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<sst xmlns="http://schemas.openxmlformats.org/spreadsheetml/2006/main" count="371" uniqueCount="289">
  <si>
    <t>单位代码：621022000_303001</t>
  </si>
  <si>
    <t>单位名称：环县医疗保障局</t>
  </si>
  <si>
    <t>2026年部门预算公开表</t>
  </si>
  <si>
    <t xml:space="preserve">     </t>
  </si>
  <si>
    <t>编制日期：</t>
  </si>
  <si>
    <t>部门领导：</t>
  </si>
  <si>
    <t>李永魁</t>
  </si>
  <si>
    <t>财务负责人：</t>
  </si>
  <si>
    <t>王燕</t>
  </si>
  <si>
    <t>制表人：</t>
  </si>
  <si>
    <t>贺国琳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</si>
  <si>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</si>
  <si>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</si>
  <si>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</si>
  <si>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</si>
  <si>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</si>
  <si>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</si>
  <si>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</si>
  <si>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</si>
  <si>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</si>
  <si>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</si>
  <si>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</si>
  <si>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</si>
  <si>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</si>
  <si>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</si>
  <si>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</si>
  <si>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</si>
  <si>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</si>
  <si>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</si>
  <si>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</si>
  <si>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</si>
  <si>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</si>
  <si>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</si>
  <si>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</si>
  <si>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</si>
  <si>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</si>
  <si>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</si>
  <si>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</si>
  <si>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</si>
  <si>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</si>
  <si>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</si>
  <si>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</si>
  <si>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</si>
  <si>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</si>
  <si>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</si>
  <si>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</si>
  <si>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</si>
  <si>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</si>
  <si>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</si>
  <si>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</si>
  <si>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</si>
  <si>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</si>
  <si>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</si>
  <si>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</si>
  <si>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</si>
  <si>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</si>
  <si>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</si>
  <si>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</si>
  <si>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</si>
  <si>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</si>
  <si>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</si>
  <si>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</si>
  <si>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</si>
  <si>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</si>
  <si>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</si>
  <si>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</si>
  <si>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</si>
  <si>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</si>
  <si>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</si>
  <si>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</si>
  <si>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</si>
  <si>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</si>
  <si>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</si>
  <si>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</si>
  <si>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</si>
  <si>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</si>
  <si>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</si>
  <si>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</si>
  <si>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</si>
  <si>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</si>
  <si>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</si>
  <si>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</si>
  <si>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</si>
  <si>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</si>
  <si>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</si>
  <si>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</si>
  <si>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</si>
  <si>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</si>
  <si>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</si>
  <si>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</si>
  <si>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</si>
  <si>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</si>
  <si>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</si>
  <si>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</si>
  <si>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</si>
  <si>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</si>
  <si>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</si>
  <si>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</si>
  <si>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</si>
  <si>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</si>
  <si>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[208]社会保障和就业支出</t>
  </si>
  <si>
    <t>[20801]人力资源和社会保障管理事务</t>
  </si>
  <si>
    <t>[2080109]社会保险经办机构</t>
  </si>
  <si>
    <t>[20805]行政事业单位养老支出</t>
  </si>
  <si>
    <t>[2080505] 机关事业单位基本养老保险缴费支出</t>
  </si>
  <si>
    <t>[2080506]机关事业单位职业年金缴费支出</t>
  </si>
  <si>
    <t>[20899]其他社会保障和就业支出</t>
  </si>
  <si>
    <t>[2089999]其他社会保障和就业支出</t>
  </si>
  <si>
    <t>[210]卫生健康支出</t>
  </si>
  <si>
    <t>[21011]行政事业单位医疗</t>
  </si>
  <si>
    <t>[2101101]行政单位医疗</t>
  </si>
  <si>
    <t>[21014]优抚对象医疗</t>
  </si>
  <si>
    <t>[2101401]优抚对象医疗补助</t>
  </si>
  <si>
    <t>[21015]医疗保障管理事务</t>
  </si>
  <si>
    <t>[2101599]其他医疗保障管理事务支出</t>
  </si>
  <si>
    <t>[30299]商品服务业等支出</t>
  </si>
  <si>
    <t>[30299]其他商品服务业等支出</t>
  </si>
  <si>
    <t>[221]住房保障支出</t>
  </si>
  <si>
    <t>[22102]住房改革支出</t>
  </si>
  <si>
    <t>[2210201]住房公积金</t>
  </si>
  <si>
    <t>[229]其他支出</t>
  </si>
  <si>
    <t>[22960]彩票公益金安排的支出</t>
  </si>
  <si>
    <t>[2296013]用于城乡医疗救助的彩票公益金支出</t>
  </si>
  <si>
    <t>[2101501]行政运行</t>
  </si>
  <si>
    <t>[30228]工会经费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</si>
  <si>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</si>
  <si>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</si>
  <si>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</si>
  <si>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</si>
  <si>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</si>
  <si>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</si>
  <si>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</si>
  <si>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</si>
  <si>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</si>
  <si>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</si>
  <si>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</si>
  <si>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</si>
  <si>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</si>
  <si>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</si>
  <si>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</si>
  <si>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</si>
  <si>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</si>
  <si>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</si>
  <si>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</si>
  <si>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</si>
  <si>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</si>
  <si>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</si>
  <si>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</si>
  <si>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</si>
  <si>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</si>
  <si>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</si>
  <si>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</si>
  <si>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</si>
  <si>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</si>
  <si>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</si>
  <si>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</si>
  <si>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</si>
  <si>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</si>
  <si>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</si>
  <si>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</si>
  <si>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</si>
  <si>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</si>
  <si>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</si>
  <si>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</si>
  <si>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</si>
  <si>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</si>
  <si>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环县医疗保障局</t>
  </si>
  <si>
    <t>一般公共预算支出情况表</t>
  </si>
  <si>
    <t>科目编码</t>
  </si>
  <si>
    <t>科目名称</t>
  </si>
  <si>
    <t>[208]</t>
  </si>
  <si>
    <t>社会保障和就业支出</t>
  </si>
  <si>
    <t>[20801]</t>
  </si>
  <si>
    <t>人力资源和社会保障管理事务</t>
  </si>
  <si>
    <t>[2080109]</t>
  </si>
  <si>
    <t>社会保险经办机构</t>
  </si>
  <si>
    <t>[20805]</t>
  </si>
  <si>
    <t>行政事业单位养老支出</t>
  </si>
  <si>
    <t xml:space="preserve">[2080505] </t>
  </si>
  <si>
    <t>机关事业单位基本养老保险缴费支出</t>
  </si>
  <si>
    <t>[2080506]</t>
  </si>
  <si>
    <t>机关事业单位职业年金缴费支出</t>
  </si>
  <si>
    <t>[20899]</t>
  </si>
  <si>
    <t>其他社会保障和就业支出</t>
  </si>
  <si>
    <t>[2089999]</t>
  </si>
  <si>
    <t>[210]</t>
  </si>
  <si>
    <t>卫生健康支出</t>
  </si>
  <si>
    <t>[21011]</t>
  </si>
  <si>
    <t>行政事业单位医疗</t>
  </si>
  <si>
    <t>[2101101]</t>
  </si>
  <si>
    <t>行政单位医疗</t>
  </si>
  <si>
    <t>[21014]</t>
  </si>
  <si>
    <t>优抚对象医疗</t>
  </si>
  <si>
    <t>[2101401]</t>
  </si>
  <si>
    <t>优抚对象医疗补助</t>
  </si>
  <si>
    <t>[21015]</t>
  </si>
  <si>
    <t>医疗保障管理事务</t>
  </si>
  <si>
    <t>[2101599]</t>
  </si>
  <si>
    <t>其他医疗保障管理事务支出</t>
  </si>
  <si>
    <t>[30299]</t>
  </si>
  <si>
    <t>商品服务业等支出</t>
  </si>
  <si>
    <t>其他商品服务业等支出</t>
  </si>
  <si>
    <t>[221]</t>
  </si>
  <si>
    <t>住房保障支出</t>
  </si>
  <si>
    <t>[22102]</t>
  </si>
  <si>
    <t>住房改革支出</t>
  </si>
  <si>
    <t>[2210201]</t>
  </si>
  <si>
    <t>住房公积金</t>
  </si>
  <si>
    <t>[229]</t>
  </si>
  <si>
    <t>其他支出</t>
  </si>
  <si>
    <t>[22960]</t>
  </si>
  <si>
    <t>彩票公益金安排的支出</t>
  </si>
  <si>
    <t>[2296013]</t>
  </si>
  <si>
    <t>用于城乡医疗救助的彩票公益金支出</t>
  </si>
  <si>
    <t>[2101501]</t>
  </si>
  <si>
    <t>行政运行</t>
  </si>
  <si>
    <t>[30228]</t>
  </si>
  <si>
    <t>工会经费</t>
  </si>
  <si>
    <t>一般公共预算基本支出表</t>
  </si>
  <si>
    <t>经济分类科目</t>
  </si>
  <si>
    <t>一般公共预算基本支出</t>
  </si>
  <si>
    <t>人员经费</t>
  </si>
  <si>
    <t>项目经费</t>
  </si>
  <si>
    <t>公用经费</t>
  </si>
  <si>
    <t>**</t>
  </si>
  <si>
    <t>工资福利支出</t>
  </si>
  <si>
    <t>机关事业单位基本养老保险缴费</t>
  </si>
  <si>
    <t>机关事业单位职业年金</t>
  </si>
  <si>
    <t>职工基本医疗保险缴费</t>
  </si>
  <si>
    <t>职工补充医疗保险缴费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</si>
  <si>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</si>
  <si>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</si>
  <si>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</si>
  <si>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</si>
  <si>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</si>
  <si>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</si>
  <si>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</si>
  <si>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</si>
  <si>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</si>
  <si>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</si>
  <si>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会议费</t>
  </si>
  <si>
    <t>培训费</t>
  </si>
  <si>
    <t>公务接待费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</si>
  <si>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</si>
  <si>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</si>
  <si>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</si>
  <si>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</si>
  <si>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</si>
  <si>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</si>
  <si>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</si>
  <si>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</si>
  <si>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</si>
  <si>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2026年城乡医疗救助县级配套资金</t>
  </si>
  <si>
    <t>2026年城乡居民基本医保县级配套资金</t>
  </si>
  <si>
    <t>（上级专项）26年中央财政医疗服务与保障能力提升补助资金</t>
  </si>
  <si>
    <t>（上级专项）26年原困难企业及农村8023部队复转军人医药费市级财政补助资金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</si>
  <si>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</si>
  <si>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</si>
  <si>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</si>
  <si>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</si>
  <si>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</si>
  <si>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</si>
  <si>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</si>
  <si>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</si>
  <si>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</si>
  <si>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</si>
  <si>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</si>
  <si>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</si>
  <si>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</si>
  <si>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</si>
  <si>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</si>
  <si>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</si>
  <si>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</si>
  <si>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</si>
  <si>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</si>
  <si>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</si>
  <si>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</si>
  <si>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</si>
  <si>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</si>
  <si>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</si>
  <si>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政府性基金预算支出情况表</t>
  </si>
  <si>
    <t>（上级专项）中央专项彩票公益金支持城乡医疗救助资金(基金)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</si>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</sst>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SimSun"/>
      <charset val="134"/>
    </font>
    <font>
      <b/>
      <sz val="9"/>
      <name val="Hiragino Sans GB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name val="宋体"/>
      <charset val="1"/>
      <scheme val="minor"/>
    </font>
    <font>
      <sz val="9"/>
      <color rgb="FFFF0000"/>
      <name val="SimSun"/>
      <charset val="134"/>
    </font>
    <font>
      <b/>
      <sz val="9"/>
      <color rgb="FFFF000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0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30" sqref="G30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85" t="s">
        <v>0</v>
      </c>
      <c r="C3" s="85"/>
      <c r="D3" s="85"/>
      <c r="E3" s="86"/>
      <c r="F3" s="43"/>
      <c r="G3" s="43"/>
      <c r="H3" s="43"/>
      <c r="I3" s="43"/>
      <c r="J3" s="43"/>
      <c r="K3" s="43"/>
    </row>
    <row r="4" ht="26.05" customHeight="1" spans="1:11">
      <c r="A4" s="43"/>
      <c r="B4" s="85" t="s">
        <v>1</v>
      </c>
      <c r="C4" s="85"/>
      <c r="D4" s="85"/>
      <c r="E4" s="85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7" t="s">
        <v>2</v>
      </c>
      <c r="C6" s="87"/>
      <c r="D6" s="87"/>
      <c r="E6" s="87"/>
      <c r="F6" s="87"/>
      <c r="G6" s="87"/>
      <c r="H6" s="87"/>
      <c r="I6" s="87"/>
      <c r="J6" s="87"/>
      <c r="K6" s="87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86" t="s">
        <v>3</v>
      </c>
      <c r="C10" s="86"/>
      <c r="D10" s="86"/>
      <c r="E10" s="86"/>
      <c r="F10" s="88" t="s">
        <v>4</v>
      </c>
      <c r="G10" s="89">
        <v>46057</v>
      </c>
      <c r="H10" s="90"/>
      <c r="I10" s="90"/>
      <c r="J10" s="86"/>
      <c r="K10" s="43"/>
    </row>
    <row r="11" ht="26.05" customHeight="1" spans="1:11">
      <c r="A11" s="43"/>
      <c r="B11" s="86"/>
      <c r="C11" s="86"/>
      <c r="D11" s="86"/>
      <c r="E11" s="86"/>
      <c r="F11" s="86"/>
      <c r="G11" s="86"/>
      <c r="H11" s="86"/>
      <c r="I11" s="86"/>
      <c r="J11" s="86"/>
      <c r="K11" s="43"/>
    </row>
    <row r="12" ht="26.05" customHeight="1" spans="1:11">
      <c r="A12" s="43"/>
      <c r="B12" s="88" t="s">
        <v>5</v>
      </c>
      <c r="C12" s="91" t="s">
        <v>6</v>
      </c>
      <c r="D12" s="86"/>
      <c r="E12" s="88" t="s">
        <v>7</v>
      </c>
      <c r="F12" s="90" t="s">
        <v>8</v>
      </c>
      <c r="G12" s="86"/>
      <c r="H12" s="88" t="s">
        <v>9</v>
      </c>
      <c r="I12" s="90" t="s">
        <v>10</v>
      </c>
      <c r="J12" s="86"/>
      <c r="K12" s="43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B3:D3"/>
    <mergeCell ref="B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8" sqref="G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162</v>
      </c>
      <c r="B4" s="10" t="s">
        <v>258</v>
      </c>
      <c r="C4" s="10"/>
      <c r="D4" s="10"/>
      <c r="E4" s="10"/>
      <c r="F4" s="10"/>
      <c r="G4" s="10" t="s">
        <v>240</v>
      </c>
      <c r="H4" s="5" t="s">
        <v>241</v>
      </c>
    </row>
    <row r="5" ht="26.05" customHeight="1" spans="1:8">
      <c r="A5" s="4"/>
      <c r="B5" s="10" t="s">
        <v>99</v>
      </c>
      <c r="C5" s="10" t="s">
        <v>259</v>
      </c>
      <c r="D5" s="10" t="s">
        <v>242</v>
      </c>
      <c r="E5" s="10" t="s">
        <v>260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261</v>
      </c>
      <c r="F6" s="10" t="s">
        <v>262</v>
      </c>
      <c r="G6" s="10"/>
      <c r="H6" s="5"/>
    </row>
    <row r="7" ht="26.05" customHeight="1" spans="1:8">
      <c r="A7" s="6" t="s">
        <v>99</v>
      </c>
      <c r="B7" s="20"/>
      <c r="C7" s="20"/>
      <c r="D7" s="20"/>
      <c r="E7" s="20"/>
      <c r="F7" s="20"/>
      <c r="G7" s="20"/>
      <c r="H7" s="21"/>
    </row>
    <row r="8" ht="26.05" customHeight="1" spans="1:8">
      <c r="A8" s="6" t="s">
        <v>166</v>
      </c>
      <c r="B8" s="20"/>
      <c r="C8" s="20"/>
      <c r="D8" s="20"/>
      <c r="E8" s="20"/>
      <c r="F8" s="20"/>
      <c r="G8" s="20"/>
      <c r="H8" s="21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J20" sqref="J20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5" width="15.625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263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264</v>
      </c>
      <c r="B4" s="10" t="s">
        <v>38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224</v>
      </c>
      <c r="B5" s="10" t="s">
        <v>224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4"/>
      <c r="B6" s="17" t="s">
        <v>99</v>
      </c>
      <c r="C6" s="18">
        <f>D6</f>
        <v>33.13</v>
      </c>
      <c r="D6" s="18">
        <f>D7+D18</f>
        <v>33.13</v>
      </c>
      <c r="E6" s="7"/>
      <c r="F6" s="1"/>
    </row>
    <row r="7" ht="26.05" customHeight="1" spans="1:6">
      <c r="A7" s="14">
        <v>1</v>
      </c>
      <c r="B7" s="17" t="s">
        <v>265</v>
      </c>
      <c r="C7" s="18">
        <v>27</v>
      </c>
      <c r="D7" s="18">
        <v>27</v>
      </c>
      <c r="E7" s="7"/>
      <c r="F7" s="1"/>
    </row>
    <row r="8" ht="26.05" customHeight="1" spans="1:6">
      <c r="A8" s="14">
        <v>2</v>
      </c>
      <c r="B8" s="17" t="s">
        <v>266</v>
      </c>
      <c r="C8" s="18"/>
      <c r="D8" s="18"/>
      <c r="E8" s="7"/>
      <c r="F8" s="1"/>
    </row>
    <row r="9" ht="26.05" customHeight="1" spans="1:6">
      <c r="A9" s="14">
        <v>3</v>
      </c>
      <c r="B9" s="17" t="s">
        <v>267</v>
      </c>
      <c r="C9" s="18"/>
      <c r="D9" s="18"/>
      <c r="E9" s="7"/>
      <c r="F9" s="1"/>
    </row>
    <row r="10" ht="26.05" customHeight="1" spans="1:6">
      <c r="A10" s="14">
        <v>4</v>
      </c>
      <c r="B10" s="17" t="s">
        <v>268</v>
      </c>
      <c r="C10" s="18"/>
      <c r="D10" s="18"/>
      <c r="E10" s="7"/>
      <c r="F10" s="1"/>
    </row>
    <row r="11" ht="26.05" customHeight="1" spans="1:6">
      <c r="A11" s="14">
        <v>5</v>
      </c>
      <c r="B11" s="17" t="s">
        <v>269</v>
      </c>
      <c r="C11" s="18"/>
      <c r="D11" s="18"/>
      <c r="E11" s="7"/>
      <c r="F11" s="1"/>
    </row>
    <row r="12" ht="26.05" customHeight="1" spans="1:6">
      <c r="A12" s="14">
        <v>6</v>
      </c>
      <c r="B12" s="17" t="s">
        <v>270</v>
      </c>
      <c r="C12" s="18"/>
      <c r="D12" s="18"/>
      <c r="E12" s="7"/>
      <c r="F12" s="1"/>
    </row>
    <row r="13" ht="26.05" customHeight="1" spans="1:6">
      <c r="A13" s="14">
        <v>7</v>
      </c>
      <c r="B13" s="17" t="s">
        <v>271</v>
      </c>
      <c r="C13" s="18"/>
      <c r="D13" s="18"/>
      <c r="E13" s="7"/>
      <c r="F13" s="1"/>
    </row>
    <row r="14" ht="26.05" customHeight="1" spans="1:6">
      <c r="A14" s="14">
        <v>8</v>
      </c>
      <c r="B14" s="17" t="s">
        <v>272</v>
      </c>
      <c r="C14" s="18"/>
      <c r="D14" s="18"/>
      <c r="E14" s="7"/>
      <c r="F14" s="1"/>
    </row>
    <row r="15" ht="26.05" customHeight="1" spans="1:6">
      <c r="A15" s="14">
        <v>9</v>
      </c>
      <c r="B15" s="17" t="s">
        <v>273</v>
      </c>
      <c r="C15" s="18"/>
      <c r="D15" s="18"/>
      <c r="E15" s="7"/>
      <c r="F15" s="1"/>
    </row>
    <row r="16" ht="26.05" customHeight="1" spans="1:6">
      <c r="A16" s="14">
        <v>10</v>
      </c>
      <c r="B16" s="17" t="s">
        <v>274</v>
      </c>
      <c r="C16" s="18"/>
      <c r="D16" s="18"/>
      <c r="E16" s="7"/>
      <c r="F16" s="1"/>
    </row>
    <row r="17" ht="26.05" customHeight="1" spans="1:6">
      <c r="A17" s="14">
        <v>11</v>
      </c>
      <c r="B17" s="17" t="s">
        <v>275</v>
      </c>
      <c r="C17" s="18"/>
      <c r="D17" s="18"/>
      <c r="E17" s="7"/>
      <c r="F17" s="1"/>
    </row>
    <row r="18" ht="26.05" customHeight="1" spans="1:6">
      <c r="A18" s="14">
        <v>12</v>
      </c>
      <c r="B18" s="17" t="s">
        <v>276</v>
      </c>
      <c r="C18" s="18">
        <v>6.13</v>
      </c>
      <c r="D18" s="18">
        <v>6.13</v>
      </c>
      <c r="E18" s="7"/>
      <c r="F18" s="1"/>
    </row>
    <row r="19" ht="26.05" customHeight="1" spans="1:6">
      <c r="A19" s="14">
        <v>13</v>
      </c>
      <c r="B19" s="17" t="s">
        <v>277</v>
      </c>
      <c r="C19" s="18"/>
      <c r="D19" s="18"/>
      <c r="E19" s="7"/>
      <c r="F19" s="1"/>
    </row>
    <row r="20" ht="26.05" customHeight="1" spans="1:6">
      <c r="A20" s="14">
        <v>14</v>
      </c>
      <c r="B20" s="17" t="s">
        <v>278</v>
      </c>
      <c r="C20" s="19"/>
      <c r="D20" s="19"/>
      <c r="E20" s="7"/>
      <c r="F20" s="1"/>
    </row>
    <row r="21" ht="26.05" customHeight="1" spans="1:6">
      <c r="A21" s="14">
        <v>15</v>
      </c>
      <c r="B21" s="17" t="s">
        <v>279</v>
      </c>
      <c r="C21" s="19"/>
      <c r="D21" s="19"/>
      <c r="E21" s="7"/>
      <c r="F21" s="1"/>
    </row>
    <row r="22" ht="16.35" customHeight="1"/>
    <row r="23" ht="16.35" customHeight="1" spans="1:6">
      <c r="A23" s="1" t="s">
        <v>85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4" sqref="E14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280</v>
      </c>
      <c r="B2" s="2"/>
    </row>
    <row r="3" ht="26.05" customHeight="1" spans="1:2">
      <c r="A3" s="1"/>
      <c r="B3" s="3" t="s">
        <v>35</v>
      </c>
    </row>
    <row r="4" s="13" customFormat="1" ht="26.05" customHeight="1" spans="1:2">
      <c r="A4" s="14" t="s">
        <v>38</v>
      </c>
      <c r="B4" s="15" t="s">
        <v>39</v>
      </c>
    </row>
    <row r="5" ht="26.05" customHeight="1" spans="1:2">
      <c r="A5" s="8" t="s">
        <v>281</v>
      </c>
      <c r="B5" s="16">
        <v>182.29</v>
      </c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6" sqref="E1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282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162</v>
      </c>
      <c r="B4" s="10" t="s">
        <v>99</v>
      </c>
      <c r="C4" s="10" t="s">
        <v>283</v>
      </c>
      <c r="D4" s="10" t="s">
        <v>284</v>
      </c>
      <c r="E4" s="5" t="s">
        <v>285</v>
      </c>
    </row>
    <row r="5" ht="26.05" customHeight="1" spans="1:5">
      <c r="A5" s="4" t="s">
        <v>224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30" sqref="B30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286</v>
      </c>
      <c r="B2" s="2"/>
    </row>
    <row r="3" ht="26.05" customHeight="1" spans="1:2">
      <c r="A3" s="3" t="s">
        <v>287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224</v>
      </c>
      <c r="B5" s="5">
        <v>1</v>
      </c>
    </row>
    <row r="6" ht="26.05" customHeight="1" spans="1:2">
      <c r="A6" s="6" t="s">
        <v>288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79"/>
      <c r="B3" s="80" t="s">
        <v>13</v>
      </c>
      <c r="C3" s="81" t="s">
        <v>14</v>
      </c>
    </row>
    <row r="4" ht="32.55" customHeight="1" spans="1:3">
      <c r="A4" s="82"/>
      <c r="B4" s="83" t="s">
        <v>15</v>
      </c>
      <c r="C4" s="84" t="s">
        <v>16</v>
      </c>
    </row>
    <row r="5" ht="32.55" customHeight="1" spans="1:3">
      <c r="A5" s="82"/>
      <c r="B5" s="83" t="s">
        <v>17</v>
      </c>
      <c r="C5" s="84" t="s">
        <v>18</v>
      </c>
    </row>
    <row r="6" ht="32.55" customHeight="1" spans="1:3">
      <c r="A6" s="82"/>
      <c r="B6" s="83" t="s">
        <v>19</v>
      </c>
      <c r="C6" s="84" t="s">
        <v>20</v>
      </c>
    </row>
    <row r="7" ht="32.55" customHeight="1" spans="1:3">
      <c r="A7" s="82"/>
      <c r="B7" s="83" t="s">
        <v>21</v>
      </c>
      <c r="C7" s="84"/>
    </row>
    <row r="8" ht="32.55" customHeight="1" spans="1:3">
      <c r="A8" s="82"/>
      <c r="B8" s="83" t="s">
        <v>22</v>
      </c>
      <c r="C8" s="84" t="s">
        <v>23</v>
      </c>
    </row>
    <row r="9" ht="32.55" customHeight="1" spans="1:3">
      <c r="A9" s="82"/>
      <c r="B9" s="83" t="s">
        <v>24</v>
      </c>
      <c r="C9" s="84" t="s">
        <v>25</v>
      </c>
    </row>
    <row r="10" ht="32.55" customHeight="1" spans="1:3">
      <c r="A10" s="82"/>
      <c r="B10" s="83" t="s">
        <v>26</v>
      </c>
      <c r="C10" s="84" t="s">
        <v>27</v>
      </c>
    </row>
    <row r="11" ht="32.55" customHeight="1" spans="1:3">
      <c r="A11" s="82"/>
      <c r="B11" s="83" t="s">
        <v>28</v>
      </c>
      <c r="C11" s="84" t="s">
        <v>29</v>
      </c>
    </row>
    <row r="12" ht="32.55" customHeight="1" spans="1:3">
      <c r="A12" s="82"/>
      <c r="B12" s="83" t="s">
        <v>30</v>
      </c>
      <c r="C12" s="84"/>
    </row>
    <row r="13" ht="32.55" customHeight="1" spans="1:3">
      <c r="A13" s="1"/>
      <c r="B13" s="83" t="s">
        <v>31</v>
      </c>
      <c r="C13" s="84"/>
    </row>
    <row r="14" ht="32.55" customHeight="1" spans="1:3">
      <c r="A14" s="1"/>
      <c r="B14" s="83" t="s">
        <v>32</v>
      </c>
      <c r="C14" s="84" t="s">
        <v>16</v>
      </c>
    </row>
    <row r="15" ht="32.55" customHeight="1" spans="1:3">
      <c r="B15" s="83" t="s">
        <v>33</v>
      </c>
      <c r="C15" s="8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4" workbookViewId="0">
      <selection activeCell="H10" sqref="H10"/>
    </sheetView>
  </sheetViews>
  <sheetFormatPr defaultColWidth="10" defaultRowHeight="13.5" outlineLevelCol="3"/>
  <cols>
    <col min="1" max="1" width="41.9333333333333" customWidth="1"/>
    <col min="2" max="2" width="16.6916666666667" style="22" customWidth="1"/>
    <col min="3" max="3" width="36.6416666666667" customWidth="1"/>
    <col min="4" max="4" width="14.5583333333333" style="22" customWidth="1"/>
    <col min="5" max="6" width="9.76666666666667" customWidth="1"/>
  </cols>
  <sheetData>
    <row r="1" ht="16.35" customHeight="1" spans="1:4">
      <c r="A1" s="1"/>
      <c r="B1" s="23"/>
      <c r="C1" s="1"/>
      <c r="D1" s="23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77"/>
      <c r="B3" s="78"/>
      <c r="C3" s="77"/>
      <c r="D3" s="78" t="s">
        <v>35</v>
      </c>
    </row>
    <row r="4" ht="26.05" customHeight="1" spans="1:4">
      <c r="A4" s="14" t="s">
        <v>36</v>
      </c>
      <c r="B4" s="14"/>
      <c r="C4" s="15" t="s">
        <v>37</v>
      </c>
      <c r="D4" s="15"/>
    </row>
    <row r="5" ht="26.05" customHeight="1" spans="1:4">
      <c r="A5" s="14" t="s">
        <v>38</v>
      </c>
      <c r="B5" s="24" t="s">
        <v>39</v>
      </c>
      <c r="C5" s="24" t="s">
        <v>38</v>
      </c>
      <c r="D5" s="15" t="s">
        <v>39</v>
      </c>
    </row>
    <row r="6" ht="26.05" customHeight="1" spans="1:4">
      <c r="A6" s="8" t="s">
        <v>40</v>
      </c>
      <c r="B6" s="49">
        <f>8644712.54/10000</f>
        <v>864.471254</v>
      </c>
      <c r="C6" s="48" t="s">
        <v>41</v>
      </c>
      <c r="D6" s="50">
        <f>29437.34/10000</f>
        <v>2.943734</v>
      </c>
    </row>
    <row r="7" ht="26.05" customHeight="1" spans="1:4">
      <c r="A7" s="8" t="s">
        <v>42</v>
      </c>
      <c r="B7" s="49">
        <f>1822900/10000</f>
        <v>182.29</v>
      </c>
      <c r="C7" s="48" t="s">
        <v>43</v>
      </c>
      <c r="D7" s="50"/>
    </row>
    <row r="8" ht="26.05" customHeight="1" spans="1:4">
      <c r="A8" s="8" t="s">
        <v>44</v>
      </c>
      <c r="B8" s="49"/>
      <c r="C8" s="48" t="s">
        <v>45</v>
      </c>
      <c r="D8" s="50"/>
    </row>
    <row r="9" ht="26.05" customHeight="1" spans="1:4">
      <c r="A9" s="8" t="s">
        <v>46</v>
      </c>
      <c r="B9" s="49"/>
      <c r="C9" s="48" t="s">
        <v>47</v>
      </c>
      <c r="D9" s="50"/>
    </row>
    <row r="10" ht="26.05" customHeight="1" spans="1:4">
      <c r="A10" s="8" t="s">
        <v>48</v>
      </c>
      <c r="B10" s="49"/>
      <c r="C10" s="48" t="s">
        <v>49</v>
      </c>
      <c r="D10" s="50"/>
    </row>
    <row r="11" ht="26.05" customHeight="1" spans="1:4">
      <c r="A11" s="8" t="s">
        <v>50</v>
      </c>
      <c r="B11" s="49"/>
      <c r="C11" s="48" t="s">
        <v>51</v>
      </c>
      <c r="D11" s="50"/>
    </row>
    <row r="12" ht="26.05" customHeight="1" spans="1:4">
      <c r="A12" s="8" t="s">
        <v>52</v>
      </c>
      <c r="B12" s="49"/>
      <c r="C12" s="48" t="s">
        <v>53</v>
      </c>
      <c r="D12" s="50"/>
    </row>
    <row r="13" ht="26.05" customHeight="1" spans="1:4">
      <c r="A13" s="8" t="s">
        <v>54</v>
      </c>
      <c r="B13" s="49"/>
      <c r="C13" s="48" t="s">
        <v>55</v>
      </c>
      <c r="D13" s="50">
        <f>901764.67/10000</f>
        <v>90.176467</v>
      </c>
    </row>
    <row r="14" ht="26.05" customHeight="1" spans="1:4">
      <c r="A14" s="8" t="s">
        <v>56</v>
      </c>
      <c r="B14" s="49"/>
      <c r="C14" s="48" t="s">
        <v>57</v>
      </c>
      <c r="D14" s="50"/>
    </row>
    <row r="15" ht="26.05" customHeight="1" spans="1:4">
      <c r="A15" s="8"/>
      <c r="B15" s="49"/>
      <c r="C15" s="48" t="s">
        <v>58</v>
      </c>
      <c r="D15" s="50">
        <f>7419137.08/10000</f>
        <v>741.913708</v>
      </c>
    </row>
    <row r="16" ht="26.05" customHeight="1" spans="1:4">
      <c r="A16" s="8"/>
      <c r="B16" s="49"/>
      <c r="C16" s="48" t="s">
        <v>59</v>
      </c>
      <c r="D16" s="50"/>
    </row>
    <row r="17" ht="26.05" customHeight="1" spans="1:4">
      <c r="A17" s="8"/>
      <c r="B17" s="49"/>
      <c r="C17" s="48" t="s">
        <v>60</v>
      </c>
      <c r="D17" s="50"/>
    </row>
    <row r="18" ht="26.05" customHeight="1" spans="1:4">
      <c r="A18" s="8"/>
      <c r="B18" s="49"/>
      <c r="C18" s="48" t="s">
        <v>61</v>
      </c>
      <c r="D18" s="50"/>
    </row>
    <row r="19" ht="26.05" customHeight="1" spans="1:4">
      <c r="A19" s="8"/>
      <c r="B19" s="49"/>
      <c r="C19" s="48" t="s">
        <v>62</v>
      </c>
      <c r="D19" s="50"/>
    </row>
    <row r="20" ht="26.05" customHeight="1" spans="1:4">
      <c r="A20" s="8"/>
      <c r="B20" s="49"/>
      <c r="C20" s="48" t="s">
        <v>63</v>
      </c>
      <c r="D20" s="50"/>
    </row>
    <row r="21" ht="26.05" customHeight="1" spans="1:4">
      <c r="A21" s="8"/>
      <c r="B21" s="49"/>
      <c r="C21" s="48" t="s">
        <v>64</v>
      </c>
      <c r="D21" s="50"/>
    </row>
    <row r="22" ht="26.05" customHeight="1" spans="1:4">
      <c r="A22" s="8"/>
      <c r="B22" s="49"/>
      <c r="C22" s="48" t="s">
        <v>65</v>
      </c>
      <c r="D22" s="50"/>
    </row>
    <row r="23" ht="26.05" customHeight="1" spans="1:4">
      <c r="A23" s="8"/>
      <c r="B23" s="49"/>
      <c r="C23" s="48" t="s">
        <v>66</v>
      </c>
      <c r="D23" s="50"/>
    </row>
    <row r="24" ht="26.05" customHeight="1" spans="1:4">
      <c r="A24" s="8"/>
      <c r="B24" s="49"/>
      <c r="C24" s="48" t="s">
        <v>67</v>
      </c>
      <c r="D24" s="50"/>
    </row>
    <row r="25" ht="26.05" customHeight="1" spans="1:4">
      <c r="A25" s="8"/>
      <c r="B25" s="49"/>
      <c r="C25" s="48" t="s">
        <v>68</v>
      </c>
      <c r="D25" s="50">
        <f>294373.44/10000</f>
        <v>29.437344</v>
      </c>
    </row>
    <row r="26" ht="26.05" customHeight="1" spans="1:4">
      <c r="A26" s="8"/>
      <c r="B26" s="49"/>
      <c r="C26" s="48" t="s">
        <v>69</v>
      </c>
      <c r="D26" s="50"/>
    </row>
    <row r="27" ht="26.05" customHeight="1" spans="1:4">
      <c r="A27" s="8"/>
      <c r="B27" s="49"/>
      <c r="C27" s="48" t="s">
        <v>70</v>
      </c>
      <c r="D27" s="50"/>
    </row>
    <row r="28" ht="26.05" customHeight="1" spans="1:4">
      <c r="A28" s="8"/>
      <c r="B28" s="49"/>
      <c r="C28" s="48" t="s">
        <v>71</v>
      </c>
      <c r="D28" s="50"/>
    </row>
    <row r="29" ht="26.05" customHeight="1" spans="1:4">
      <c r="A29" s="8"/>
      <c r="B29" s="49"/>
      <c r="C29" s="48" t="s">
        <v>72</v>
      </c>
      <c r="D29" s="50"/>
    </row>
    <row r="30" ht="26.05" customHeight="1" spans="1:4">
      <c r="A30" s="8"/>
      <c r="B30" s="49"/>
      <c r="C30" s="48" t="s">
        <v>73</v>
      </c>
      <c r="D30" s="50">
        <f>1822900/10000</f>
        <v>182.29</v>
      </c>
    </row>
    <row r="31" ht="26.05" customHeight="1" spans="1:4">
      <c r="A31" s="8"/>
      <c r="B31" s="49"/>
      <c r="C31" s="48" t="s">
        <v>74</v>
      </c>
      <c r="D31" s="50"/>
    </row>
    <row r="32" ht="26.05" customHeight="1" spans="1:4">
      <c r="A32" s="8"/>
      <c r="B32" s="49"/>
      <c r="C32" s="48" t="s">
        <v>75</v>
      </c>
      <c r="D32" s="50"/>
    </row>
    <row r="33" ht="26.05" customHeight="1" spans="1:4">
      <c r="A33" s="8"/>
      <c r="B33" s="49"/>
      <c r="C33" s="48" t="s">
        <v>76</v>
      </c>
      <c r="D33" s="50"/>
    </row>
    <row r="34" ht="26.05" customHeight="1" spans="1:4">
      <c r="A34" s="8"/>
      <c r="B34" s="49"/>
      <c r="C34" s="48" t="s">
        <v>77</v>
      </c>
      <c r="D34" s="50"/>
    </row>
    <row r="35" ht="26.05" customHeight="1" spans="1:4">
      <c r="A35" s="8"/>
      <c r="B35" s="49"/>
      <c r="C35" s="48" t="s">
        <v>78</v>
      </c>
      <c r="D35" s="50"/>
    </row>
    <row r="36" ht="26.05" customHeight="1" spans="1:4">
      <c r="A36" s="8"/>
      <c r="B36" s="44"/>
      <c r="C36" s="48"/>
      <c r="D36" s="16"/>
    </row>
    <row r="37" ht="26.05" customHeight="1" spans="1:4">
      <c r="A37" s="8"/>
      <c r="B37" s="44"/>
      <c r="C37" s="48"/>
      <c r="D37" s="16"/>
    </row>
    <row r="38" ht="26.05" customHeight="1" spans="1:4">
      <c r="A38" s="8"/>
      <c r="B38" s="44"/>
      <c r="C38" s="48"/>
      <c r="D38" s="16"/>
    </row>
    <row r="39" ht="26.05" customHeight="1" spans="1:4">
      <c r="A39" s="6" t="s">
        <v>79</v>
      </c>
      <c r="B39" s="18">
        <f>B6+B7</f>
        <v>1046.761254</v>
      </c>
      <c r="C39" s="17" t="s">
        <v>80</v>
      </c>
      <c r="D39" s="26">
        <f>SUM(D6:D35)</f>
        <v>1046.761253</v>
      </c>
    </row>
    <row r="40" ht="26.05" customHeight="1" spans="1:4">
      <c r="A40" s="6" t="s">
        <v>81</v>
      </c>
      <c r="B40" s="18"/>
      <c r="C40" s="17" t="s">
        <v>82</v>
      </c>
      <c r="D40" s="26"/>
    </row>
    <row r="41" ht="26.05" customHeight="1" spans="1:4">
      <c r="A41" s="8"/>
      <c r="B41" s="44"/>
      <c r="C41" s="48"/>
      <c r="D41" s="16"/>
    </row>
    <row r="42" ht="26.05" customHeight="1" spans="1:4">
      <c r="A42" s="6" t="s">
        <v>83</v>
      </c>
      <c r="B42" s="18">
        <f>B39</f>
        <v>1046.761254</v>
      </c>
      <c r="C42" s="17" t="s">
        <v>84</v>
      </c>
      <c r="D42" s="26">
        <f>D39</f>
        <v>1046.761253</v>
      </c>
    </row>
    <row r="43" ht="16.35" customHeight="1"/>
    <row r="44" ht="16.35" customHeight="1" spans="1:4">
      <c r="A44" s="1" t="s">
        <v>85</v>
      </c>
      <c r="B44" s="23"/>
      <c r="C44" s="1"/>
      <c r="D44" s="23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7" sqref="F17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3"/>
      <c r="B3" s="3" t="s">
        <v>35</v>
      </c>
    </row>
    <row r="4" ht="26.05" customHeight="1" spans="1:2">
      <c r="A4" s="69" t="s">
        <v>38</v>
      </c>
      <c r="B4" s="70" t="s">
        <v>39</v>
      </c>
    </row>
    <row r="5" ht="26.05" customHeight="1" spans="1:2">
      <c r="A5" s="71" t="s">
        <v>40</v>
      </c>
      <c r="B5" s="72">
        <f>8644712.54/10000</f>
        <v>864.471254</v>
      </c>
    </row>
    <row r="6" ht="26.05" customHeight="1" spans="1:2">
      <c r="A6" s="71" t="s">
        <v>42</v>
      </c>
      <c r="B6" s="73">
        <f>1822900/10000</f>
        <v>182.29</v>
      </c>
    </row>
    <row r="7" ht="26.05" customHeight="1" spans="1:2">
      <c r="A7" s="71" t="s">
        <v>87</v>
      </c>
      <c r="B7" s="73">
        <f>SUM(B5:B6)</f>
        <v>1046.761254</v>
      </c>
    </row>
    <row r="8" ht="26.05" customHeight="1" spans="1:2">
      <c r="A8" s="71" t="s">
        <v>88</v>
      </c>
      <c r="B8" s="73"/>
    </row>
    <row r="9" ht="26.05" customHeight="1" spans="1:2">
      <c r="A9" s="74" t="s">
        <v>89</v>
      </c>
      <c r="B9" s="73"/>
    </row>
    <row r="10" ht="26.05" customHeight="1" spans="1:2">
      <c r="A10" s="74" t="s">
        <v>90</v>
      </c>
      <c r="B10" s="73"/>
    </row>
    <row r="11" ht="26.05" customHeight="1" spans="1:2">
      <c r="A11" s="74" t="s">
        <v>91</v>
      </c>
      <c r="B11" s="73"/>
    </row>
    <row r="12" ht="26.05" customHeight="1" spans="1:2">
      <c r="A12" s="75" t="s">
        <v>92</v>
      </c>
      <c r="B12" s="76">
        <f>B7</f>
        <v>1046.761254</v>
      </c>
    </row>
    <row r="13" ht="14.65" customHeight="1"/>
    <row r="14" ht="26.05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5" workbookViewId="0">
      <selection activeCell="M22" sqref="M22"/>
    </sheetView>
  </sheetViews>
  <sheetFormatPr defaultColWidth="10" defaultRowHeight="13.5" outlineLevelCol="4"/>
  <cols>
    <col min="1" max="1" width="37" style="55" customWidth="1"/>
    <col min="2" max="4" width="12" style="56" customWidth="1"/>
    <col min="5" max="5" width="10.875" style="55" customWidth="1"/>
    <col min="6" max="16384" width="10" style="55"/>
  </cols>
  <sheetData>
    <row r="1" ht="16.35" customHeight="1" spans="1:5">
      <c r="A1" s="1"/>
      <c r="B1" s="23"/>
      <c r="C1" s="23"/>
      <c r="D1" s="23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43"/>
      <c r="B3" s="57"/>
      <c r="C3" s="57"/>
      <c r="D3" s="57"/>
      <c r="E3" s="1" t="s">
        <v>35</v>
      </c>
    </row>
    <row r="4" ht="26.05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05" customHeight="1" spans="1:5">
      <c r="A5" s="6" t="s">
        <v>99</v>
      </c>
      <c r="B5" s="18">
        <f>B6+B14+B23+B26+B29</f>
        <v>1046.763085</v>
      </c>
      <c r="C5" s="18">
        <f>C6+C14+C23+C29+C26</f>
        <v>440.233085</v>
      </c>
      <c r="D5" s="18">
        <f>D6+D14+D26</f>
        <v>606.53</v>
      </c>
      <c r="E5" s="21"/>
    </row>
    <row r="6" ht="26.05" customHeight="1" spans="1:5">
      <c r="A6" s="6" t="s">
        <v>100</v>
      </c>
      <c r="B6" s="18">
        <f>B7+B9+B12</f>
        <v>90.171779</v>
      </c>
      <c r="C6" s="18">
        <f>C9+C12</f>
        <v>61.171779</v>
      </c>
      <c r="D6" s="58">
        <f>D7</f>
        <v>29</v>
      </c>
      <c r="E6" s="21"/>
    </row>
    <row r="7" ht="26.05" customHeight="1" spans="1:5">
      <c r="A7" s="6" t="s">
        <v>101</v>
      </c>
      <c r="B7" s="18">
        <v>29</v>
      </c>
      <c r="C7" s="18"/>
      <c r="D7" s="18">
        <v>29</v>
      </c>
      <c r="E7" s="21"/>
    </row>
    <row r="8" ht="26.05" customHeight="1" spans="1:5">
      <c r="A8" s="6" t="s">
        <v>102</v>
      </c>
      <c r="B8" s="44">
        <v>29</v>
      </c>
      <c r="C8" s="44"/>
      <c r="D8" s="44">
        <v>29</v>
      </c>
      <c r="E8" s="21"/>
    </row>
    <row r="9" ht="26.05" customHeight="1" spans="1:5">
      <c r="A9" s="6" t="s">
        <v>103</v>
      </c>
      <c r="B9" s="18">
        <v>58.87</v>
      </c>
      <c r="C9" s="18">
        <v>58.87</v>
      </c>
      <c r="D9" s="59"/>
      <c r="E9" s="21"/>
    </row>
    <row r="10" ht="26.05" customHeight="1" spans="1:5">
      <c r="A10" s="6" t="s">
        <v>104</v>
      </c>
      <c r="B10" s="44">
        <f>392497.92/10000</f>
        <v>39.249792</v>
      </c>
      <c r="C10" s="44">
        <f>392497.92/10000</f>
        <v>39.249792</v>
      </c>
      <c r="D10" s="59"/>
      <c r="E10" s="21"/>
    </row>
    <row r="11" ht="26.05" customHeight="1" spans="1:5">
      <c r="A11" s="6" t="s">
        <v>105</v>
      </c>
      <c r="B11" s="44">
        <f>196248.96/10000</f>
        <v>19.624896</v>
      </c>
      <c r="C11" s="44">
        <f>196248.96/10000</f>
        <v>19.624896</v>
      </c>
      <c r="D11" s="59"/>
      <c r="E11" s="21"/>
    </row>
    <row r="12" ht="26.05" customHeight="1" spans="1:5">
      <c r="A12" s="6" t="s">
        <v>106</v>
      </c>
      <c r="B12" s="18">
        <f>23017.79/10000</f>
        <v>2.301779</v>
      </c>
      <c r="C12" s="18">
        <f>23017.79/10000</f>
        <v>2.301779</v>
      </c>
      <c r="D12" s="59"/>
      <c r="E12" s="21"/>
    </row>
    <row r="13" ht="26.05" customHeight="1" spans="1:5">
      <c r="A13" s="6" t="s">
        <v>107</v>
      </c>
      <c r="B13" s="44">
        <f>23017.79/10000</f>
        <v>2.301779</v>
      </c>
      <c r="C13" s="44">
        <f>23017.79/10000</f>
        <v>2.301779</v>
      </c>
      <c r="D13" s="59"/>
      <c r="E13" s="21"/>
    </row>
    <row r="14" ht="26.05" customHeight="1" spans="1:5">
      <c r="A14" s="6" t="s">
        <v>108</v>
      </c>
      <c r="B14" s="18">
        <f>B15+B17+B19+B21</f>
        <v>741.920228</v>
      </c>
      <c r="C14" s="18">
        <f>C15+C21</f>
        <v>346.680228</v>
      </c>
      <c r="D14" s="18">
        <f>D17+D19+D21</f>
        <v>395.24</v>
      </c>
      <c r="E14" s="21"/>
    </row>
    <row r="15" ht="26.05" customHeight="1" spans="1:5">
      <c r="A15" s="6" t="s">
        <v>109</v>
      </c>
      <c r="B15" s="18">
        <f>201302.28/10000</f>
        <v>20.130228</v>
      </c>
      <c r="C15" s="18">
        <f>201302.28/10000</f>
        <v>20.130228</v>
      </c>
      <c r="D15" s="44"/>
      <c r="E15" s="21"/>
    </row>
    <row r="16" ht="26.05" customHeight="1" spans="1:5">
      <c r="A16" s="6" t="s">
        <v>110</v>
      </c>
      <c r="B16" s="44">
        <f>201302.28/10000</f>
        <v>20.130228</v>
      </c>
      <c r="C16" s="44">
        <f>201302.28/10000</f>
        <v>20.130228</v>
      </c>
      <c r="D16" s="44"/>
      <c r="E16" s="21"/>
    </row>
    <row r="17" ht="26.05" customHeight="1" spans="1:5">
      <c r="A17" s="6" t="s">
        <v>111</v>
      </c>
      <c r="B17" s="18">
        <f>2400/10000</f>
        <v>0.24</v>
      </c>
      <c r="C17" s="18"/>
      <c r="D17" s="18">
        <f>2400/10000</f>
        <v>0.24</v>
      </c>
      <c r="E17" s="21"/>
    </row>
    <row r="18" ht="26.05" customHeight="1" spans="1:5">
      <c r="A18" s="6" t="s">
        <v>112</v>
      </c>
      <c r="B18" s="44">
        <f>2400/10000</f>
        <v>0.24</v>
      </c>
      <c r="C18" s="44"/>
      <c r="D18" s="44">
        <f>2400/10000</f>
        <v>0.24</v>
      </c>
      <c r="E18" s="21"/>
    </row>
    <row r="19" ht="26.05" customHeight="1" spans="1:5">
      <c r="A19" s="6" t="s">
        <v>113</v>
      </c>
      <c r="B19" s="18">
        <v>50</v>
      </c>
      <c r="C19" s="18"/>
      <c r="D19" s="18">
        <v>50</v>
      </c>
      <c r="E19" s="21"/>
    </row>
    <row r="20" ht="26.05" customHeight="1" spans="1:5">
      <c r="A20" s="6" t="s">
        <v>114</v>
      </c>
      <c r="B20" s="44">
        <v>50</v>
      </c>
      <c r="C20" s="44"/>
      <c r="D20" s="44">
        <v>50</v>
      </c>
      <c r="E20" s="21"/>
    </row>
    <row r="21" ht="26.05" customHeight="1" spans="1:5">
      <c r="A21" s="6" t="s">
        <v>115</v>
      </c>
      <c r="B21" s="18">
        <v>671.55</v>
      </c>
      <c r="C21" s="18">
        <v>326.55</v>
      </c>
      <c r="D21" s="18">
        <v>345</v>
      </c>
      <c r="E21" s="21"/>
    </row>
    <row r="22" ht="26.05" customHeight="1" spans="1:5">
      <c r="A22" s="6" t="s">
        <v>116</v>
      </c>
      <c r="B22" s="44">
        <v>671.55</v>
      </c>
      <c r="C22" s="44">
        <v>326.55</v>
      </c>
      <c r="D22" s="44">
        <v>345</v>
      </c>
      <c r="E22" s="21"/>
    </row>
    <row r="23" ht="26.05" customHeight="1" spans="1:5">
      <c r="A23" s="6" t="s">
        <v>117</v>
      </c>
      <c r="B23" s="60">
        <f t="shared" ref="B23:B25" si="0">294373.44/10000</f>
        <v>29.437344</v>
      </c>
      <c r="C23" s="60">
        <f t="shared" ref="C23:C25" si="1">294373.44/10000</f>
        <v>29.437344</v>
      </c>
      <c r="D23" s="59"/>
      <c r="E23" s="21"/>
    </row>
    <row r="24" ht="26.05" customHeight="1" spans="1:5">
      <c r="A24" s="6" t="s">
        <v>118</v>
      </c>
      <c r="B24" s="50">
        <f t="shared" si="0"/>
        <v>29.437344</v>
      </c>
      <c r="C24" s="50">
        <f t="shared" si="1"/>
        <v>29.437344</v>
      </c>
      <c r="D24" s="59"/>
      <c r="E24" s="21"/>
    </row>
    <row r="25" ht="26.05" customHeight="1" spans="1:5">
      <c r="A25" s="6" t="s">
        <v>119</v>
      </c>
      <c r="B25" s="50">
        <f t="shared" si="0"/>
        <v>29.437344</v>
      </c>
      <c r="C25" s="50">
        <f t="shared" si="1"/>
        <v>29.437344</v>
      </c>
      <c r="D25" s="59"/>
      <c r="E25" s="21"/>
    </row>
    <row r="26" ht="26.05" customHeight="1" spans="1:5">
      <c r="A26" s="6" t="s">
        <v>120</v>
      </c>
      <c r="B26" s="60">
        <f t="shared" ref="B26:B28" si="2">1822900/10000</f>
        <v>182.29</v>
      </c>
      <c r="C26" s="61"/>
      <c r="D26" s="60">
        <f t="shared" ref="D26:D28" si="3">1822900/10000</f>
        <v>182.29</v>
      </c>
      <c r="E26" s="21"/>
    </row>
    <row r="27" ht="26.05" customHeight="1" spans="1:5">
      <c r="A27" s="6" t="s">
        <v>121</v>
      </c>
      <c r="B27" s="50">
        <f t="shared" si="2"/>
        <v>182.29</v>
      </c>
      <c r="C27" s="59"/>
      <c r="D27" s="50">
        <f t="shared" si="3"/>
        <v>182.29</v>
      </c>
      <c r="E27" s="21"/>
    </row>
    <row r="28" ht="26.05" customHeight="1" spans="1:5">
      <c r="A28" s="62" t="s">
        <v>122</v>
      </c>
      <c r="B28" s="63">
        <f t="shared" si="2"/>
        <v>182.29</v>
      </c>
      <c r="C28" s="64"/>
      <c r="D28" s="63">
        <f t="shared" si="3"/>
        <v>182.29</v>
      </c>
      <c r="E28" s="21"/>
    </row>
    <row r="29" s="54" customFormat="1" ht="23" customHeight="1" spans="1:5">
      <c r="A29" s="39" t="s">
        <v>123</v>
      </c>
      <c r="B29" s="65">
        <f>29437.34/10000</f>
        <v>2.943734</v>
      </c>
      <c r="C29" s="65">
        <f>29437.34/10000</f>
        <v>2.943734</v>
      </c>
      <c r="D29" s="66"/>
      <c r="E29" s="21"/>
    </row>
    <row r="30" s="54" customFormat="1" ht="23" customHeight="1" spans="1:5">
      <c r="A30" s="39" t="s">
        <v>124</v>
      </c>
      <c r="B30" s="67">
        <f>29437.34/10000</f>
        <v>2.943734</v>
      </c>
      <c r="C30" s="67">
        <f>29437.34/10000</f>
        <v>2.943734</v>
      </c>
      <c r="D30" s="68"/>
      <c r="E30" s="21"/>
    </row>
    <row r="31" ht="19.55" customHeight="1" spans="1:5">
      <c r="A31" s="1" t="s">
        <v>85</v>
      </c>
      <c r="B31" s="23"/>
      <c r="C31" s="23"/>
      <c r="D31" s="23"/>
      <c r="E31" s="1"/>
    </row>
    <row r="32" ht="19.55" customHeight="1"/>
  </sheetData>
  <mergeCells count="2">
    <mergeCell ref="A2:E2"/>
    <mergeCell ref="A31:E3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35" sqref="A3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125</v>
      </c>
      <c r="B2" s="2"/>
      <c r="C2" s="2"/>
      <c r="D2" s="2"/>
      <c r="E2" s="1"/>
      <c r="F2" s="1"/>
      <c r="G2" s="1"/>
    </row>
    <row r="3" ht="26.05" customHeight="1" spans="1:7">
      <c r="A3" s="43"/>
      <c r="B3" s="43"/>
      <c r="C3" s="3" t="s">
        <v>35</v>
      </c>
      <c r="D3" s="3"/>
      <c r="E3" s="43"/>
      <c r="F3" s="43"/>
      <c r="G3" s="43"/>
    </row>
    <row r="4" ht="26.05" customHeight="1" spans="1:7">
      <c r="A4" s="14" t="s">
        <v>36</v>
      </c>
      <c r="B4" s="14"/>
      <c r="C4" s="15" t="s">
        <v>37</v>
      </c>
      <c r="D4" s="15"/>
      <c r="E4" s="43"/>
      <c r="F4" s="43"/>
      <c r="G4" s="43"/>
    </row>
    <row r="5" ht="26.05" customHeight="1" spans="1:7">
      <c r="A5" s="14" t="s">
        <v>38</v>
      </c>
      <c r="B5" s="24" t="s">
        <v>39</v>
      </c>
      <c r="C5" s="24" t="s">
        <v>38</v>
      </c>
      <c r="D5" s="15" t="s">
        <v>99</v>
      </c>
      <c r="E5" s="43"/>
      <c r="F5" s="43"/>
      <c r="G5" s="43"/>
    </row>
    <row r="6" ht="26.05" customHeight="1" spans="1:7">
      <c r="A6" s="8" t="s">
        <v>126</v>
      </c>
      <c r="B6" s="47">
        <f>B37</f>
        <v>1046.761254</v>
      </c>
      <c r="C6" s="48" t="s">
        <v>127</v>
      </c>
      <c r="D6" s="26">
        <f>D37</f>
        <v>1046.761253</v>
      </c>
      <c r="E6" s="43"/>
      <c r="F6" s="43"/>
      <c r="G6" s="43"/>
    </row>
    <row r="7" ht="26.05" customHeight="1" spans="1:7">
      <c r="A7" s="8" t="s">
        <v>128</v>
      </c>
      <c r="B7" s="49">
        <f>8644712.54/10000</f>
        <v>864.471254</v>
      </c>
      <c r="C7" s="48" t="s">
        <v>129</v>
      </c>
      <c r="D7" s="50">
        <f>29437.34/10000</f>
        <v>2.943734</v>
      </c>
      <c r="E7" s="43"/>
      <c r="F7" s="43"/>
      <c r="G7" s="43"/>
    </row>
    <row r="8" ht="26.05" customHeight="1" spans="1:7">
      <c r="A8" s="8" t="s">
        <v>130</v>
      </c>
      <c r="B8" s="49">
        <f>1822900/10000</f>
        <v>182.29</v>
      </c>
      <c r="C8" s="48" t="s">
        <v>131</v>
      </c>
      <c r="D8" s="50"/>
      <c r="E8" s="43"/>
      <c r="F8" s="43"/>
      <c r="G8" s="43"/>
    </row>
    <row r="9" ht="26.05" customHeight="1" spans="1:7">
      <c r="A9" s="8" t="s">
        <v>132</v>
      </c>
      <c r="B9" s="49"/>
      <c r="C9" s="48" t="s">
        <v>133</v>
      </c>
      <c r="D9" s="50"/>
      <c r="E9" s="43"/>
      <c r="F9" s="43"/>
      <c r="G9" s="43"/>
    </row>
    <row r="10" ht="26.05" customHeight="1" spans="1:7">
      <c r="A10" s="8"/>
      <c r="B10" s="49"/>
      <c r="C10" s="48" t="s">
        <v>134</v>
      </c>
      <c r="D10" s="50"/>
      <c r="E10" s="43"/>
      <c r="F10" s="43"/>
      <c r="G10" s="43"/>
    </row>
    <row r="11" ht="26.05" customHeight="1" spans="1:7">
      <c r="A11" s="8"/>
      <c r="B11" s="49"/>
      <c r="C11" s="48" t="s">
        <v>135</v>
      </c>
      <c r="D11" s="50"/>
      <c r="E11" s="43"/>
      <c r="F11" s="43"/>
      <c r="G11" s="43"/>
    </row>
    <row r="12" ht="26.05" customHeight="1" spans="1:7">
      <c r="A12" s="8"/>
      <c r="B12" s="49"/>
      <c r="C12" s="48" t="s">
        <v>136</v>
      </c>
      <c r="D12" s="50"/>
      <c r="E12" s="43"/>
      <c r="F12" s="43"/>
      <c r="G12" s="43"/>
    </row>
    <row r="13" ht="26.05" customHeight="1" spans="1:7">
      <c r="A13" s="8"/>
      <c r="B13" s="49"/>
      <c r="C13" s="48" t="s">
        <v>137</v>
      </c>
      <c r="D13" s="50"/>
      <c r="E13" s="43"/>
      <c r="F13" s="43"/>
      <c r="G13" s="43"/>
    </row>
    <row r="14" ht="26.05" customHeight="1" spans="1:7">
      <c r="A14" s="8"/>
      <c r="B14" s="49"/>
      <c r="C14" s="48" t="s">
        <v>138</v>
      </c>
      <c r="D14" s="50">
        <f>901764.67/10000</f>
        <v>90.176467</v>
      </c>
      <c r="E14" s="43"/>
      <c r="F14" s="43"/>
      <c r="G14" s="43"/>
    </row>
    <row r="15" ht="26.05" customHeight="1" spans="1:7">
      <c r="A15" s="8"/>
      <c r="B15" s="49"/>
      <c r="C15" s="48" t="s">
        <v>139</v>
      </c>
      <c r="D15" s="50"/>
      <c r="E15" s="43"/>
      <c r="F15" s="43"/>
      <c r="G15" s="43"/>
    </row>
    <row r="16" ht="26.05" customHeight="1" spans="1:7">
      <c r="A16" s="8"/>
      <c r="B16" s="51"/>
      <c r="C16" s="48" t="s">
        <v>140</v>
      </c>
      <c r="D16" s="50">
        <f>7419137.08/10000</f>
        <v>741.913708</v>
      </c>
      <c r="E16" s="43"/>
      <c r="F16" s="43"/>
      <c r="G16" s="43"/>
    </row>
    <row r="17" ht="26.05" customHeight="1" spans="1:7">
      <c r="A17" s="8"/>
      <c r="B17" s="51"/>
      <c r="C17" s="48" t="s">
        <v>141</v>
      </c>
      <c r="D17" s="52"/>
      <c r="E17" s="43"/>
      <c r="F17" s="43"/>
      <c r="G17" s="43"/>
    </row>
    <row r="18" ht="26.05" customHeight="1" spans="1:7">
      <c r="A18" s="8"/>
      <c r="B18" s="51"/>
      <c r="C18" s="48" t="s">
        <v>142</v>
      </c>
      <c r="D18" s="52"/>
      <c r="E18" s="43"/>
      <c r="F18" s="43"/>
      <c r="G18" s="43"/>
    </row>
    <row r="19" ht="26.05" customHeight="1" spans="1:7">
      <c r="A19" s="8"/>
      <c r="B19" s="51"/>
      <c r="C19" s="48" t="s">
        <v>143</v>
      </c>
      <c r="D19" s="52"/>
      <c r="E19" s="43"/>
      <c r="F19" s="43"/>
      <c r="G19" s="43"/>
    </row>
    <row r="20" ht="26.05" customHeight="1" spans="1:7">
      <c r="A20" s="8"/>
      <c r="B20" s="51"/>
      <c r="C20" s="48" t="s">
        <v>144</v>
      </c>
      <c r="D20" s="52"/>
      <c r="E20" s="43"/>
      <c r="F20" s="43"/>
      <c r="G20" s="43"/>
    </row>
    <row r="21" ht="26.05" customHeight="1" spans="1:7">
      <c r="A21" s="8"/>
      <c r="B21" s="51"/>
      <c r="C21" s="48" t="s">
        <v>145</v>
      </c>
      <c r="D21" s="52"/>
      <c r="E21" s="43"/>
      <c r="F21" s="43"/>
      <c r="G21" s="43"/>
    </row>
    <row r="22" ht="26.05" customHeight="1" spans="1:7">
      <c r="A22" s="8"/>
      <c r="B22" s="51"/>
      <c r="C22" s="48" t="s">
        <v>146</v>
      </c>
      <c r="D22" s="52"/>
      <c r="E22" s="43"/>
      <c r="F22" s="43"/>
      <c r="G22" s="43"/>
    </row>
    <row r="23" ht="26.05" customHeight="1" spans="1:7">
      <c r="A23" s="8"/>
      <c r="B23" s="51"/>
      <c r="C23" s="48" t="s">
        <v>147</v>
      </c>
      <c r="D23" s="52"/>
      <c r="E23" s="43"/>
      <c r="F23" s="43"/>
      <c r="G23" s="43"/>
    </row>
    <row r="24" ht="26.05" customHeight="1" spans="1:7">
      <c r="A24" s="8"/>
      <c r="B24" s="51"/>
      <c r="C24" s="48" t="s">
        <v>148</v>
      </c>
      <c r="D24" s="52"/>
      <c r="E24" s="43"/>
      <c r="F24" s="43"/>
      <c r="G24" s="43"/>
    </row>
    <row r="25" ht="26.05" customHeight="1" spans="1:7">
      <c r="A25" s="8"/>
      <c r="B25" s="51"/>
      <c r="C25" s="48" t="s">
        <v>149</v>
      </c>
      <c r="D25" s="50"/>
      <c r="E25" s="43"/>
      <c r="F25" s="43"/>
      <c r="G25" s="43"/>
    </row>
    <row r="26" ht="26.05" customHeight="1" spans="1:7">
      <c r="A26" s="8"/>
      <c r="B26" s="51"/>
      <c r="C26" s="48" t="s">
        <v>150</v>
      </c>
      <c r="D26" s="50">
        <f>294373.44/10000</f>
        <v>29.437344</v>
      </c>
      <c r="E26" s="43"/>
      <c r="F26" s="43"/>
      <c r="G26" s="43"/>
    </row>
    <row r="27" ht="26.05" customHeight="1" spans="1:7">
      <c r="A27" s="8"/>
      <c r="B27" s="51"/>
      <c r="C27" s="48" t="s">
        <v>151</v>
      </c>
      <c r="D27" s="50"/>
      <c r="E27" s="43"/>
      <c r="F27" s="43"/>
      <c r="G27" s="43"/>
    </row>
    <row r="28" ht="26.05" customHeight="1" spans="1:7">
      <c r="A28" s="8"/>
      <c r="B28" s="51"/>
      <c r="C28" s="48" t="s">
        <v>152</v>
      </c>
      <c r="D28" s="50"/>
      <c r="E28" s="43"/>
      <c r="F28" s="43"/>
      <c r="G28" s="43"/>
    </row>
    <row r="29" ht="26.05" customHeight="1" spans="1:7">
      <c r="A29" s="8"/>
      <c r="B29" s="51"/>
      <c r="C29" s="48" t="s">
        <v>153</v>
      </c>
      <c r="D29" s="50"/>
      <c r="E29" s="43"/>
      <c r="F29" s="43"/>
      <c r="G29" s="43"/>
    </row>
    <row r="30" ht="26.05" customHeight="1" spans="1:7">
      <c r="A30" s="8"/>
      <c r="B30" s="51"/>
      <c r="C30" s="48" t="s">
        <v>154</v>
      </c>
      <c r="D30" s="50"/>
      <c r="E30" s="43"/>
      <c r="F30" s="43"/>
      <c r="G30" s="43"/>
    </row>
    <row r="31" ht="26.05" customHeight="1" spans="1:7">
      <c r="A31" s="8"/>
      <c r="B31" s="51"/>
      <c r="C31" s="48" t="s">
        <v>155</v>
      </c>
      <c r="D31" s="50">
        <f>1822900/10000</f>
        <v>182.29</v>
      </c>
      <c r="E31" s="43"/>
      <c r="F31" s="43"/>
      <c r="G31" s="43"/>
    </row>
    <row r="32" ht="26.05" customHeight="1" spans="1:7">
      <c r="A32" s="8"/>
      <c r="B32" s="51"/>
      <c r="C32" s="48" t="s">
        <v>156</v>
      </c>
      <c r="D32" s="50"/>
      <c r="E32" s="43"/>
      <c r="F32" s="43"/>
      <c r="G32" s="43"/>
    </row>
    <row r="33" ht="26.05" customHeight="1" spans="1:7">
      <c r="A33" s="8"/>
      <c r="B33" s="51"/>
      <c r="C33" s="48" t="s">
        <v>157</v>
      </c>
      <c r="D33" s="50"/>
      <c r="E33" s="43"/>
      <c r="F33" s="43"/>
      <c r="G33" s="43"/>
    </row>
    <row r="34" ht="26.05" customHeight="1" spans="1:7">
      <c r="A34" s="8"/>
      <c r="B34" s="51"/>
      <c r="C34" s="48" t="s">
        <v>158</v>
      </c>
      <c r="D34" s="50"/>
      <c r="E34" s="43"/>
      <c r="F34" s="43"/>
      <c r="G34" s="43"/>
    </row>
    <row r="35" ht="26.05" customHeight="1" spans="1:7">
      <c r="A35" s="8"/>
      <c r="B35" s="51"/>
      <c r="C35" s="48"/>
      <c r="D35" s="50"/>
      <c r="E35" s="43"/>
      <c r="F35" s="43"/>
      <c r="G35" s="43"/>
    </row>
    <row r="36" ht="26.05" customHeight="1" spans="1:7">
      <c r="A36" s="8"/>
      <c r="B36" s="51"/>
      <c r="C36" s="48"/>
      <c r="D36" s="50"/>
      <c r="E36" s="43"/>
      <c r="F36" s="43"/>
      <c r="G36" s="43"/>
    </row>
    <row r="37" ht="26.05" customHeight="1" spans="1:7">
      <c r="A37" s="14" t="s">
        <v>159</v>
      </c>
      <c r="B37" s="18">
        <f>SUM(B7:B36)</f>
        <v>1046.761254</v>
      </c>
      <c r="C37" s="24" t="s">
        <v>160</v>
      </c>
      <c r="D37" s="26">
        <f>SUM(D7:D36)</f>
        <v>1046.761253</v>
      </c>
      <c r="E37" s="53"/>
      <c r="F37" s="43"/>
      <c r="G37" s="43"/>
    </row>
    <row r="38" ht="16.35" customHeight="1"/>
    <row r="39" ht="16.35" customHeight="1" spans="1:7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1388888888889" right="0.751388888888889" top="0.271527777777778" bottom="0.271527777777778" header="0" footer="0"/>
  <pageSetup paperSize="9" scale="8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B17" sqref="B1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35</v>
      </c>
      <c r="K3" s="3"/>
    </row>
    <row r="4" s="13" customFormat="1" ht="26.05" customHeight="1" spans="1:11">
      <c r="A4" s="14" t="s">
        <v>162</v>
      </c>
      <c r="B4" s="24" t="s">
        <v>99</v>
      </c>
      <c r="C4" s="24" t="s">
        <v>163</v>
      </c>
      <c r="D4" s="24"/>
      <c r="E4" s="24"/>
      <c r="F4" s="24" t="s">
        <v>164</v>
      </c>
      <c r="G4" s="24"/>
      <c r="H4" s="24"/>
      <c r="I4" s="15" t="s">
        <v>165</v>
      </c>
      <c r="J4" s="15"/>
      <c r="K4" s="15"/>
    </row>
    <row r="5" s="13" customFormat="1" ht="26.05" customHeight="1" spans="1:11">
      <c r="A5" s="14"/>
      <c r="B5" s="24"/>
      <c r="C5" s="24" t="s">
        <v>99</v>
      </c>
      <c r="D5" s="24" t="s">
        <v>96</v>
      </c>
      <c r="E5" s="24" t="s">
        <v>97</v>
      </c>
      <c r="F5" s="24" t="s">
        <v>99</v>
      </c>
      <c r="G5" s="24" t="s">
        <v>96</v>
      </c>
      <c r="H5" s="24" t="s">
        <v>97</v>
      </c>
      <c r="I5" s="24" t="s">
        <v>99</v>
      </c>
      <c r="J5" s="24" t="s">
        <v>96</v>
      </c>
      <c r="K5" s="15" t="s">
        <v>97</v>
      </c>
    </row>
    <row r="6" ht="26.05" customHeight="1" spans="1:11">
      <c r="A6" s="8" t="s">
        <v>99</v>
      </c>
      <c r="B6" s="18">
        <f>C6+F6</f>
        <v>1046.76</v>
      </c>
      <c r="C6" s="18">
        <f>D6+E6</f>
        <v>864.47</v>
      </c>
      <c r="D6" s="44">
        <v>864.47</v>
      </c>
      <c r="E6" s="44">
        <v>0</v>
      </c>
      <c r="F6" s="18">
        <f>G6+H6</f>
        <v>182.29</v>
      </c>
      <c r="G6" s="44">
        <v>0</v>
      </c>
      <c r="H6" s="44">
        <v>182.29</v>
      </c>
      <c r="I6" s="11"/>
      <c r="J6" s="11"/>
      <c r="K6" s="12"/>
    </row>
    <row r="7" ht="26.05" customHeight="1" spans="1:11">
      <c r="A7" s="45" t="s">
        <v>166</v>
      </c>
      <c r="B7" s="18">
        <f>C7+F7</f>
        <v>1046.76</v>
      </c>
      <c r="C7" s="18">
        <f>C6</f>
        <v>864.47</v>
      </c>
      <c r="D7" s="44">
        <v>864.47</v>
      </c>
      <c r="E7" s="44">
        <v>0</v>
      </c>
      <c r="F7" s="18">
        <f>G7+H7</f>
        <v>182.29</v>
      </c>
      <c r="G7" s="44">
        <v>0</v>
      </c>
      <c r="H7" s="44">
        <v>182.29</v>
      </c>
      <c r="I7" s="46"/>
      <c r="J7" s="46"/>
      <c r="K7" s="9"/>
    </row>
    <row r="8" ht="26.05" customHeight="1" spans="1:11">
      <c r="A8" s="45"/>
      <c r="B8" s="11"/>
      <c r="C8" s="11"/>
      <c r="D8" s="46"/>
      <c r="E8" s="46"/>
      <c r="F8" s="46"/>
      <c r="G8" s="46"/>
      <c r="H8" s="46"/>
      <c r="I8" s="46"/>
      <c r="J8" s="46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24" spans="7:7">
      <c r="G24" s="13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I9" sqref="I9"/>
    </sheetView>
  </sheetViews>
  <sheetFormatPr defaultColWidth="10" defaultRowHeight="13.5" outlineLevelCol="4"/>
  <cols>
    <col min="1" max="1" width="17.5" style="27" customWidth="1"/>
    <col min="2" max="2" width="25.7833333333333" style="27" customWidth="1"/>
    <col min="3" max="5" width="25.6416666666667" style="28" customWidth="1"/>
    <col min="6" max="16384" width="10" style="27"/>
  </cols>
  <sheetData>
    <row r="1" ht="16.35" customHeight="1" spans="1:5">
      <c r="A1" s="29"/>
    </row>
    <row r="2" ht="26.05" customHeight="1" spans="1:5">
      <c r="A2" s="30" t="s">
        <v>167</v>
      </c>
      <c r="B2" s="30"/>
      <c r="C2" s="30"/>
      <c r="D2" s="30"/>
      <c r="E2" s="30"/>
    </row>
    <row r="3" ht="25" customHeight="1" spans="1:5">
      <c r="A3" s="31"/>
      <c r="B3" s="31"/>
      <c r="C3" s="29" t="s">
        <v>35</v>
      </c>
      <c r="D3" s="29"/>
      <c r="E3" s="29"/>
    </row>
    <row r="4" ht="26.05" customHeight="1" spans="1:5">
      <c r="A4" s="32" t="s">
        <v>94</v>
      </c>
      <c r="B4" s="32"/>
      <c r="C4" s="33" t="s">
        <v>163</v>
      </c>
      <c r="D4" s="34"/>
      <c r="E4" s="34"/>
    </row>
    <row r="5" ht="26.05" customHeight="1" spans="1:5">
      <c r="A5" s="32" t="s">
        <v>168</v>
      </c>
      <c r="B5" s="35" t="s">
        <v>169</v>
      </c>
      <c r="C5" s="36" t="s">
        <v>99</v>
      </c>
      <c r="D5" s="34" t="s">
        <v>96</v>
      </c>
      <c r="E5" s="34" t="s">
        <v>97</v>
      </c>
    </row>
    <row r="6" ht="26.05" customHeight="1" spans="1:5">
      <c r="A6" s="37"/>
      <c r="B6" s="38" t="s">
        <v>99</v>
      </c>
      <c r="C6" s="36">
        <v>1046.76</v>
      </c>
      <c r="D6" s="34">
        <v>440.23</v>
      </c>
      <c r="E6" s="34">
        <v>606.53</v>
      </c>
    </row>
    <row r="7" ht="26.05" customHeight="1" spans="1:5">
      <c r="A7" s="39" t="s">
        <v>170</v>
      </c>
      <c r="B7" s="38" t="s">
        <v>171</v>
      </c>
      <c r="C7" s="36">
        <v>90.17</v>
      </c>
      <c r="D7" s="34">
        <v>61.17</v>
      </c>
      <c r="E7" s="34">
        <v>29</v>
      </c>
    </row>
    <row r="8" ht="26.05" customHeight="1" spans="1:5">
      <c r="A8" s="39" t="s">
        <v>172</v>
      </c>
      <c r="B8" s="38" t="s">
        <v>173</v>
      </c>
      <c r="C8" s="36">
        <v>29</v>
      </c>
      <c r="D8" s="34"/>
      <c r="E8" s="34">
        <v>29</v>
      </c>
    </row>
    <row r="9" ht="26.05" customHeight="1" spans="1:5">
      <c r="A9" s="39" t="s">
        <v>174</v>
      </c>
      <c r="B9" s="38" t="s">
        <v>175</v>
      </c>
      <c r="C9" s="36">
        <v>29</v>
      </c>
      <c r="D9" s="34"/>
      <c r="E9" s="34">
        <v>29</v>
      </c>
    </row>
    <row r="10" ht="26.05" customHeight="1" spans="1:5">
      <c r="A10" s="39" t="s">
        <v>176</v>
      </c>
      <c r="B10" s="38" t="s">
        <v>177</v>
      </c>
      <c r="C10" s="36">
        <v>58.87</v>
      </c>
      <c r="D10" s="34">
        <v>58.87</v>
      </c>
      <c r="E10" s="34"/>
    </row>
    <row r="11" ht="26.05" customHeight="1" spans="1:5">
      <c r="A11" s="39" t="s">
        <v>178</v>
      </c>
      <c r="B11" s="38" t="s">
        <v>179</v>
      </c>
      <c r="C11" s="36">
        <v>39.25</v>
      </c>
      <c r="D11" s="34">
        <v>39.25</v>
      </c>
      <c r="E11" s="34"/>
    </row>
    <row r="12" ht="26.05" customHeight="1" spans="1:5">
      <c r="A12" s="39" t="s">
        <v>180</v>
      </c>
      <c r="B12" s="38" t="s">
        <v>181</v>
      </c>
      <c r="C12" s="36">
        <v>19.65</v>
      </c>
      <c r="D12" s="34">
        <v>19.65</v>
      </c>
      <c r="E12" s="34"/>
    </row>
    <row r="13" ht="26.05" customHeight="1" spans="1:5">
      <c r="A13" s="39" t="s">
        <v>182</v>
      </c>
      <c r="B13" s="38" t="s">
        <v>183</v>
      </c>
      <c r="C13" s="36">
        <v>2.3</v>
      </c>
      <c r="D13" s="34">
        <v>2.3</v>
      </c>
      <c r="E13" s="34"/>
    </row>
    <row r="14" ht="26.05" customHeight="1" spans="1:5">
      <c r="A14" s="39" t="s">
        <v>184</v>
      </c>
      <c r="B14" s="38" t="s">
        <v>183</v>
      </c>
      <c r="C14" s="36">
        <v>2.3</v>
      </c>
      <c r="D14" s="34">
        <v>2.3</v>
      </c>
      <c r="E14" s="34"/>
    </row>
    <row r="15" ht="26.05" customHeight="1" spans="1:5">
      <c r="A15" s="39" t="s">
        <v>185</v>
      </c>
      <c r="B15" s="38" t="s">
        <v>186</v>
      </c>
      <c r="C15" s="36">
        <v>741.91</v>
      </c>
      <c r="D15" s="34">
        <v>346.67</v>
      </c>
      <c r="E15" s="34">
        <v>395.24</v>
      </c>
    </row>
    <row r="16" ht="26.05" customHeight="1" spans="1:5">
      <c r="A16" s="39" t="s">
        <v>187</v>
      </c>
      <c r="B16" s="38" t="s">
        <v>188</v>
      </c>
      <c r="C16" s="36">
        <v>20.13</v>
      </c>
      <c r="D16" s="34">
        <v>20.13</v>
      </c>
      <c r="E16" s="34"/>
    </row>
    <row r="17" ht="26.05" customHeight="1" spans="1:5">
      <c r="A17" s="39" t="s">
        <v>189</v>
      </c>
      <c r="B17" s="38" t="s">
        <v>190</v>
      </c>
      <c r="C17" s="36">
        <v>20.13</v>
      </c>
      <c r="D17" s="34">
        <v>20.13</v>
      </c>
      <c r="E17" s="34"/>
    </row>
    <row r="18" ht="26.05" customHeight="1" spans="1:5">
      <c r="A18" s="39" t="s">
        <v>191</v>
      </c>
      <c r="B18" s="38" t="s">
        <v>192</v>
      </c>
      <c r="C18" s="36">
        <v>0.24</v>
      </c>
      <c r="D18" s="34"/>
      <c r="E18" s="34">
        <v>0.24</v>
      </c>
    </row>
    <row r="19" ht="26.05" customHeight="1" spans="1:5">
      <c r="A19" s="39" t="s">
        <v>193</v>
      </c>
      <c r="B19" s="38" t="s">
        <v>194</v>
      </c>
      <c r="C19" s="36">
        <v>0.24</v>
      </c>
      <c r="D19" s="34"/>
      <c r="E19" s="34">
        <v>0.24</v>
      </c>
    </row>
    <row r="20" ht="26.05" customHeight="1" spans="1:5">
      <c r="A20" s="39" t="s">
        <v>195</v>
      </c>
      <c r="B20" s="38" t="s">
        <v>196</v>
      </c>
      <c r="C20" s="36">
        <v>50</v>
      </c>
      <c r="D20" s="34"/>
      <c r="E20" s="36">
        <v>50</v>
      </c>
    </row>
    <row r="21" ht="26.05" customHeight="1" spans="1:5">
      <c r="A21" s="39" t="s">
        <v>197</v>
      </c>
      <c r="B21" s="38" t="s">
        <v>198</v>
      </c>
      <c r="C21" s="36">
        <v>50</v>
      </c>
      <c r="D21" s="34"/>
      <c r="E21" s="36">
        <v>50</v>
      </c>
    </row>
    <row r="22" ht="26.05" customHeight="1" spans="1:5">
      <c r="A22" s="40" t="s">
        <v>199</v>
      </c>
      <c r="B22" s="38" t="s">
        <v>200</v>
      </c>
      <c r="C22" s="36">
        <v>671.55</v>
      </c>
      <c r="D22" s="34">
        <v>326.55</v>
      </c>
      <c r="E22" s="34">
        <v>345</v>
      </c>
    </row>
    <row r="23" ht="26.05" customHeight="1" spans="1:5">
      <c r="A23" s="40" t="s">
        <v>199</v>
      </c>
      <c r="B23" s="38" t="s">
        <v>201</v>
      </c>
      <c r="C23" s="36">
        <v>671.55</v>
      </c>
      <c r="D23" s="34">
        <v>326.55</v>
      </c>
      <c r="E23" s="34">
        <v>345</v>
      </c>
    </row>
    <row r="24" ht="26.05" customHeight="1" spans="1:5">
      <c r="A24" s="39" t="s">
        <v>202</v>
      </c>
      <c r="B24" s="38" t="s">
        <v>203</v>
      </c>
      <c r="C24" s="36">
        <v>29.44</v>
      </c>
      <c r="D24" s="34">
        <v>29.44</v>
      </c>
      <c r="E24" s="34"/>
    </row>
    <row r="25" ht="26.05" customHeight="1" spans="1:5">
      <c r="A25" s="39" t="s">
        <v>204</v>
      </c>
      <c r="B25" s="38" t="s">
        <v>205</v>
      </c>
      <c r="C25" s="36">
        <v>29.44</v>
      </c>
      <c r="D25" s="34">
        <v>29.44</v>
      </c>
      <c r="E25" s="34"/>
    </row>
    <row r="26" ht="26.05" customHeight="1" spans="1:5">
      <c r="A26" s="39" t="s">
        <v>206</v>
      </c>
      <c r="B26" s="38" t="s">
        <v>207</v>
      </c>
      <c r="C26" s="36">
        <v>29.44</v>
      </c>
      <c r="D26" s="34">
        <v>29.44</v>
      </c>
      <c r="E26" s="34"/>
    </row>
    <row r="27" ht="26.05" customHeight="1" spans="1:5">
      <c r="A27" s="6" t="s">
        <v>208</v>
      </c>
      <c r="B27" s="38" t="s">
        <v>209</v>
      </c>
      <c r="C27" s="36">
        <v>182.29</v>
      </c>
      <c r="D27" s="34"/>
      <c r="E27" s="41">
        <v>182.29</v>
      </c>
    </row>
    <row r="28" ht="26.05" customHeight="1" spans="1:5">
      <c r="A28" s="6" t="s">
        <v>210</v>
      </c>
      <c r="B28" s="38" t="s">
        <v>211</v>
      </c>
      <c r="C28" s="36">
        <v>182.29</v>
      </c>
      <c r="D28" s="34"/>
      <c r="E28" s="41">
        <v>182.29</v>
      </c>
    </row>
    <row r="29" ht="26.05" customHeight="1" spans="1:5">
      <c r="A29" s="6" t="s">
        <v>212</v>
      </c>
      <c r="B29" s="38" t="s">
        <v>213</v>
      </c>
      <c r="C29" s="36">
        <v>182.29</v>
      </c>
      <c r="D29" s="34"/>
      <c r="E29" s="41">
        <v>182.29</v>
      </c>
    </row>
    <row r="30" ht="26.05" customHeight="1" spans="1:5">
      <c r="A30" s="39" t="s">
        <v>214</v>
      </c>
      <c r="B30" s="42" t="s">
        <v>215</v>
      </c>
      <c r="C30" s="36">
        <v>2.94</v>
      </c>
      <c r="D30" s="34">
        <v>2.94</v>
      </c>
      <c r="E30" s="34"/>
    </row>
    <row r="31" ht="26.05" customHeight="1" spans="1:5">
      <c r="A31" s="39" t="s">
        <v>216</v>
      </c>
      <c r="B31" s="42" t="s">
        <v>217</v>
      </c>
      <c r="C31" s="36">
        <v>2.94</v>
      </c>
      <c r="D31" s="34">
        <v>2.94</v>
      </c>
      <c r="E31" s="34"/>
    </row>
    <row r="32" ht="16.35" customHeight="1"/>
    <row r="33" ht="16.35" customHeight="1" spans="1:5">
      <c r="A33" s="31" t="s">
        <v>85</v>
      </c>
      <c r="B33" s="31"/>
      <c r="C33" s="29"/>
      <c r="D33" s="29"/>
      <c r="E33" s="29"/>
    </row>
  </sheetData>
  <mergeCells count="5">
    <mergeCell ref="A2:E2"/>
    <mergeCell ref="C3:E3"/>
    <mergeCell ref="A4:B4"/>
    <mergeCell ref="C4:E4"/>
    <mergeCell ref="A33:E3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D7" sqref="D7"/>
    </sheetView>
  </sheetViews>
  <sheetFormatPr defaultColWidth="10" defaultRowHeight="13.5" outlineLevelCol="5"/>
  <cols>
    <col min="1" max="1" width="13.7" customWidth="1"/>
    <col min="2" max="2" width="34.875" customWidth="1"/>
    <col min="3" max="3" width="19.675" customWidth="1"/>
    <col min="4" max="4" width="22.8" customWidth="1"/>
    <col min="5" max="5" width="22.8" style="22" customWidth="1"/>
    <col min="6" max="6" width="21.4416666666667" customWidth="1"/>
  </cols>
  <sheetData>
    <row r="1" ht="20.7" customHeight="1" spans="1:6">
      <c r="A1" s="1"/>
      <c r="B1" s="1"/>
      <c r="C1" s="1"/>
      <c r="D1" s="1"/>
      <c r="E1" s="23"/>
      <c r="F1" s="1"/>
    </row>
    <row r="2" ht="26.05" customHeight="1" spans="1:6">
      <c r="A2" s="2" t="s">
        <v>218</v>
      </c>
      <c r="B2" s="2"/>
      <c r="C2" s="2"/>
      <c r="D2" s="2"/>
      <c r="E2" s="2"/>
      <c r="F2" s="2"/>
    </row>
    <row r="3" ht="26.05" customHeight="1" spans="1:6">
      <c r="A3" s="1"/>
      <c r="B3" s="1"/>
      <c r="C3" s="1"/>
      <c r="D3" s="1"/>
      <c r="E3" s="23"/>
      <c r="F3" s="3" t="s">
        <v>35</v>
      </c>
    </row>
    <row r="4" ht="26.05" customHeight="1" spans="1:6">
      <c r="A4" s="14" t="s">
        <v>219</v>
      </c>
      <c r="B4" s="14"/>
      <c r="C4" s="15" t="s">
        <v>220</v>
      </c>
      <c r="D4" s="15"/>
      <c r="E4" s="15"/>
      <c r="F4" s="15"/>
    </row>
    <row r="5" ht="26.05" customHeight="1" spans="1:6">
      <c r="A5" s="14" t="s">
        <v>168</v>
      </c>
      <c r="B5" s="24" t="s">
        <v>169</v>
      </c>
      <c r="C5" s="24" t="s">
        <v>99</v>
      </c>
      <c r="D5" s="24" t="s">
        <v>221</v>
      </c>
      <c r="E5" s="15" t="s">
        <v>222</v>
      </c>
      <c r="F5" s="15" t="s">
        <v>223</v>
      </c>
    </row>
    <row r="6" ht="26.05" customHeight="1" spans="1:6">
      <c r="A6" s="8" t="s">
        <v>224</v>
      </c>
      <c r="B6" s="10" t="s">
        <v>224</v>
      </c>
      <c r="C6" s="10">
        <v>1</v>
      </c>
      <c r="D6" s="10">
        <v>2</v>
      </c>
      <c r="E6" s="5">
        <v>3</v>
      </c>
      <c r="F6" s="5">
        <v>4</v>
      </c>
    </row>
    <row r="7" ht="26.05" customHeight="1" spans="1:6">
      <c r="A7" s="14"/>
      <c r="B7" s="25" t="s">
        <v>99</v>
      </c>
      <c r="C7" s="18">
        <f>D7+E7+F7</f>
        <v>864.47</v>
      </c>
      <c r="D7" s="18">
        <v>413.23</v>
      </c>
      <c r="E7" s="26">
        <v>424.24</v>
      </c>
      <c r="F7" s="26">
        <v>27</v>
      </c>
    </row>
    <row r="8" ht="26.05" customHeight="1" spans="1:6">
      <c r="A8" s="14">
        <v>301</v>
      </c>
      <c r="B8" s="25" t="s">
        <v>225</v>
      </c>
      <c r="C8" s="18">
        <f>2934107/10000</f>
        <v>293.4107</v>
      </c>
      <c r="D8" s="18">
        <f>2934107/10000</f>
        <v>293.4107</v>
      </c>
      <c r="E8" s="26"/>
      <c r="F8" s="26"/>
    </row>
    <row r="9" ht="26.05" customHeight="1" spans="1:6">
      <c r="A9" s="14">
        <v>30108</v>
      </c>
      <c r="B9" s="25" t="s">
        <v>226</v>
      </c>
      <c r="C9" s="18">
        <f>392497.92/10000</f>
        <v>39.249792</v>
      </c>
      <c r="D9" s="18">
        <f>392497.92/10000</f>
        <v>39.249792</v>
      </c>
      <c r="E9" s="26"/>
      <c r="F9" s="26"/>
    </row>
    <row r="10" ht="26.05" customHeight="1" spans="1:6">
      <c r="A10" s="14">
        <v>30109</v>
      </c>
      <c r="B10" s="25" t="s">
        <v>227</v>
      </c>
      <c r="C10" s="18">
        <f>196248.96/10000</f>
        <v>19.624896</v>
      </c>
      <c r="D10" s="18">
        <f>196248.96/10000</f>
        <v>19.624896</v>
      </c>
      <c r="E10" s="26"/>
      <c r="F10" s="26"/>
    </row>
    <row r="11" ht="26.05" customHeight="1" spans="1:6">
      <c r="A11" s="14">
        <v>30110</v>
      </c>
      <c r="B11" s="25" t="s">
        <v>228</v>
      </c>
      <c r="C11" s="18">
        <f>159452.28/10000</f>
        <v>15.945228</v>
      </c>
      <c r="D11" s="18">
        <f>159452.28/10000</f>
        <v>15.945228</v>
      </c>
      <c r="E11" s="26"/>
      <c r="F11" s="26"/>
    </row>
    <row r="12" ht="26.05" customHeight="1" spans="1:6">
      <c r="A12" s="14">
        <v>30110</v>
      </c>
      <c r="B12" s="25" t="s">
        <v>229</v>
      </c>
      <c r="C12" s="18">
        <f>41850/10000</f>
        <v>4.185</v>
      </c>
      <c r="D12" s="18">
        <f>41850/10000</f>
        <v>4.185</v>
      </c>
      <c r="E12" s="26"/>
      <c r="F12" s="26"/>
    </row>
    <row r="13" ht="26.05" customHeight="1" spans="1:6">
      <c r="A13" s="14">
        <v>30112</v>
      </c>
      <c r="B13" s="25" t="s">
        <v>230</v>
      </c>
      <c r="C13" s="18">
        <v>2.3</v>
      </c>
      <c r="D13" s="18">
        <v>2.3</v>
      </c>
      <c r="E13" s="26"/>
      <c r="F13" s="26"/>
    </row>
    <row r="14" ht="26.05" customHeight="1" spans="1:6">
      <c r="A14" s="14">
        <v>30113</v>
      </c>
      <c r="B14" s="25" t="s">
        <v>207</v>
      </c>
      <c r="C14" s="18">
        <v>29.44</v>
      </c>
      <c r="D14" s="18">
        <v>29.44</v>
      </c>
      <c r="E14" s="26"/>
      <c r="F14" s="26"/>
    </row>
    <row r="15" ht="26.05" customHeight="1" spans="1:6">
      <c r="A15" s="14">
        <v>30199</v>
      </c>
      <c r="B15" s="25" t="s">
        <v>231</v>
      </c>
      <c r="C15" s="18"/>
      <c r="D15" s="18"/>
      <c r="E15" s="26"/>
      <c r="F15" s="26"/>
    </row>
    <row r="16" ht="26.05" customHeight="1" spans="1:6">
      <c r="A16" s="14">
        <v>302</v>
      </c>
      <c r="B16" s="25" t="s">
        <v>232</v>
      </c>
      <c r="C16" s="18"/>
      <c r="D16" s="18"/>
      <c r="E16" s="26"/>
      <c r="F16" s="26"/>
    </row>
    <row r="17" ht="26.05" customHeight="1" spans="1:6">
      <c r="A17" s="14">
        <v>30201</v>
      </c>
      <c r="B17" s="25" t="s">
        <v>233</v>
      </c>
      <c r="C17" s="26">
        <v>27</v>
      </c>
      <c r="D17" s="18"/>
      <c r="E17" s="26"/>
      <c r="F17" s="26">
        <v>27</v>
      </c>
    </row>
    <row r="18" ht="26.05" customHeight="1" spans="1:6">
      <c r="A18" s="14">
        <v>30205</v>
      </c>
      <c r="B18" s="25" t="s">
        <v>234</v>
      </c>
      <c r="C18" s="18"/>
      <c r="D18" s="18"/>
      <c r="E18" s="26"/>
      <c r="F18" s="26"/>
    </row>
    <row r="19" ht="26.05" customHeight="1" spans="1:6">
      <c r="A19" s="14">
        <v>30206</v>
      </c>
      <c r="B19" s="25" t="s">
        <v>235</v>
      </c>
      <c r="C19" s="18"/>
      <c r="D19" s="18"/>
      <c r="E19" s="26"/>
      <c r="F19" s="26"/>
    </row>
    <row r="20" ht="26.05" customHeight="1" spans="1:6">
      <c r="A20" s="14">
        <v>30207</v>
      </c>
      <c r="B20" s="25" t="s">
        <v>236</v>
      </c>
      <c r="C20" s="18"/>
      <c r="D20" s="18"/>
      <c r="E20" s="26"/>
      <c r="F20" s="26"/>
    </row>
    <row r="21" ht="26.05" customHeight="1" spans="1:6">
      <c r="A21" s="14">
        <v>30208</v>
      </c>
      <c r="B21" s="25" t="s">
        <v>237</v>
      </c>
      <c r="C21" s="18"/>
      <c r="D21" s="18"/>
      <c r="E21" s="26"/>
      <c r="F21" s="26"/>
    </row>
    <row r="22" ht="26.05" customHeight="1" spans="1:6">
      <c r="A22" s="14">
        <v>30211</v>
      </c>
      <c r="B22" s="25" t="s">
        <v>238</v>
      </c>
      <c r="C22" s="18"/>
      <c r="D22" s="18"/>
      <c r="E22" s="26"/>
      <c r="F22" s="26"/>
    </row>
    <row r="23" ht="26.05" customHeight="1" spans="1:6">
      <c r="A23" s="14">
        <v>30213</v>
      </c>
      <c r="B23" s="25" t="s">
        <v>239</v>
      </c>
      <c r="C23" s="18"/>
      <c r="D23" s="18"/>
      <c r="E23" s="26"/>
      <c r="F23" s="26"/>
    </row>
    <row r="24" ht="26.05" customHeight="1" spans="1:6">
      <c r="A24" s="14">
        <v>30215</v>
      </c>
      <c r="B24" s="25" t="s">
        <v>240</v>
      </c>
      <c r="C24" s="18"/>
      <c r="D24" s="18"/>
      <c r="E24" s="26"/>
      <c r="F24" s="26"/>
    </row>
    <row r="25" ht="26.05" customHeight="1" spans="1:6">
      <c r="A25" s="14">
        <v>30216</v>
      </c>
      <c r="B25" s="25" t="s">
        <v>241</v>
      </c>
      <c r="C25" s="18"/>
      <c r="D25" s="18"/>
      <c r="E25" s="26"/>
      <c r="F25" s="26"/>
    </row>
    <row r="26" ht="26.05" customHeight="1" spans="1:6">
      <c r="A26" s="14">
        <v>30217</v>
      </c>
      <c r="B26" s="25" t="s">
        <v>242</v>
      </c>
      <c r="C26" s="18"/>
      <c r="D26" s="18"/>
      <c r="E26" s="26"/>
      <c r="F26" s="26"/>
    </row>
    <row r="27" ht="26.05" customHeight="1" spans="1:6">
      <c r="A27" s="14">
        <v>30228</v>
      </c>
      <c r="B27" s="25" t="s">
        <v>217</v>
      </c>
      <c r="C27" s="18">
        <v>2.94</v>
      </c>
      <c r="D27" s="18">
        <v>2.94</v>
      </c>
      <c r="E27" s="26"/>
      <c r="F27" s="26"/>
    </row>
    <row r="28" ht="26.05" customHeight="1" spans="1:6">
      <c r="A28" s="14">
        <v>30229</v>
      </c>
      <c r="B28" s="25" t="s">
        <v>243</v>
      </c>
      <c r="C28" s="18">
        <v>6.13</v>
      </c>
      <c r="D28" s="18">
        <v>6.13</v>
      </c>
      <c r="E28" s="26"/>
      <c r="F28" s="26"/>
    </row>
    <row r="29" ht="26.05" customHeight="1" spans="1:6">
      <c r="A29" s="14">
        <v>30231</v>
      </c>
      <c r="B29" s="25" t="s">
        <v>244</v>
      </c>
      <c r="C29" s="18"/>
      <c r="D29" s="18"/>
      <c r="E29" s="26"/>
      <c r="F29" s="26"/>
    </row>
    <row r="30" ht="26.05" customHeight="1" spans="1:6">
      <c r="A30" s="14">
        <v>30239</v>
      </c>
      <c r="B30" s="25" t="s">
        <v>245</v>
      </c>
      <c r="C30" s="18"/>
      <c r="D30" s="18"/>
      <c r="E30" s="26"/>
      <c r="F30" s="26"/>
    </row>
    <row r="31" ht="26.05" customHeight="1" spans="1:6">
      <c r="A31" s="14">
        <v>30299</v>
      </c>
      <c r="B31" s="25" t="s">
        <v>246</v>
      </c>
      <c r="C31" s="18"/>
      <c r="D31" s="18"/>
      <c r="E31" s="26"/>
      <c r="F31" s="26"/>
    </row>
    <row r="32" ht="26.05" customHeight="1" spans="1:6">
      <c r="A32" s="14">
        <v>303</v>
      </c>
      <c r="B32" s="25" t="s">
        <v>247</v>
      </c>
      <c r="C32" s="18"/>
      <c r="D32" s="18"/>
      <c r="E32" s="26"/>
      <c r="F32" s="26"/>
    </row>
    <row r="33" ht="26.05" customHeight="1" spans="1:6">
      <c r="A33" s="14">
        <v>30301</v>
      </c>
      <c r="B33" s="25" t="s">
        <v>248</v>
      </c>
      <c r="C33" s="18"/>
      <c r="D33" s="18"/>
      <c r="E33" s="26"/>
      <c r="F33" s="26"/>
    </row>
    <row r="34" ht="26.05" customHeight="1" spans="1:6">
      <c r="A34" s="14">
        <v>30302</v>
      </c>
      <c r="B34" s="25" t="s">
        <v>249</v>
      </c>
      <c r="C34" s="18"/>
      <c r="D34" s="18"/>
      <c r="E34" s="26"/>
      <c r="F34" s="26"/>
    </row>
    <row r="35" ht="26.05" customHeight="1" spans="1:6">
      <c r="A35" s="14">
        <v>30304</v>
      </c>
      <c r="B35" s="25" t="s">
        <v>250</v>
      </c>
      <c r="C35" s="18"/>
      <c r="D35" s="18"/>
      <c r="E35" s="26"/>
      <c r="F35" s="26"/>
    </row>
    <row r="36" ht="26.05" customHeight="1" spans="1:6">
      <c r="A36" s="14">
        <v>30305</v>
      </c>
      <c r="B36" s="25" t="s">
        <v>251</v>
      </c>
      <c r="C36" s="19"/>
      <c r="D36" s="19"/>
      <c r="E36" s="26"/>
      <c r="F36" s="7"/>
    </row>
    <row r="37" ht="26.05" customHeight="1" spans="1:6">
      <c r="A37" s="14">
        <v>31302</v>
      </c>
      <c r="B37" s="25" t="s">
        <v>252</v>
      </c>
      <c r="C37" s="26">
        <v>29</v>
      </c>
      <c r="D37" s="19"/>
      <c r="E37" s="26">
        <v>29</v>
      </c>
      <c r="F37" s="7"/>
    </row>
    <row r="38" ht="26.05" customHeight="1" spans="1:6">
      <c r="A38" s="14">
        <v>31099</v>
      </c>
      <c r="B38" s="25" t="s">
        <v>253</v>
      </c>
      <c r="C38" s="26">
        <v>345</v>
      </c>
      <c r="D38" s="19"/>
      <c r="E38" s="26">
        <v>345</v>
      </c>
      <c r="F38" s="7"/>
    </row>
    <row r="39" ht="26.05" customHeight="1" spans="1:6">
      <c r="A39" s="14">
        <v>30202</v>
      </c>
      <c r="B39" s="25" t="s">
        <v>254</v>
      </c>
      <c r="C39" s="26">
        <v>50</v>
      </c>
      <c r="D39" s="19"/>
      <c r="E39" s="26">
        <v>50</v>
      </c>
      <c r="F39" s="7"/>
    </row>
    <row r="40" ht="26.05" customHeight="1" spans="1:6">
      <c r="A40" s="14">
        <v>30307</v>
      </c>
      <c r="B40" s="25" t="s">
        <v>255</v>
      </c>
      <c r="C40" s="26">
        <v>0.24</v>
      </c>
      <c r="D40" s="19"/>
      <c r="E40" s="26">
        <v>0.24</v>
      </c>
      <c r="F40" s="7"/>
    </row>
    <row r="41" ht="26.05" customHeight="1" spans="1:6">
      <c r="A41" s="14">
        <v>30307</v>
      </c>
      <c r="B41" s="25" t="s">
        <v>256</v>
      </c>
      <c r="C41" s="19"/>
      <c r="D41" s="19"/>
      <c r="E41" s="26"/>
      <c r="F41" s="7"/>
    </row>
    <row r="42" ht="16.35" customHeight="1" spans="1:6">
      <c r="A42" s="1"/>
      <c r="B42" s="1"/>
      <c r="C42" s="1"/>
      <c r="D42" s="1"/>
      <c r="E42" s="23"/>
      <c r="F42" s="1"/>
    </row>
    <row r="43" ht="16.35" customHeight="1" spans="1:6">
      <c r="A43" s="1" t="s">
        <v>85</v>
      </c>
      <c r="B43" s="1"/>
      <c r="C43" s="1"/>
      <c r="D43" s="1"/>
      <c r="E43" s="23"/>
      <c r="F43" s="1"/>
    </row>
  </sheetData>
  <mergeCells count="5">
    <mergeCell ref="A2:F2"/>
    <mergeCell ref="A3:B3"/>
    <mergeCell ref="A4:B4"/>
    <mergeCell ref="C4:F4"/>
    <mergeCell ref="A43:F4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18709340936</cp:lastModifiedBy>
  <dcterms:created xsi:type="dcterms:W3CDTF">2024-02-29T01:57:00Z</dcterms:created>
  <dcterms:modified xsi:type="dcterms:W3CDTF">2026-03-06T02:18:23Z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6581D60113C2495CA431AFC96924D5D0_13</vt:lpwstr>
  </property>
  <property fmtid="{D5CDD505-2E9C-101B-9397-08002B2CF9AE}" pid="4" name="CalculationRule">
    <vt:i4>0</vt:i4>
  </property>
</Properties>
</file>