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<sst xmlns="http://schemas.openxmlformats.org/spreadsheetml/2006/main" count="41" uniqueCount="41">
  <si>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附件1：</t>
  </si>
  <si>
    <t>环县2023年耕地地力保护补贴资金计划表</t>
  </si>
  <si>
    <t xml:space="preserve">               单位：亩、吨、元、人</t>
  </si>
  <si>
    <t xml:space="preserve">   项目    
乡镇</t>
  </si>
  <si>
    <t>2021年粮食播种面积</t>
  </si>
  <si>
    <t>2021年农业人口</t>
  </si>
  <si>
    <t>2021年粮食商品量</t>
  </si>
  <si>
    <t>基本情况</t>
  </si>
  <si>
    <t>补贴资金</t>
  </si>
  <si>
    <t>备注</t>
  </si>
  <si>
    <t>按比例分项测算</t>
  </si>
  <si>
    <t>小计</t>
  </si>
  <si>
    <t>亩均</t>
  </si>
  <si>
    <t>2021年粮食总产量</t>
  </si>
  <si>
    <t>2020年粮食总产量</t>
  </si>
  <si>
    <t>2019年粮食总产量</t>
  </si>
  <si>
    <t>三年平均粮食产量</t>
  </si>
  <si>
    <t>三年粮食平均产量占50%应补贴金额</t>
  </si>
  <si>
    <t>粮食商品量占10%应补贴
金额</t>
  </si>
  <si>
    <t>播种面积占40%应补贴
金额</t>
  </si>
  <si>
    <t>合计</t>
  </si>
  <si>
    <t>环城镇</t>
  </si>
  <si>
    <t>曲子镇</t>
  </si>
  <si>
    <t>甜水镇</t>
  </si>
  <si>
    <t>木钵镇</t>
  </si>
  <si>
    <t>天池乡</t>
  </si>
  <si>
    <t>演武乡</t>
  </si>
  <si>
    <t>合道镇</t>
  </si>
  <si>
    <t>樊家川镇</t>
  </si>
  <si>
    <t>八珠乡</t>
  </si>
  <si>
    <t>洪德镇</t>
  </si>
  <si>
    <t>耿湾乡</t>
  </si>
  <si>
    <t>秦团庄乡</t>
  </si>
  <si>
    <t>山城乡</t>
  </si>
  <si>
    <t>南湫乡</t>
  </si>
  <si>
    <t>罗山川乡</t>
  </si>
  <si>
    <t>虎洞镇</t>
  </si>
  <si>
    <t>小南沟乡</t>
  </si>
  <si>
    <t>车道镇</t>
  </si>
  <si>
    <t>毛井镇</t>
  </si>
  <si>
    <t>芦家湾乡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</si>
</sst>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楷体_GB2312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distributed" wrapText="1"/>
    </xf>
    <xf numFmtId="0" fontId="4" fillId="0" borderId="1" xfId="0" applyFont="1" applyFill="1" applyBorder="1" applyAlignment="1">
      <alignment vertical="distributed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center" vertical="distributed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/>
    <xf numFmtId="0" fontId="2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 applyProtection="1">
      <alignment vertical="center"/>
    </xf>
    <xf numFmtId="178" fontId="2" fillId="0" borderId="0" xfId="0" applyNumberFormat="1" applyFont="1" applyFill="1" applyAlignment="1" applyProtection="1"/>
    <xf numFmtId="0" fontId="10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2540</xdr:colOff>
      <xdr:row>3</xdr:row>
      <xdr:rowOff>3175</xdr:rowOff>
    </xdr:from>
    <xdr:to>
      <xdr:col>1</xdr:col>
      <xdr:colOff>558800</xdr:colOff>
      <xdr:row>5</xdr:row>
      <xdr:rowOff>485775</xdr:rowOff>
    </xdr:to>
    <xdr:cxnSp>
      <xdr:nvCxnSpPr>
        <xdr:cNvPr id="2" name="直接连接符 1"/>
        <xdr:cNvCxnSpPr/>
      </xdr:nvCxnSpPr>
      <xdr:spPr>
        <a:xfrm>
          <a:off x="2540" y="605155"/>
          <a:ext cx="577215" cy="927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tabSelected="1" workbookViewId="0">
      <selection activeCell="T13" sqref="T13"/>
    </sheetView>
  </sheetViews>
  <sheetFormatPr defaultColWidth="9" defaultRowHeight="14.25"/>
  <cols>
    <col min="1" max="1" width="3.35833333333333" style="1" customWidth="1"/>
    <col min="2" max="2" width="4.25" style="1" customWidth="1"/>
    <col min="3" max="3" width="10.2833333333333" style="1" customWidth="1"/>
    <col min="4" max="4" width="8.075" style="1" customWidth="1"/>
    <col min="5" max="5" width="9.41666666666667" style="1" customWidth="1"/>
    <col min="6" max="6" width="9.70833333333333" style="1" customWidth="1"/>
    <col min="7" max="7" width="8.625" style="1" customWidth="1"/>
    <col min="8" max="8" width="9.8" style="1" customWidth="1"/>
    <col min="9" max="9" width="9.60833333333333" style="1" customWidth="1"/>
    <col min="10" max="10" width="11.5333333333333" style="1" customWidth="1"/>
    <col min="11" max="11" width="11.125" style="1" customWidth="1"/>
    <col min="12" max="12" width="12.0083333333333" style="1" customWidth="1"/>
    <col min="13" max="13" width="12" style="1" customWidth="1"/>
    <col min="14" max="14" width="5.75" style="1" customWidth="1"/>
    <col min="15" max="15" width="5.68333333333333" style="1" customWidth="1"/>
    <col min="16" max="16" width="13.3583333333333" style="1" customWidth="1"/>
    <col min="17" max="17" width="12.625" style="1"/>
    <col min="18" max="19" width="9.625" style="1"/>
    <col min="20" max="20" width="10.375" style="1"/>
    <col min="21" max="21" width="14.6" style="1" customWidth="1"/>
    <col min="22" max="22" width="12.625" style="1"/>
    <col min="23" max="23" width="13.75" style="1"/>
    <col min="24" max="24" width="11.125" style="1" customWidth="1"/>
    <col min="25" max="25" width="11.375" style="1" customWidth="1"/>
    <col min="26" max="26" width="9" style="1"/>
    <col min="27" max="27" width="12.625" style="1"/>
    <col min="28" max="16384" width="9" style="1"/>
  </cols>
  <sheetData>
    <row r="1" s="1" customFormat="1" ht="14.4" customHeight="1" spans="1:1">
      <c r="A1" s="2" t="s">
        <v>0</v>
      </c>
    </row>
    <row r="2" s="1" customFormat="1" ht="2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2" customHeight="1" spans="5:15">
      <c r="E3" s="4"/>
      <c r="F3" s="4"/>
      <c r="G3" s="4"/>
      <c r="H3" s="4"/>
      <c r="I3" s="4"/>
      <c r="L3" s="24" t="s">
        <v>2</v>
      </c>
      <c r="M3" s="24"/>
      <c r="N3" s="24"/>
      <c r="O3" s="24"/>
    </row>
    <row r="4" s="1" customFormat="1" ht="18" customHeight="1" spans="1:15">
      <c r="A4" s="5" t="s">
        <v>3</v>
      </c>
      <c r="B4" s="6"/>
      <c r="C4" s="7" t="s">
        <v>4</v>
      </c>
      <c r="D4" s="7" t="s">
        <v>5</v>
      </c>
      <c r="E4" s="7" t="s">
        <v>6</v>
      </c>
      <c r="F4" s="8" t="s">
        <v>7</v>
      </c>
      <c r="G4" s="8"/>
      <c r="H4" s="8"/>
      <c r="I4" s="11"/>
      <c r="J4" s="25" t="s">
        <v>8</v>
      </c>
      <c r="K4" s="26"/>
      <c r="L4" s="26"/>
      <c r="M4" s="26"/>
      <c r="N4" s="27"/>
      <c r="O4" s="28" t="s">
        <v>9</v>
      </c>
    </row>
    <row r="5" s="1" customFormat="1" ht="17" customHeight="1" spans="1:15">
      <c r="A5" s="6"/>
      <c r="B5" s="6"/>
      <c r="C5" s="7"/>
      <c r="D5" s="7"/>
      <c r="E5" s="7"/>
      <c r="F5" s="9"/>
      <c r="G5" s="9"/>
      <c r="H5" s="9"/>
      <c r="I5" s="29"/>
      <c r="J5" s="7" t="s">
        <v>10</v>
      </c>
      <c r="K5" s="7"/>
      <c r="L5" s="7"/>
      <c r="M5" s="30" t="s">
        <v>11</v>
      </c>
      <c r="N5" s="7" t="s">
        <v>12</v>
      </c>
      <c r="O5" s="28"/>
    </row>
    <row r="6" s="1" customFormat="1" ht="39" customHeight="1" spans="1:25">
      <c r="A6" s="6"/>
      <c r="B6" s="6"/>
      <c r="C6" s="10"/>
      <c r="D6" s="10"/>
      <c r="E6" s="10"/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10" t="s">
        <v>18</v>
      </c>
      <c r="L6" s="10" t="s">
        <v>19</v>
      </c>
      <c r="M6" s="31"/>
      <c r="N6" s="10"/>
      <c r="O6" s="28"/>
      <c r="P6" s="32"/>
      <c r="Q6" s="37"/>
      <c r="R6" s="40"/>
      <c r="S6" s="40"/>
      <c r="T6" s="21"/>
      <c r="U6" s="37"/>
      <c r="V6" s="37"/>
      <c r="W6" s="37"/>
      <c r="X6" s="41"/>
      <c r="Y6" s="43"/>
    </row>
    <row r="7" s="1" customFormat="1" ht="15" customHeight="1" spans="1:25">
      <c r="A7" s="12" t="s">
        <v>20</v>
      </c>
      <c r="B7" s="13"/>
      <c r="C7" s="14">
        <f t="shared" ref="C7:H7" si="0">SUM(C8:C27)</f>
        <v>1821319.27</v>
      </c>
      <c r="D7" s="15">
        <f t="shared" si="0"/>
        <v>333732</v>
      </c>
      <c r="E7" s="14">
        <f t="shared" si="0"/>
        <v>149794.9956691</v>
      </c>
      <c r="F7" s="14">
        <f t="shared" si="0"/>
        <v>307802.96</v>
      </c>
      <c r="G7" s="14">
        <f t="shared" si="0"/>
        <v>416883.65</v>
      </c>
      <c r="H7" s="14">
        <f t="shared" si="0"/>
        <v>407356.37</v>
      </c>
      <c r="I7" s="14">
        <f>(F7+G7+H7)/3</f>
        <v>377347.66</v>
      </c>
      <c r="J7" s="14">
        <f t="shared" ref="J7:M7" si="1">SUM(J8:J27)</f>
        <v>52780000</v>
      </c>
      <c r="K7" s="14">
        <f t="shared" si="1"/>
        <v>10556000</v>
      </c>
      <c r="L7" s="14">
        <f t="shared" si="1"/>
        <v>42224000</v>
      </c>
      <c r="M7" s="14">
        <f t="shared" si="1"/>
        <v>105560000</v>
      </c>
      <c r="N7" s="33">
        <v>57.96</v>
      </c>
      <c r="O7" s="34"/>
      <c r="P7" s="32"/>
      <c r="Q7" s="42"/>
      <c r="U7" s="42"/>
      <c r="V7" s="42"/>
      <c r="W7" s="42"/>
      <c r="X7" s="43"/>
      <c r="Y7" s="43"/>
    </row>
    <row r="8" s="1" customFormat="1" ht="15" customHeight="1" spans="1:20">
      <c r="A8" s="16" t="s">
        <v>21</v>
      </c>
      <c r="B8" s="17"/>
      <c r="C8" s="18">
        <v>129684.9</v>
      </c>
      <c r="D8" s="18">
        <v>37762</v>
      </c>
      <c r="E8" s="19">
        <f t="shared" ref="E8:E19" si="2">F8/2.055</f>
        <v>11142.6520681265</v>
      </c>
      <c r="F8" s="18">
        <v>22898.15</v>
      </c>
      <c r="G8" s="18">
        <v>27509.32</v>
      </c>
      <c r="H8" s="18">
        <v>26662.3</v>
      </c>
      <c r="I8" s="19">
        <f t="shared" ref="I8:I27" si="3">(G8+H8+F8)/3</f>
        <v>25689.9233333333</v>
      </c>
      <c r="J8" s="19">
        <v>3593275.64</v>
      </c>
      <c r="K8" s="19">
        <v>785218.72</v>
      </c>
      <c r="L8" s="19">
        <v>3006510.34</v>
      </c>
      <c r="M8" s="19">
        <f t="shared" ref="M8:M27" si="4">L8+K8+J8</f>
        <v>7385004.7</v>
      </c>
      <c r="N8" s="35">
        <v>56.95</v>
      </c>
      <c r="O8" s="36"/>
      <c r="P8" s="32"/>
      <c r="Q8" s="32"/>
      <c r="R8" s="44"/>
      <c r="S8" s="44"/>
      <c r="T8" s="45"/>
    </row>
    <row r="9" s="1" customFormat="1" ht="15" customHeight="1" spans="1:20">
      <c r="A9" s="16" t="s">
        <v>22</v>
      </c>
      <c r="B9" s="17"/>
      <c r="C9" s="18">
        <v>104768.4</v>
      </c>
      <c r="D9" s="18">
        <v>28701</v>
      </c>
      <c r="E9" s="19">
        <f t="shared" si="2"/>
        <v>8477.35279805353</v>
      </c>
      <c r="F9" s="18">
        <v>17420.96</v>
      </c>
      <c r="G9" s="18">
        <v>24531.56</v>
      </c>
      <c r="H9" s="18">
        <v>34477.2</v>
      </c>
      <c r="I9" s="19">
        <f t="shared" si="3"/>
        <v>25476.5733333333</v>
      </c>
      <c r="J9" s="19">
        <v>3563434.16</v>
      </c>
      <c r="K9" s="19">
        <v>597396.03</v>
      </c>
      <c r="L9" s="19">
        <v>2428866.26</v>
      </c>
      <c r="M9" s="19">
        <f t="shared" si="4"/>
        <v>6589696.45</v>
      </c>
      <c r="N9" s="35">
        <v>62.9</v>
      </c>
      <c r="O9" s="36"/>
      <c r="P9" s="32"/>
      <c r="Q9" s="32"/>
      <c r="R9" s="44"/>
      <c r="S9" s="44"/>
      <c r="T9" s="45"/>
    </row>
    <row r="10" s="1" customFormat="1" ht="15" customHeight="1" spans="1:20">
      <c r="A10" s="16" t="s">
        <v>23</v>
      </c>
      <c r="B10" s="17"/>
      <c r="C10" s="18">
        <v>126167.39</v>
      </c>
      <c r="D10" s="18">
        <v>11574</v>
      </c>
      <c r="E10" s="19">
        <f t="shared" si="2"/>
        <v>9563.18248175182</v>
      </c>
      <c r="F10" s="18">
        <v>19652.34</v>
      </c>
      <c r="G10" s="18">
        <v>31604.8</v>
      </c>
      <c r="H10" s="18">
        <v>22533.89</v>
      </c>
      <c r="I10" s="19">
        <f t="shared" si="3"/>
        <v>24597.01</v>
      </c>
      <c r="J10" s="19">
        <v>3440408.74</v>
      </c>
      <c r="K10" s="19">
        <v>673914.06</v>
      </c>
      <c r="L10" s="19">
        <v>2924963.22</v>
      </c>
      <c r="M10" s="19">
        <f t="shared" si="4"/>
        <v>7039286.02</v>
      </c>
      <c r="N10" s="35">
        <v>55.79</v>
      </c>
      <c r="O10" s="36"/>
      <c r="P10" s="32"/>
      <c r="Q10" s="32"/>
      <c r="R10" s="44"/>
      <c r="S10" s="44"/>
      <c r="T10" s="45"/>
    </row>
    <row r="11" s="1" customFormat="1" ht="15" customHeight="1" spans="1:20">
      <c r="A11" s="16" t="s">
        <v>24</v>
      </c>
      <c r="B11" s="17"/>
      <c r="C11" s="18">
        <v>112882.67</v>
      </c>
      <c r="D11" s="18">
        <v>23309</v>
      </c>
      <c r="E11" s="19">
        <f t="shared" si="2"/>
        <v>9316.37469586375</v>
      </c>
      <c r="F11" s="18">
        <v>19145.15</v>
      </c>
      <c r="G11" s="18">
        <v>24967.97</v>
      </c>
      <c r="H11" s="18">
        <v>33727.27</v>
      </c>
      <c r="I11" s="19">
        <f t="shared" si="3"/>
        <v>25946.7966666667</v>
      </c>
      <c r="J11" s="19">
        <v>3629204.77</v>
      </c>
      <c r="K11" s="19">
        <v>656521.61</v>
      </c>
      <c r="L11" s="19">
        <v>2616980.96</v>
      </c>
      <c r="M11" s="19">
        <f t="shared" si="4"/>
        <v>6902707.34</v>
      </c>
      <c r="N11" s="35">
        <v>61.15</v>
      </c>
      <c r="O11" s="36"/>
      <c r="P11" s="32"/>
      <c r="Q11" s="32"/>
      <c r="R11" s="44"/>
      <c r="S11" s="44"/>
      <c r="T11" s="45"/>
    </row>
    <row r="12" s="1" customFormat="1" ht="15" customHeight="1" spans="1:20">
      <c r="A12" s="16" t="s">
        <v>25</v>
      </c>
      <c r="B12" s="17"/>
      <c r="C12" s="18">
        <v>113753.48</v>
      </c>
      <c r="D12" s="18">
        <v>19011</v>
      </c>
      <c r="E12" s="19">
        <f t="shared" si="2"/>
        <v>10012.99756691</v>
      </c>
      <c r="F12" s="18">
        <v>20576.71</v>
      </c>
      <c r="G12" s="18">
        <v>27754.71</v>
      </c>
      <c r="H12" s="18">
        <v>42550.38</v>
      </c>
      <c r="I12" s="19">
        <f t="shared" si="3"/>
        <v>30293.9333333333</v>
      </c>
      <c r="J12" s="19">
        <v>4237243.19</v>
      </c>
      <c r="K12" s="19">
        <v>705612.37</v>
      </c>
      <c r="L12" s="19">
        <v>2637169.12</v>
      </c>
      <c r="M12" s="19">
        <f t="shared" si="4"/>
        <v>7580024.68</v>
      </c>
      <c r="N12" s="35">
        <v>66.64</v>
      </c>
      <c r="O12" s="36"/>
      <c r="P12" s="32"/>
      <c r="Q12" s="32"/>
      <c r="R12" s="44"/>
      <c r="S12" s="44"/>
      <c r="T12" s="45"/>
    </row>
    <row r="13" s="1" customFormat="1" ht="15" customHeight="1" spans="1:20">
      <c r="A13" s="16" t="s">
        <v>26</v>
      </c>
      <c r="B13" s="17"/>
      <c r="C13" s="18">
        <v>107315.28</v>
      </c>
      <c r="D13" s="18">
        <v>12951</v>
      </c>
      <c r="E13" s="19">
        <f t="shared" si="2"/>
        <v>9441.69343065693</v>
      </c>
      <c r="F13" s="18">
        <v>19402.68</v>
      </c>
      <c r="G13" s="18">
        <v>26248.15</v>
      </c>
      <c r="H13" s="18">
        <v>29664.3</v>
      </c>
      <c r="I13" s="19">
        <f t="shared" si="3"/>
        <v>25105.0433333333</v>
      </c>
      <c r="J13" s="19">
        <v>3511467.88</v>
      </c>
      <c r="K13" s="19">
        <v>665352.77</v>
      </c>
      <c r="L13" s="19">
        <v>2487911.07</v>
      </c>
      <c r="M13" s="19">
        <f t="shared" si="4"/>
        <v>6664731.72</v>
      </c>
      <c r="N13" s="35">
        <v>62.1</v>
      </c>
      <c r="O13" s="36"/>
      <c r="P13" s="32"/>
      <c r="Q13" s="32"/>
      <c r="R13" s="44"/>
      <c r="S13" s="44"/>
      <c r="T13" s="45"/>
    </row>
    <row r="14" s="1" customFormat="1" ht="15" customHeight="1" spans="1:20">
      <c r="A14" s="16" t="s">
        <v>27</v>
      </c>
      <c r="B14" s="17"/>
      <c r="C14" s="18">
        <v>71450.41</v>
      </c>
      <c r="D14" s="18">
        <v>22895</v>
      </c>
      <c r="E14" s="19">
        <f t="shared" si="2"/>
        <v>6109.93187347932</v>
      </c>
      <c r="F14" s="18">
        <v>12555.91</v>
      </c>
      <c r="G14" s="18">
        <v>15721.64</v>
      </c>
      <c r="H14" s="18">
        <v>13325.94</v>
      </c>
      <c r="I14" s="19">
        <f t="shared" si="3"/>
        <v>13867.83</v>
      </c>
      <c r="J14" s="19">
        <v>1939707.45</v>
      </c>
      <c r="K14" s="19">
        <v>430564.72</v>
      </c>
      <c r="L14" s="19">
        <v>1656448.8</v>
      </c>
      <c r="M14" s="19">
        <f t="shared" si="4"/>
        <v>4026720.97</v>
      </c>
      <c r="N14" s="35">
        <v>56.36</v>
      </c>
      <c r="O14" s="36"/>
      <c r="P14" s="32"/>
      <c r="Q14" s="32"/>
      <c r="R14" s="44"/>
      <c r="S14" s="44"/>
      <c r="T14" s="45"/>
    </row>
    <row r="15" s="1" customFormat="1" ht="15" customHeight="1" spans="1:20">
      <c r="A15" s="16" t="s">
        <v>28</v>
      </c>
      <c r="B15" s="17"/>
      <c r="C15" s="18">
        <v>79999.01</v>
      </c>
      <c r="D15" s="18">
        <v>12517</v>
      </c>
      <c r="E15" s="19">
        <f t="shared" si="2"/>
        <v>7133.13381995134</v>
      </c>
      <c r="F15" s="18">
        <v>14658.59</v>
      </c>
      <c r="G15" s="18">
        <v>20931.23</v>
      </c>
      <c r="H15" s="18">
        <v>23266.54</v>
      </c>
      <c r="I15" s="19">
        <f t="shared" si="3"/>
        <v>19618.7866666667</v>
      </c>
      <c r="J15" s="19">
        <v>2744099.59</v>
      </c>
      <c r="K15" s="19">
        <v>502669.4</v>
      </c>
      <c r="L15" s="19">
        <v>1854632.66</v>
      </c>
      <c r="M15" s="19">
        <f t="shared" si="4"/>
        <v>5101401.65</v>
      </c>
      <c r="N15" s="35">
        <v>63.77</v>
      </c>
      <c r="O15" s="36"/>
      <c r="P15" s="32"/>
      <c r="Q15" s="32"/>
      <c r="R15" s="44"/>
      <c r="S15" s="44"/>
      <c r="T15" s="45"/>
    </row>
    <row r="16" s="1" customFormat="1" ht="15" customHeight="1" spans="1:20">
      <c r="A16" s="16" t="s">
        <v>29</v>
      </c>
      <c r="B16" s="17"/>
      <c r="C16" s="18">
        <v>52944.93</v>
      </c>
      <c r="D16" s="18">
        <v>13405</v>
      </c>
      <c r="E16" s="19">
        <f t="shared" si="2"/>
        <v>4752.33576642336</v>
      </c>
      <c r="F16" s="18">
        <v>9766.05</v>
      </c>
      <c r="G16" s="18">
        <v>13491.75</v>
      </c>
      <c r="H16" s="18">
        <v>18301.58</v>
      </c>
      <c r="I16" s="19">
        <f t="shared" si="3"/>
        <v>13853.1266666667</v>
      </c>
      <c r="J16" s="19">
        <v>1937650.88</v>
      </c>
      <c r="K16" s="19">
        <v>334895.41</v>
      </c>
      <c r="L16" s="19">
        <v>1227432.64</v>
      </c>
      <c r="M16" s="19">
        <f t="shared" si="4"/>
        <v>3499978.93</v>
      </c>
      <c r="N16" s="35">
        <v>66.11</v>
      </c>
      <c r="O16" s="36"/>
      <c r="P16" s="32"/>
      <c r="Q16" s="32"/>
      <c r="R16" s="44"/>
      <c r="S16" s="44"/>
      <c r="T16" s="45"/>
    </row>
    <row r="17" s="1" customFormat="1" ht="15" customHeight="1" spans="1:20">
      <c r="A17" s="16" t="s">
        <v>30</v>
      </c>
      <c r="B17" s="17"/>
      <c r="C17" s="18">
        <v>79881.36</v>
      </c>
      <c r="D17" s="18">
        <v>26974</v>
      </c>
      <c r="E17" s="19">
        <f t="shared" si="2"/>
        <v>6893.47445255474</v>
      </c>
      <c r="F17" s="18">
        <v>14166.09</v>
      </c>
      <c r="G17" s="18">
        <v>17679.52</v>
      </c>
      <c r="H17" s="18">
        <v>18968.84</v>
      </c>
      <c r="I17" s="19">
        <f t="shared" si="3"/>
        <v>16938.15</v>
      </c>
      <c r="J17" s="19">
        <v>2369156.22</v>
      </c>
      <c r="K17" s="19">
        <v>485780.69</v>
      </c>
      <c r="L17" s="19">
        <v>1851905.15</v>
      </c>
      <c r="M17" s="19">
        <f t="shared" si="4"/>
        <v>4706842.06</v>
      </c>
      <c r="N17" s="35">
        <v>58.92</v>
      </c>
      <c r="O17" s="36"/>
      <c r="P17" s="32"/>
      <c r="Q17" s="32"/>
      <c r="R17" s="44"/>
      <c r="S17" s="44"/>
      <c r="T17" s="45"/>
    </row>
    <row r="18" s="1" customFormat="1" ht="15" customHeight="1" spans="1:20">
      <c r="A18" s="16" t="s">
        <v>31</v>
      </c>
      <c r="B18" s="17"/>
      <c r="C18" s="18">
        <v>104330.8</v>
      </c>
      <c r="D18" s="18">
        <v>18047</v>
      </c>
      <c r="E18" s="19">
        <f t="shared" si="2"/>
        <v>8402.88077858881</v>
      </c>
      <c r="F18" s="18">
        <v>17267.92</v>
      </c>
      <c r="G18" s="18">
        <v>21995.52</v>
      </c>
      <c r="H18" s="18">
        <v>18305.09</v>
      </c>
      <c r="I18" s="19">
        <f t="shared" si="3"/>
        <v>19189.51</v>
      </c>
      <c r="J18" s="19">
        <v>2684056.23</v>
      </c>
      <c r="K18" s="19">
        <v>592148.02</v>
      </c>
      <c r="L18" s="19">
        <v>2418721.29</v>
      </c>
      <c r="M18" s="19">
        <f t="shared" si="4"/>
        <v>5694925.54</v>
      </c>
      <c r="N18" s="35">
        <v>54.59</v>
      </c>
      <c r="O18" s="36"/>
      <c r="P18" s="32"/>
      <c r="Q18" s="32"/>
      <c r="R18" s="44"/>
      <c r="S18" s="44"/>
      <c r="T18" s="45"/>
    </row>
    <row r="19" s="1" customFormat="1" ht="15" customHeight="1" spans="1:20">
      <c r="A19" s="16" t="s">
        <v>32</v>
      </c>
      <c r="B19" s="17"/>
      <c r="C19" s="18">
        <v>54230.32</v>
      </c>
      <c r="D19" s="18">
        <v>8447</v>
      </c>
      <c r="E19" s="19">
        <f t="shared" si="2"/>
        <v>4457.95620437956</v>
      </c>
      <c r="F19" s="18">
        <v>9161.1</v>
      </c>
      <c r="G19" s="18">
        <v>10667.95</v>
      </c>
      <c r="H19" s="18">
        <v>13615.19</v>
      </c>
      <c r="I19" s="19">
        <f t="shared" si="3"/>
        <v>11148.08</v>
      </c>
      <c r="J19" s="19">
        <v>1559293.26</v>
      </c>
      <c r="K19" s="19">
        <v>314150.59</v>
      </c>
      <c r="L19" s="19">
        <v>1257232.09</v>
      </c>
      <c r="M19" s="19">
        <f t="shared" si="4"/>
        <v>3130675.94</v>
      </c>
      <c r="N19" s="35">
        <v>57.73</v>
      </c>
      <c r="O19" s="36"/>
      <c r="P19" s="32"/>
      <c r="Q19" s="32"/>
      <c r="R19" s="44"/>
      <c r="S19" s="44"/>
      <c r="T19" s="45"/>
    </row>
    <row r="20" s="1" customFormat="1" ht="15" customHeight="1" spans="1:20">
      <c r="A20" s="16" t="s">
        <v>33</v>
      </c>
      <c r="B20" s="17"/>
      <c r="C20" s="18">
        <v>68159.08</v>
      </c>
      <c r="D20" s="18">
        <v>9812</v>
      </c>
      <c r="E20" s="19">
        <v>5289.02</v>
      </c>
      <c r="F20" s="18">
        <v>10843.18</v>
      </c>
      <c r="G20" s="18">
        <v>15095.47</v>
      </c>
      <c r="H20" s="18">
        <v>8469.15</v>
      </c>
      <c r="I20" s="19">
        <f t="shared" si="3"/>
        <v>11469.2666666667</v>
      </c>
      <c r="J20" s="19">
        <v>1604217.96</v>
      </c>
      <c r="K20" s="19">
        <v>372715.36</v>
      </c>
      <c r="L20" s="19">
        <v>1580145.25</v>
      </c>
      <c r="M20" s="19">
        <f t="shared" si="4"/>
        <v>3557078.57</v>
      </c>
      <c r="N20" s="35">
        <v>52.19</v>
      </c>
      <c r="O20" s="36"/>
      <c r="P20" s="32"/>
      <c r="Q20" s="32"/>
      <c r="R20" s="44"/>
      <c r="S20" s="44"/>
      <c r="T20" s="45"/>
    </row>
    <row r="21" s="1" customFormat="1" ht="15" customHeight="1" spans="1:20">
      <c r="A21" s="16" t="s">
        <v>34</v>
      </c>
      <c r="B21" s="17"/>
      <c r="C21" s="18">
        <v>56363.34</v>
      </c>
      <c r="D21" s="18">
        <v>6176</v>
      </c>
      <c r="E21" s="19">
        <f t="shared" ref="E21:E27" si="5">F21/2.055</f>
        <v>4227.77128953771</v>
      </c>
      <c r="F21" s="18">
        <v>8688.07</v>
      </c>
      <c r="G21" s="18">
        <v>12693.19</v>
      </c>
      <c r="H21" s="18">
        <v>8872.25</v>
      </c>
      <c r="I21" s="19">
        <f t="shared" si="3"/>
        <v>10084.5033333333</v>
      </c>
      <c r="J21" s="19">
        <v>1410529.71</v>
      </c>
      <c r="K21" s="19">
        <v>297929.54</v>
      </c>
      <c r="L21" s="19">
        <v>1306682.31</v>
      </c>
      <c r="M21" s="19">
        <f t="shared" si="4"/>
        <v>3015141.56</v>
      </c>
      <c r="N21" s="35">
        <v>53.49</v>
      </c>
      <c r="O21" s="36"/>
      <c r="P21" s="32"/>
      <c r="Q21" s="32"/>
      <c r="R21" s="44"/>
      <c r="S21" s="44"/>
      <c r="T21" s="45"/>
    </row>
    <row r="22" s="1" customFormat="1" ht="15" customHeight="1" spans="1:20">
      <c r="A22" s="16" t="s">
        <v>35</v>
      </c>
      <c r="B22" s="17"/>
      <c r="C22" s="18">
        <v>76894.62</v>
      </c>
      <c r="D22" s="18">
        <v>8126</v>
      </c>
      <c r="E22" s="19">
        <f t="shared" si="5"/>
        <v>6059.8102189781</v>
      </c>
      <c r="F22" s="18">
        <v>12452.91</v>
      </c>
      <c r="G22" s="18">
        <v>18210.78</v>
      </c>
      <c r="H22" s="18">
        <v>11795.17</v>
      </c>
      <c r="I22" s="19">
        <f t="shared" si="3"/>
        <v>14152.9533333333</v>
      </c>
      <c r="J22" s="19">
        <v>1979587.94</v>
      </c>
      <c r="K22" s="19">
        <v>427032.67</v>
      </c>
      <c r="L22" s="19">
        <v>1782662.98</v>
      </c>
      <c r="M22" s="19">
        <f t="shared" si="4"/>
        <v>4189283.59</v>
      </c>
      <c r="N22" s="35">
        <v>54.48</v>
      </c>
      <c r="O22" s="36"/>
      <c r="P22" s="32"/>
      <c r="Q22" s="32"/>
      <c r="R22" s="44"/>
      <c r="S22" s="44"/>
      <c r="T22" s="45"/>
    </row>
    <row r="23" s="1" customFormat="1" ht="15" customHeight="1" spans="1:20">
      <c r="A23" s="16" t="s">
        <v>36</v>
      </c>
      <c r="B23" s="17"/>
      <c r="C23" s="18">
        <v>56463.57</v>
      </c>
      <c r="D23" s="18">
        <v>13126</v>
      </c>
      <c r="E23" s="19">
        <f t="shared" si="5"/>
        <v>4281.50364963504</v>
      </c>
      <c r="F23" s="18">
        <v>8798.49</v>
      </c>
      <c r="G23" s="18">
        <v>12535.02</v>
      </c>
      <c r="H23" s="18">
        <v>12577.71</v>
      </c>
      <c r="I23" s="19">
        <f t="shared" si="3"/>
        <v>11303.74</v>
      </c>
      <c r="J23" s="19">
        <v>1581065.58</v>
      </c>
      <c r="K23" s="19">
        <v>301716.04</v>
      </c>
      <c r="L23" s="19">
        <v>1309005.96</v>
      </c>
      <c r="M23" s="19">
        <f t="shared" si="4"/>
        <v>3191787.58</v>
      </c>
      <c r="N23" s="35">
        <v>56.53</v>
      </c>
      <c r="O23" s="36"/>
      <c r="P23" s="32"/>
      <c r="Q23" s="32"/>
      <c r="R23" s="44"/>
      <c r="S23" s="44"/>
      <c r="T23" s="45"/>
    </row>
    <row r="24" s="1" customFormat="1" ht="15" customHeight="1" spans="1:20">
      <c r="A24" s="16" t="s">
        <v>37</v>
      </c>
      <c r="B24" s="17"/>
      <c r="C24" s="18">
        <v>66833.52</v>
      </c>
      <c r="D24" s="18">
        <v>13409</v>
      </c>
      <c r="E24" s="19">
        <f t="shared" si="5"/>
        <v>5379.12408759124</v>
      </c>
      <c r="F24" s="18">
        <v>11054.1</v>
      </c>
      <c r="G24" s="18">
        <v>14147.49</v>
      </c>
      <c r="H24" s="18">
        <v>12793.78</v>
      </c>
      <c r="I24" s="19">
        <f t="shared" si="3"/>
        <v>12665.1233333333</v>
      </c>
      <c r="J24" s="19">
        <v>1771483.65</v>
      </c>
      <c r="K24" s="19">
        <v>379064.96</v>
      </c>
      <c r="L24" s="19">
        <v>1549414.53</v>
      </c>
      <c r="M24" s="19">
        <f t="shared" si="4"/>
        <v>3699963.14</v>
      </c>
      <c r="N24" s="35">
        <v>55.36</v>
      </c>
      <c r="O24" s="36"/>
      <c r="P24" s="32"/>
      <c r="Q24" s="32"/>
      <c r="R24" s="44"/>
      <c r="S24" s="44"/>
      <c r="T24" s="45"/>
    </row>
    <row r="25" s="1" customFormat="1" ht="15" customHeight="1" spans="1:20">
      <c r="A25" s="16" t="s">
        <v>38</v>
      </c>
      <c r="B25" s="17"/>
      <c r="C25" s="18">
        <v>88441.35</v>
      </c>
      <c r="D25" s="18">
        <v>20693</v>
      </c>
      <c r="E25" s="19">
        <f t="shared" si="5"/>
        <v>7258.87104622871</v>
      </c>
      <c r="F25" s="18">
        <v>14916.98</v>
      </c>
      <c r="G25" s="18">
        <v>18894.81</v>
      </c>
      <c r="H25" s="18">
        <v>17936.78</v>
      </c>
      <c r="I25" s="19">
        <f t="shared" si="3"/>
        <v>17249.5233333333</v>
      </c>
      <c r="J25" s="19">
        <v>2412708.33</v>
      </c>
      <c r="K25" s="19">
        <v>511530.06</v>
      </c>
      <c r="L25" s="19">
        <v>2050353.07</v>
      </c>
      <c r="M25" s="19">
        <f t="shared" si="4"/>
        <v>4974591.46</v>
      </c>
      <c r="N25" s="35">
        <v>56.25</v>
      </c>
      <c r="O25" s="36"/>
      <c r="P25" s="32"/>
      <c r="Q25" s="32"/>
      <c r="R25" s="44"/>
      <c r="S25" s="44"/>
      <c r="T25" s="45"/>
    </row>
    <row r="26" s="1" customFormat="1" ht="15" customHeight="1" spans="1:20">
      <c r="A26" s="16" t="s">
        <v>39</v>
      </c>
      <c r="B26" s="17"/>
      <c r="C26" s="18">
        <v>174060.14</v>
      </c>
      <c r="D26" s="18">
        <v>16497</v>
      </c>
      <c r="E26" s="19">
        <f t="shared" si="5"/>
        <v>13903.4160583942</v>
      </c>
      <c r="F26" s="18">
        <v>28571.52</v>
      </c>
      <c r="G26" s="18">
        <v>39916.52</v>
      </c>
      <c r="H26" s="18">
        <v>23517.41</v>
      </c>
      <c r="I26" s="19">
        <f t="shared" si="3"/>
        <v>30668.4833333333</v>
      </c>
      <c r="J26" s="19">
        <v>4289631.88</v>
      </c>
      <c r="K26" s="19">
        <v>979768.78</v>
      </c>
      <c r="L26" s="19">
        <v>4035270.19</v>
      </c>
      <c r="M26" s="19">
        <f t="shared" si="4"/>
        <v>9304670.85</v>
      </c>
      <c r="N26" s="35">
        <v>53.46</v>
      </c>
      <c r="O26" s="36"/>
      <c r="P26" s="32"/>
      <c r="Q26" s="32"/>
      <c r="R26" s="44"/>
      <c r="S26" s="44"/>
      <c r="T26" s="45"/>
    </row>
    <row r="27" s="1" customFormat="1" ht="15" customHeight="1" spans="1:20">
      <c r="A27" s="20" t="s">
        <v>40</v>
      </c>
      <c r="B27" s="16"/>
      <c r="C27" s="18">
        <v>96694.7</v>
      </c>
      <c r="D27" s="18">
        <v>10300</v>
      </c>
      <c r="E27" s="19">
        <f t="shared" si="5"/>
        <v>7691.51338199513</v>
      </c>
      <c r="F27" s="18">
        <v>15806.06</v>
      </c>
      <c r="G27" s="18">
        <v>22286.25</v>
      </c>
      <c r="H27" s="18">
        <v>15995.6</v>
      </c>
      <c r="I27" s="19">
        <f t="shared" si="3"/>
        <v>18029.3033333333</v>
      </c>
      <c r="J27" s="19">
        <v>2521776.94</v>
      </c>
      <c r="K27" s="19">
        <v>542018.2</v>
      </c>
      <c r="L27" s="19">
        <v>2241692.11</v>
      </c>
      <c r="M27" s="19">
        <f t="shared" si="4"/>
        <v>5305487.25</v>
      </c>
      <c r="N27" s="35">
        <v>54.87</v>
      </c>
      <c r="O27" s="36"/>
      <c r="P27" s="32"/>
      <c r="Q27" s="32"/>
      <c r="R27" s="44"/>
      <c r="S27" s="44"/>
      <c r="T27" s="45"/>
    </row>
    <row r="28" s="1" customFormat="1" spans="4:14">
      <c r="D28" s="21"/>
      <c r="E28" s="21"/>
      <c r="F28" s="21"/>
      <c r="G28" s="21"/>
      <c r="H28" s="21"/>
      <c r="I28" s="21"/>
      <c r="J28" s="37"/>
      <c r="K28" s="37"/>
      <c r="L28" s="21"/>
      <c r="M28" s="21"/>
      <c r="N28" s="21"/>
    </row>
    <row r="29" s="1" customFormat="1" spans="1:1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8"/>
      <c r="M29" s="38"/>
      <c r="N29" s="38"/>
    </row>
    <row r="30" s="1" customFormat="1" spans="1:14">
      <c r="A30" s="22"/>
      <c r="B30" s="22"/>
      <c r="C30" s="22"/>
      <c r="D30" s="22"/>
      <c r="E30" s="22"/>
      <c r="F30" s="23"/>
      <c r="G30" s="23"/>
      <c r="H30" s="23"/>
      <c r="I30" s="23"/>
      <c r="J30" s="23"/>
      <c r="K30" s="23"/>
      <c r="L30" s="39"/>
      <c r="M30" s="39"/>
      <c r="N30" s="39"/>
    </row>
  </sheetData>
  <mergeCells count="34">
    <mergeCell ref="A2:O2"/>
    <mergeCell ref="E3:I3"/>
    <mergeCell ref="L3:O3"/>
    <mergeCell ref="J4:N4"/>
    <mergeCell ref="J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C4:C6"/>
    <mergeCell ref="D4:D6"/>
    <mergeCell ref="E4:E6"/>
    <mergeCell ref="M5:M6"/>
    <mergeCell ref="N5:N6"/>
    <mergeCell ref="O4:O6"/>
    <mergeCell ref="A4:B6"/>
    <mergeCell ref="F4:I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2023-05-30T09:20:00Z</dcterms:created>
  <dcterms:modified xsi:type="dcterms:W3CDTF">2023-05-31T02:03:26Z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4D7F4F3D457E4D1BB1021A2D79ACEE1A_11</vt:lpwstr>
  </property>
  <property fmtid="{D5CDD505-2E9C-101B-9397-08002B2CF9AE}" pid="3" name="KSOProductBuildVer">
    <vt:lpwstr>2052-11.1.0.14309</vt:lpwstr>
  </property>
</Properties>
</file>