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404"/>
  </bookViews>
  <sheets>
    <sheet name="Sheet2 (2)" sheetId="16" r:id="rId1"/>
    <sheet name="Sheet1" sheetId="17"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0" hidden="1">'Sheet2 (2)'!$A$7:$L$77</definedName>
    <definedName name="_??????">#REF!</definedName>
    <definedName name="___?">#REF!</definedName>
    <definedName name="_21114">#REF!</definedName>
    <definedName name="_Fill">#REF!</definedName>
    <definedName name="_Order1">255</definedName>
    <definedName name="_Order2">255</definedName>
    <definedName name="a">#REF!</definedName>
    <definedName name="aa">#REF!</definedName>
    <definedName name="as">#N/A</definedName>
    <definedName name="cost">#REF!</definedName>
    <definedName name="data">#REF!</definedName>
    <definedName name="Database" hidden="1">#REF!</definedName>
    <definedName name="database2">#REF!</definedName>
    <definedName name="database3">#REF!</definedName>
    <definedName name="dss">#REF!</definedName>
    <definedName name="E206.">#REF!</definedName>
    <definedName name="eee">#REF!</definedName>
    <definedName name="eve">#REF!</definedName>
    <definedName name="fff">#REF!</definedName>
    <definedName name="gxxe2003">'[1]P1012001'!$A$6:$E$117</definedName>
    <definedName name="gxxe20032">'[1]P1012001'!$A$6:$E$117</definedName>
    <definedName name="hhhh">#REF!</definedName>
    <definedName name="HWSheet">1</definedName>
    <definedName name="kkkk">#REF!</definedName>
    <definedName name="Module.Prix_SMC">#N/A</definedName>
    <definedName name="PRCGAAP">#REF!</definedName>
    <definedName name="PRCGAAP2">#REF!</definedName>
    <definedName name="Print_Area_MI">#REF!</definedName>
    <definedName name="_xlnm.Print_Titles" localSheetId="0">'Sheet2 (2)'!$2:$4</definedName>
    <definedName name="rrrr">#REF!</definedName>
    <definedName name="s">#REF!</definedName>
    <definedName name="sfeggsafasfas">#REF!</definedName>
    <definedName name="ss">#REF!</definedName>
    <definedName name="ttt">#REF!</definedName>
    <definedName name="tttt">#REF!</definedName>
    <definedName name="UFPcy">#REF!</definedName>
    <definedName name="UFPkcsp">#REF!</definedName>
    <definedName name="UFPrn20031228144214">[2]主营业务成本明细表!#REF!</definedName>
    <definedName name="UFPyt">#REF!</definedName>
    <definedName name="Work_Program_By_Area_List">#REF!</definedName>
    <definedName name="www">#REF!</definedName>
    <definedName name="yyyy">#REF!</definedName>
    <definedName name="本级标准收入2004年">[3]本年收入合计!$E$4:$E$184</definedName>
    <definedName name="拨款汇总_合计">SUM(#REF!)</definedName>
    <definedName name="财力">#REF!</definedName>
    <definedName name="财政供养人员增幅2004年">[4]财政供养人员增幅!$E$6</definedName>
    <definedName name="财政供养人员增幅2004年分县">[4]财政供养人员增幅!$E$4:$E$184</definedName>
    <definedName name="村级标准支出">[5]村级支出!$E$4:$E$184</definedName>
    <definedName name="大多数">[6]Sheet2!$A$15</definedName>
    <definedName name="大幅度">#REF!</definedName>
    <definedName name="地区名称">#REF!</definedName>
    <definedName name="第二产业分县2003年">[7]GDP!$G$4:$G$184</definedName>
    <definedName name="第二产业合计2003年">[7]GDP!$G$4</definedName>
    <definedName name="第三产业分县2003年">[7]GDP!$H$4:$H$184</definedName>
    <definedName name="第三产业合计2003年">[7]GDP!$H$4</definedName>
    <definedName name="耕地占用税分县2003年">[8]一般预算收入!$U$4:$U$184</definedName>
    <definedName name="耕地占用税合计2003年">[8]一般预算收入!$U$4</definedName>
    <definedName name="工商税收2004年">[9]工商税收!$S$4:$S$184</definedName>
    <definedName name="工商税收合计2004年">[9]工商税收!$S$4</definedName>
    <definedName name="公检法司部门编制数">[10]公检法司编制!$E$4:$E$184</definedName>
    <definedName name="公用标准支出">[11]合计!$E$4:$E$184</definedName>
    <definedName name="行政管理部门编制数">[10]行政编制!$E$4:$E$184</definedName>
    <definedName name="合计" localSheetId="0">'Sheet2 (2)'!#REF!</definedName>
    <definedName name="合计">#REF!</definedName>
    <definedName name="汇率">#REF!</definedName>
    <definedName name="科目编码">[12]编码!$A$2:$A$145</definedName>
    <definedName name="年初短期投资">#REF!</definedName>
    <definedName name="年初货币资金">#REF!</definedName>
    <definedName name="年初应收票据">#REF!</definedName>
    <definedName name="农业人口2003年">[13]农业人口!$E$4:$E$184</definedName>
    <definedName name="农业税分县2003年">[8]一般预算收入!$S$4:$S$184</definedName>
    <definedName name="农业税合计2003年">[8]一般预算收入!$S$4</definedName>
    <definedName name="农业特产税分县2003年">[8]一般预算收入!$T$4:$T$184</definedName>
    <definedName name="农业特产税合计2003年">[8]一般预算收入!$T$4</definedName>
    <definedName name="农业用地面积">[14]农业用地!$E$4:$E$184</definedName>
    <definedName name="契税分县2003年">[8]一般预算收入!$V$4:$V$184</definedName>
    <definedName name="契税合计2003年">[8]一般预算收入!$V$4</definedName>
    <definedName name="全额差额比例">#REF!</definedName>
    <definedName name="人员标准支出">[15]人员支出!$E$4:$E$184</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事业发展支出">[16]事业发展!$E$4:$E$184</definedName>
    <definedName name="是">#REF!</definedName>
    <definedName name="位次d">#REF!</definedName>
    <definedName name="乡镇个数">[17]行政区划!$D$6:$D$184</definedName>
    <definedName name="性别">[18]基础编码!$H$2:$H$3</definedName>
    <definedName name="学历">[18]基础编码!$S$2:$S$9</definedName>
    <definedName name="一般预算收入2002年">'[19]2002年一般预算收入'!$AC$4:$AC$184</definedName>
    <definedName name="一般预算收入2003年">[8]一般预算收入!$AD$4:$AD$184</definedName>
    <definedName name="一般预算收入合计2003年">[8]一般预算收入!$AC$4</definedName>
    <definedName name="支出">'[20]P1012001'!$A$6:$E$117</definedName>
    <definedName name="职务级别">[21]行政机构人员信息!$K$5</definedName>
    <definedName name="中国">#REF!</definedName>
    <definedName name="中小学生人数2003年">[22]中小学生!$E$4:$E$184</definedName>
    <definedName name="总人口2003年">[23]总人口!$E$4:$E$184</definedName>
    <definedName name="전">#REF!</definedName>
    <definedName name="주택사업본부">#REF!</definedName>
    <definedName name="철구사업본부">#REF!</definedName>
  </definedNames>
  <calcPr calcId="144525"/>
</workbook>
</file>

<file path=xl/sharedStrings.xml><?xml version="1.0" encoding="utf-8"?>
<sst xmlns="http://schemas.openxmlformats.org/spreadsheetml/2006/main" count="560" uniqueCount="208">
  <si>
    <t>附件1</t>
  </si>
  <si>
    <t>2020年第五批整合资金项目计划表</t>
  </si>
  <si>
    <t>序号</t>
  </si>
  <si>
    <t>项目名称</t>
  </si>
  <si>
    <t>建设
性质</t>
  </si>
  <si>
    <t>建设
地点</t>
  </si>
  <si>
    <t>建设内容与规模</t>
  </si>
  <si>
    <t>投资
规模</t>
  </si>
  <si>
    <t>绩效目标</t>
  </si>
  <si>
    <t>项目
主管
单位</t>
  </si>
  <si>
    <t>项目
实施
单位</t>
  </si>
  <si>
    <t>扶贫效益</t>
  </si>
  <si>
    <t>受益
村数
(个)</t>
  </si>
  <si>
    <t>受益贫
困户数
(万户)</t>
  </si>
  <si>
    <t>受益贫
困人数
(万人)</t>
  </si>
  <si>
    <t>合计</t>
  </si>
  <si>
    <t>一</t>
  </si>
  <si>
    <t>农机具购置合计</t>
  </si>
  <si>
    <t>新建</t>
  </si>
  <si>
    <t>南湫、演武2乡镇</t>
  </si>
  <si>
    <t>扶持南湫乡和演武乡2乡镇5个贫困村17户贫困户购置农机具22台</t>
  </si>
  <si>
    <t>解决17户贫困户铡草机、旋耕机、揉丝粉碎机等其他小型农机具的需求，提升农机化服务水平。</t>
  </si>
  <si>
    <t>农机
中心</t>
  </si>
  <si>
    <t>乡、村</t>
  </si>
  <si>
    <t>农机具购置</t>
  </si>
  <si>
    <t>南湫乡</t>
  </si>
  <si>
    <t>扶持花儿山村1户贫困户购置铡草粉碎一体机1台</t>
  </si>
  <si>
    <t>解决1户贫困户铡草粉碎一体机的需求，提升农机化服务水平。</t>
  </si>
  <si>
    <t>演武乡</t>
  </si>
  <si>
    <t>扶持16户贫困户购置铡草机、旋耕机、揉丝粉碎机等小型农机具21台，其中黄家山村3户3台，路家塬村2户3台，走马硷村3户4台，黑泉河村8户11台。</t>
  </si>
  <si>
    <t>解决16户贫困户铡草机、旋耕机、揉丝粉碎机等其他小型农机具的需求，提升农机化服务水平。</t>
  </si>
  <si>
    <t>二</t>
  </si>
  <si>
    <t>村级集体经济发展项目合计</t>
  </si>
  <si>
    <t>八珠等10个乡镇</t>
  </si>
  <si>
    <t>安排53个村集体经济发展资金3100万元，入股环县德华奥美肉羊良种繁育合作联社和环县牧之源农牧业专业合作社，合作社每年按不低于入股资金的6%为村集体分红。</t>
  </si>
  <si>
    <t>村级集体经济发展项目</t>
  </si>
  <si>
    <t>八珠乡</t>
  </si>
  <si>
    <t>安排八珠乡村级集体经济发展资金100万元（杏树沟村50万元、曹塬村50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</si>
  <si>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合作联社每年按不低于入股资金的6%为村集体分红；合作联社与村委会建立利益联结机制，为该村养殖户优先调羊，提供专业养殖检疫人员上门到户“一对一”指导服务，有效提升养殖户科学养殖水平，增加产业收益。</t>
  </si>
  <si>
    <t>农业
农村局</t>
  </si>
  <si>
    <t>镇、村</t>
  </si>
  <si>
    <t>樊家川乡</t>
  </si>
  <si>
    <t>安排樊家川乡村级集体经济发展资金200万元（李崾岘村50万元、慕家河村50万元、马骏滩村50万元、马驿沟村50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</si>
  <si>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耿湾乡</t>
  </si>
  <si>
    <t>安排耿湾乡村级集体经济发展资金670万元（潘掌村70万、郜庄村50万、许掌村50万、万湾村50万、黑城岔村50万、桃树掌村50万、郝东掌村50万、耿河村50万、韩老庄50万、早流渠村50万、天桥村50万、张台村50万、四合原村50万），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</si>
  <si>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合道镇</t>
  </si>
  <si>
    <t>安排合道镇村级集体经济发展资金570万元（陶洼子村50万元、赵塬村50万元、梁坪村50万元、瓦天沟村50万元、辛坪村50万元、朱家塬村20万元、唐台子村50万元、陈旗塬村50万元、寨子坪村50万元、常崾岘村50万元、沈岭村50万元、红崖洼村50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</si>
  <si>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环城镇</t>
  </si>
  <si>
    <t>安排环城镇耿家沟村村级集体经济发展资金90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</si>
  <si>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芦家湾乡</t>
  </si>
  <si>
    <t>安排芦家湾乡村级集体经济发展资金400万元（小堡条村50万元、花儿掌村50万元、庙儿掌50万元、盘龙村50万元、王庄村50万元、井川村50万元、桃李湾村50万元、大堡条村50万元），入股环县牧之源农牧业专业合作社，用于肉羊良种繁育，入股期限为3年，3年后入股资金退回村集体，资产所有权、收益权归村集体所有，项目运营管理权归合作联社所有，合作联社每年按入股资金的6%为村集体分红24万元，分红资金全部用于持续发展村级集体经济。环县牧之源农牧业专业合作社以超过扶持资金总额的固定资产抵押或2名以上公职人员提供反担保。</t>
  </si>
  <si>
    <t>安排芦家湾乡杨兴庄村村级集体经济发展资金50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</si>
  <si>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秦团庄乡</t>
  </si>
  <si>
    <t>安排秦团庄乡村级集体经济发展资金290万元（南掌堡子村50万、白原畔村50万、秦团庄村50万、大天子村50万、贾塬村90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</si>
  <si>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天池乡</t>
  </si>
  <si>
    <t>安排天池乡村级集体经济发展资金540万元（井渠淌村50万元、张邓塬村50万元、大庄台村50万元、潘老庄村50万元、苏北岔村50万元、吴城子村50万元、四合掌村50万元、鲜岔村50万元、曹李川村50万元、大方山村50万元、老庄湾村40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</si>
  <si>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小南沟乡</t>
  </si>
  <si>
    <t>安排小南沟乡村级集体经济发展资金190万元（汪天子村50万元、连川村50万元、小南沟村50万元、李原村40万元），入股环县德华奥美肉羊良种繁育合作联社，用于肉羊良种繁育，入股期限为3年，3年后入股资金退回村集体，资产所有权、收益权归村集体所有，项目运营管理权归合作联社所有，合作社每年按不低于入股资金的6%为村集体分红。</t>
  </si>
  <si>
    <t>三</t>
  </si>
  <si>
    <t>精准扶贫
贷款贴息</t>
  </si>
  <si>
    <t>全县20个乡镇</t>
  </si>
  <si>
    <t>精准扶贫贷款贴息500万元</t>
  </si>
  <si>
    <t>解决贫困户发展生产资金短缺问题，促进农民增收，助推产业脱贫。</t>
  </si>
  <si>
    <t>财政综合事务中心</t>
  </si>
  <si>
    <t>四</t>
  </si>
  <si>
    <t>产业道路
建设合计</t>
  </si>
  <si>
    <t>洪德、曲子、耿湾车道</t>
  </si>
  <si>
    <t>新建产业道路4条9.461公里</t>
  </si>
  <si>
    <t>解决369户贫困户出行及运输困难的问题</t>
  </si>
  <si>
    <t>交运局</t>
  </si>
  <si>
    <t>公路局</t>
  </si>
  <si>
    <t>产业道路
建设</t>
  </si>
  <si>
    <t>洪德镇</t>
  </si>
  <si>
    <t>洪德镇张崾岘村千只湖羊标准化养殖示范专业合作社砂砾路5.384公里（总投资37万元）。在项目建设过程中，鼓励施工单位采取以工代赈方式吸纳贫困劳动力务工，使贫困户实现务工增收。</t>
  </si>
  <si>
    <t>解决47户贫困户出行及运输困难的问题</t>
  </si>
  <si>
    <t>曲子镇</t>
  </si>
  <si>
    <t>环县曲子镇塘掌湖羊标准化养殖示范专业合作社道路0.727公里（总投资40万元）。在项目建设过程中，鼓励施工单位采取以工代赈方式吸纳贫困劳动力务工，使贫困户实现务工增收。</t>
  </si>
  <si>
    <t>解决261户贫困户出行及运输困难的问题</t>
  </si>
  <si>
    <t>耿湾乡四合塬村陈塬组前张塬道路工程（真旺富民肉羊养殖专业合作社）0.69公里（总投资42.002万元）。在项目建设过程中，鼓励施工单位采取以工代赈方式吸纳贫困劳动力务工，使贫困户实现务工增收。</t>
  </si>
  <si>
    <t>解决19户贫困户出行及运输困难的问题</t>
  </si>
  <si>
    <t>车道镇</t>
  </si>
  <si>
    <t>车道镇万安村刘上梁至常畔砂砾路工程2.66公里（总投资106.9万元）。在项目建设过程中，鼓励施工单位采取以工代赈方式吸纳贫困劳动力务工，使贫困户实现务工增收。</t>
  </si>
  <si>
    <t>解决42户贫困户出行及运输困难的问题</t>
  </si>
  <si>
    <t>五</t>
  </si>
  <si>
    <t>村组道路建设
合计</t>
  </si>
  <si>
    <t>小南沟、洪德</t>
  </si>
  <si>
    <t>新建村组道路2条11.862公里</t>
  </si>
  <si>
    <t>解决192户贫困户出行及运输困难的问题</t>
  </si>
  <si>
    <t>村组道路建设</t>
  </si>
  <si>
    <t>小南构乡</t>
  </si>
  <si>
    <t>小南沟乡陈掌村马路塬组至悬马壕砂砾路2.642公里53万元（总投资99.5876万元，已安排22万元）。在项目建设过程中，鼓励施工单位采取以工代赈方式吸纳贫困劳动力务工，使贫困户实现务工增收。</t>
  </si>
  <si>
    <t>解决58户贫困户出行及运输困难的问题</t>
  </si>
  <si>
    <t>洪德镇寇河至211国道道路工程9.22公里。在项目建设过程中，鼓励施工单位采取以工代赈方式吸纳贫困劳动力务工，使贫困户实现务工增收。</t>
  </si>
  <si>
    <t>解决134户贫困户出行及运输困难的问题</t>
  </si>
  <si>
    <t>六</t>
  </si>
  <si>
    <t>大燕麦草
种植合计</t>
  </si>
  <si>
    <t>天池、演武、合道等16个乡镇</t>
  </si>
  <si>
    <t>在16个乡镇155个贫困村种植大燕麦8万亩，每亩补助40元，共补助320万元。</t>
  </si>
  <si>
    <t>改善养殖配套设施，提升养殖效益，增加养殖收入</t>
  </si>
  <si>
    <t>畜牧局</t>
  </si>
  <si>
    <t>1</t>
  </si>
  <si>
    <t>大燕麦草
种植</t>
  </si>
  <si>
    <t>扶持贫困户种植大燕麦1128亩，其中：天池村150亩，张邓塬村250亩，梁河村150亩，殷屈河村200亩，苏北岔村215亩，潘老庄村163亩。</t>
  </si>
  <si>
    <t>2</t>
  </si>
  <si>
    <t>扶持贫困户种植大燕麦2509亩，其中：杨家洼村135亩，吴家塬村260亩，佛岔村300亩，黄山村240亩，黑泉河村210亩，曳郭咀村163亩，刘坪村560亩，路家塬村480亩，走马硷村161亩。</t>
  </si>
  <si>
    <t>3</t>
  </si>
  <si>
    <t>扶持贫困户种植大燕麦4900亩，其中：尚西坪村360亩，杨坪沟村280亩，大路洼村160亩，常崾岘村350亩，寨子坪村220亩，沈家岭村540亩，赵台村320亩，沈岭村620亩，陈旗塬村360亩，陶洼子村290亩，唐台子村420亩，红崖洼村260亩，赵塬村530亩，瓦天沟村190亩。</t>
  </si>
  <si>
    <t>4</t>
  </si>
  <si>
    <t>扶持贫困户种植大燕麦1760亩，其中：高李湾81亩，楼房子116亩，西沟870亩，许家塬110亩，金村寺31亩，油坊塬108亩，金盆掌268亩，小庄子63亩，马家河61亩，董家塬52亩。</t>
  </si>
  <si>
    <t>5</t>
  </si>
  <si>
    <t>樊家川镇</t>
  </si>
  <si>
    <t>扶持贫困户种植大燕麦4800亩，其中：慕家河村440亩，樊家川村680亩，马驿沟村580亩，郝集村920亩，长城村410亩，李崾岘村360亩，闫塬村450亩，马俊滩村960亩。</t>
  </si>
  <si>
    <t>6</t>
  </si>
  <si>
    <t>扶持贫困户种植大燕麦800亩，其中：八珠塬村100亩，曹塬村150亩，瓦崾岘村210亩，杏树沟村86亩，塔尔咀村150亩，马连掌村104亩。</t>
  </si>
  <si>
    <t>7</t>
  </si>
  <si>
    <t>扶持贫困户种植大燕麦1790亩，其中：陈汤塬50亩，北郭塬27亩，高龚塬204亩，耿家沟104亩，宁老庄365亩，唐塬474亩，赵小掌118亩，张淌78亩，杨庙掌170亩，肖川81亩，冉旗寨77亩，漫塬42亩。</t>
  </si>
  <si>
    <t>8</t>
  </si>
  <si>
    <t>扶持贫困户种植大燕麦1180亩，其中：张塬村150亩，新集子村210亩，丁阳渠子村158亩，洪德街村110亩，赵洼村170亩，河连湾村160亩，许旗村110亩，肖关村112亩。</t>
  </si>
  <si>
    <t>9</t>
  </si>
  <si>
    <t>甜水镇</t>
  </si>
  <si>
    <t>扶持贫困户种植大燕麦6084亩，其中：甜水街村850亩，张铁村680亩，鲁掌村620亩，何塬村756亩，邱滩村1080亩，赵掌村780亩，高崾岘村480亩，狼儿滩村450亩，大良洼村300亩，七里墩村88亩。</t>
  </si>
  <si>
    <t>10</t>
  </si>
  <si>
    <t>山城乡</t>
  </si>
  <si>
    <t>扶持贫困户种植大燕麦5856亩，其中：山城堡村640亩，八里铺村585亩，薛塬村680亩，王山口子村890亩，寨柯村650亩，冯家沟村780亩，郝掌村680亩，赵庄村台551亩，谢庄村400亩。</t>
  </si>
  <si>
    <t>11</t>
  </si>
  <si>
    <t>扶持贫困户种植大燕麦8518亩，其中：代家洼村1500亩，党家洼村850亩，双井子村1600亩，岳后渠村1800亩，杨兴堡村1200亩，洪涝池村1050亩，花儿山村518亩。</t>
  </si>
  <si>
    <t>12</t>
  </si>
  <si>
    <t>扶持贫困户种植大燕麦18781亩，其中：粉子山1650亩，杨胡套子村1900亩，李塬村村980亩，陈掌村村1810亩，小南沟村2650亩，李上山村2800亩，汪天子村1500亩，许掌村村1010亩，天子渠村2015亩，连川村村860亩，燕麦掌村1020亩，丁寨柯村586亩。</t>
  </si>
  <si>
    <t>13</t>
  </si>
  <si>
    <t>扶持贫困户种植大燕麦12050亩，其中：元峁村1200亩，苦水掌村1060亩，双庙村500亩，王西掌村920亩，吊渠村610亩，三角城村860亩，杨掌村820亩，万安村786亩，魏洼村1200亩，陈掌村985亩，红台村520亩，樱桃掌村756亩，安掌村350亩，代掌村517亩，刘渠村466亩，刘园子村500亩。</t>
  </si>
  <si>
    <t>14</t>
  </si>
  <si>
    <t>毛井镇</t>
  </si>
  <si>
    <t>扶持贫困户种植大燕麦2200亩，其中：二条硷村230亩，砖城子村316亩，山西掌村256亩，杨东掌村310亩，红糜湾村324亩，施家滩村210亩，乔崾岘村156亩，丁连掌村212亩，大户掌村186亩。</t>
  </si>
  <si>
    <t>15</t>
  </si>
  <si>
    <t>扶持贫困户种植大燕麦4824亩，其中：杨新庄村945亩，花儿掌村1729亩，庙儿掌村940亩，井川村662亩，宋家掌村548亩。</t>
  </si>
  <si>
    <t>16</t>
  </si>
  <si>
    <t>木钵镇</t>
  </si>
  <si>
    <t>扶持贫困户种植大燕麦2820亩，其中：白家掌150亩，邓寨子210亩，高楼塬180亩，井儿岔142亩，刘家塬218亩，二合塬186亩，坪子塬168亩，关营215亩，周湾210亩，木钵街120亩，殷家桥242亩，韩洼子368亩，罗家沟240亩，水坝滩171亩。</t>
  </si>
  <si>
    <t>七</t>
  </si>
  <si>
    <t>种畜补贴合计</t>
  </si>
  <si>
    <t>扶持20个乡镇191个贫困村1454户贫困户每户调引1454只公羊，每只补贴0.3万元，共补助436.2万元</t>
  </si>
  <si>
    <t>培育养殖示范户，带领贫困户发展湖羊养殖，增加贫困户养殖效益。</t>
  </si>
  <si>
    <t>乡镇村</t>
  </si>
  <si>
    <t>种畜补贴</t>
  </si>
  <si>
    <t>扶持全乡（镇）106户贫困户调引种公羊106头，其中：八珠塬村18户，曹塬村10户，冯家湾村2户，苟塬村8户，湫坝沟村10户，塔儿咀6户，杏树沟5户，白塬12户，
瓦崾岘35户。</t>
  </si>
  <si>
    <t>扶持全乡（镇）91户贫困户调引种公羊91头，其中：陈掌村1户，代掌村4户，吊渠村10户，红台村4户，苦水掌13户，刘园子2户，双庙3户，万安10户，王西掌5户，魏洼5户，杨掌10户，殷桃掌1户，元峁4户，刘渠19户。</t>
  </si>
  <si>
    <t>扶持全乡（镇）39户贫困户调引种公羊39头，其中：樊家川村3户，郝集村8户，李崾岘村4户，马骏滩村2户，马驿沟村4户，慕家河村8户，长城村2户，闫塬村8户。</t>
  </si>
  <si>
    <t>扶持全乡（镇）77户贫困户调引种公羊77头，其中：郜庄村3户，耿河村2户，郝东掌村6户，黑城岔村2户，桃树掌村3户，万家湾村1户，张台村3户，潘掌村57户。</t>
  </si>
  <si>
    <t>扶持全乡（镇）142户贫困户调引种公羊142头，其中：常崾岘村1户，陈旗塬村6户，大路洼村4户，何家坪村7户，红崖洼村1户，梁坪村14户，尚西坪村9户，唐台子村2户，陶洼子村16户，瓦天沟村16户，辛坪村7户，杨坪沟村14户，赵家塬村4户，寨子坪村6户，朱家塬村4户，沈家岭村13户，赵台村18户。</t>
  </si>
  <si>
    <t>扶持全乡（镇）49户贫困户调引种公羊49头，其中：马塬村6户，私盐路村10户，苏长沟村1户，河连湾村1户，丁阳渠子11户，新集子20户。</t>
  </si>
  <si>
    <t>虎洞镇</t>
  </si>
  <si>
    <t>扶持全乡（镇）33户贫困户调引种公羊33头，其中：高庙湾村7户，半个城村5户，常兆台村5户，贾驿村4户，金庄塬村1户，刘解掌村5户，砂井子村1户，魏家河村2户，张大掌村3户。</t>
  </si>
  <si>
    <t>扶持全乡（镇）41户贫困户调引种公羊41头，其中：北郭塬村1户，城东塬村2户，耿家沟村10户，马坊塬村1户，唐塬村2户，杨庙掌村1户，鸳鸯沟村1户，冉旗寨村2户，十八里村1户，张淌村2户，赵小掌村14户，高龚塬村4户。</t>
  </si>
  <si>
    <t>扶持全乡（镇）43户贫困户调引种公羊43头，其中：盘龙村17户，大堡条村9户，宋家掌村1户，桃李湾村3户，小堡条村12户，王庄村1户。</t>
  </si>
  <si>
    <t>罗山川乡</t>
  </si>
  <si>
    <t>扶持全乡（镇）84户贫困户调引种公羊1头，其中：西阳洼村9户，苇芝城村4户，龙柏山村6户，兰家掌村19户，大树塬村22户，山水湾村1户，光明村6户，陈渠子17户。</t>
  </si>
  <si>
    <t>扶持全乡（镇）94户贫困户调引种公羊1头，其中：大户掌13户，丁连掌9户，二条俭6户，高家洼5户，黄寨柯6户，马趟1户，乔崾岘6户，山西掌11户，杨东掌21户，砖城子4户，红土咀9户，施家滩3户。</t>
  </si>
  <si>
    <t>扶持全乡（镇）210户贫困户调引种公羊1头，其中：白家掌15户，曹旗村13户，邓寨子12户，二合塬25户，高楼塬14户，高寨沟17户，郭西掌17户，韩洼子8户，周湾11户，井儿岔7户，刘家塬6户，罗家沟11户，木钵街2户，水坝滩11户，殷家桥6户，坪子塬35户。</t>
  </si>
  <si>
    <t>扶持全乡（镇）39户贫困户调引种公羊1头，其中：花儿山村4户，代家洼村11户，双井子村1户，洪涝池村7户，党家洼16户。</t>
  </si>
  <si>
    <t>扶持全乡（镇）100户贫困户调引种公羊1头，其中：贾塬村9户秦团庄村14户，王团庄23户，大天子村6户，白塬畔村16户，南掌堡子村5户，新集子村14户，新峁13户。</t>
  </si>
  <si>
    <t>扶持全乡（镇）23户贫困户调引种公羊1头，其中：金盆掌村5户，董家塬村3户，小庄子2户，五里桥1户，西沟4户，许家塬8户。</t>
  </si>
  <si>
    <t>扶持全乡（镇）80户贫困户调引种公羊1头，其中：冯家沟村11户，山城堡村9户，谢庄村7户，八里铺村5户，赵庄村4户，郝掌村4户，王山口子村8户，寨柯村11户，薛塬21户。</t>
  </si>
  <si>
    <t>17</t>
  </si>
  <si>
    <t>扶持全乡（镇）68户贫困户调引种公羊1头，其中：大方山村5户，四合掌村9户，鲜岔村2户，曹李川村3户，大庄台村1户，吴城子3户，喜家坪4户，潘老庄村4户，井渠淌2户，老庄湾村2户，殷屈河村6户，张邓塬村2户，梁家河村12户，苏北岔13户。</t>
  </si>
  <si>
    <t>18</t>
  </si>
  <si>
    <t>扶持全乡（镇）17户贫困户调引种公羊1头，其中：大良洼村4户，高崾岘村1户，何塬村2户，七里墩村3户，赵掌村7户。</t>
  </si>
  <si>
    <t>19</t>
  </si>
  <si>
    <t>扶持全乡（镇）88户贫困户调引种公羊1头，其中：汪天子10户，陈掌村18户，丁寨柯村9户，粉子山村1户，李上山6户，李塬村14户，连川3户，天子渠村12户，小南沟村3户，许掌村4户，燕麦掌村7户，杨胡套子村1户。</t>
  </si>
  <si>
    <t>20</t>
  </si>
  <si>
    <t>扶持全乡（镇）30户贫困户调引种公羊1头，其中：佛岔村16户，黄山村5户，刘坪村1户，吴家塬村1户，杨家洼村1户，走马硷村4户，黑泉河2户。</t>
  </si>
  <si>
    <t>八</t>
  </si>
  <si>
    <t>草棚补贴
合计</t>
  </si>
  <si>
    <t>洪德、环城、毛井</t>
  </si>
  <si>
    <t>扶持3乡镇14个贫困村113户贫困户建设草棚113座</t>
  </si>
  <si>
    <t>改善养殖配套设施，提升养殖效益，增加养殖收入。</t>
  </si>
  <si>
    <t>草棚补贴</t>
  </si>
  <si>
    <t>扶持洪德镇109户贫困户新建草棚109座，其中：耿塬畔村3座，河连湾村8座，洪德街村5座，梁岔村13座，马塬村3座，苗河村13座，私盐路村14座，苏长沟24座，许旗村13座，张崾岘村9座，张塬村3座，赵洼村1座。</t>
  </si>
  <si>
    <t>扶持唐塬村2户贫困户新建草棚2座</t>
  </si>
  <si>
    <t>扶持毛井镇2户贫困户新建草棚2座，其中：黄寨柯村1座、丁连掌村1座。</t>
  </si>
  <si>
    <t>九</t>
  </si>
  <si>
    <t>农村安全饮水巩固提升工程合计</t>
  </si>
  <si>
    <t>水务局</t>
  </si>
  <si>
    <t>水务局、自来水公司</t>
  </si>
  <si>
    <t>环县小南沟乡农村供水应急水源工程</t>
  </si>
  <si>
    <t>小南沟乡小南沟村</t>
  </si>
  <si>
    <r>
      <rPr>
        <sz val="9"/>
        <rFont val="黑体"/>
        <charset val="134"/>
      </rPr>
      <t>新建2000m</t>
    </r>
    <r>
      <rPr>
        <sz val="9"/>
        <rFont val="宋体"/>
        <charset val="134"/>
      </rPr>
      <t>³</t>
    </r>
    <r>
      <rPr>
        <sz val="9"/>
        <rFont val="黑体"/>
        <charset val="134"/>
      </rPr>
      <t>地下钢筋混凝土正方形蓄水池2座，边长为23.4m，深4.0m；安装水池安全防护围栏140m，围栏高度1.5m；埋设DN300PE上水管线600m，池子连接管道DN140PE 管线300m，新建闸阀井5座、管理站1座。配套安装自动化控制系统1套。（总投资396.79万元，已安排222.5万元，本次安排80万元）。</t>
    </r>
  </si>
  <si>
    <t>解决了1个乡镇4个行政村12个自然组465户2077人饮水水量不足问题</t>
  </si>
  <si>
    <t>环县机井及河道供水工程提升改造项目</t>
  </si>
  <si>
    <t>演武、天池等15个乡镇</t>
  </si>
  <si>
    <t>维修改造20个乡镇130处机井供水点内部管理房、大门、院墙、院坪等；铺设部分管线及进行改线；更换管理房照明设备、窗帘等；安装取暖设施。（总投资944.07万元，已安排680万元，本次安排100万元）。</t>
  </si>
  <si>
    <t>解决15个乡镇112个行政村126个自然村在干早年份的饮水水源困难问题</t>
  </si>
  <si>
    <t>自来水公司</t>
  </si>
  <si>
    <t>环县环城镇城东塬村供水工程改造项目</t>
  </si>
  <si>
    <t>环城镇
城东塬村</t>
  </si>
  <si>
    <t>新建上水管道1730m,采用无缝钢管。其中: dg159 钢管(壁厚8mm) 1350m, dg159钢管(壁厚6mm) 300m, dg108钢管(壁厚6mm) 50m, DN11OmmPE管( 1.6Mpa ) 50m。新建镇墩5座。修建1.8*1.8 圆形闸阀井3座。钢筋混凝土2*1.8*2矩形检查井1座。更换上水(YE2250-2) 卧式离心泵2台(1备1用)。维修更换供水管道2460m。其中: DN50mmPE1260m,DN40mmPE管566m,DN32mmPE管610m, DN25mmPE管24m,修建1.6*1.6圆形闸阀井1座。安装IRG65-160-4立式加压泵2台(1备1用)，安装配电控制柜1台。（总投资125.2万元，本次安排100万元）。</t>
  </si>
  <si>
    <t>解决360户群众供水高峰期水量、水压不足无法供水的问题</t>
  </si>
  <si>
    <t>农村水厂化验室购置水质化验设备项目</t>
  </si>
  <si>
    <t>8乡镇供水站</t>
  </si>
  <si>
    <t>购置化验设备（总投资120万元，本次安排100万元）</t>
  </si>
  <si>
    <t>化验农村自来水的水质</t>
  </si>
  <si>
    <t>环县农村饮水整改维修项目</t>
  </si>
  <si>
    <t>17乡镇</t>
  </si>
  <si>
    <r>
      <rPr>
        <sz val="9"/>
        <rFont val="黑体"/>
        <charset val="134"/>
      </rPr>
      <t>本工程主要解决17个供水站供水范围内的管线、闸阀井、水塔、农户配套设施存在的问题和隐患。主要建设内容为：演武供水站铺设管道90m,天池供水站铺设管道92m,甜水供水站铺设管道3168m,合道供水站清除淤泥507m</t>
    </r>
    <r>
      <rPr>
        <sz val="9"/>
        <rFont val="宋体"/>
        <charset val="134"/>
      </rPr>
      <t>³</t>
    </r>
    <r>
      <rPr>
        <sz val="9"/>
        <rFont val="黑体"/>
        <charset val="134"/>
      </rPr>
      <t>,八珠供水站铺设管道408m,</t>
    </r>
    <r>
      <rPr>
        <sz val="9"/>
        <rFont val="Arial"/>
        <charset val="134"/>
      </rPr>
      <t> </t>
    </r>
    <r>
      <rPr>
        <sz val="9"/>
        <rFont val="黑体"/>
        <charset val="134"/>
      </rPr>
      <t>樊家川供水站铺设管道421m,四合塬供水站铺设管道1163m,曲子供水站铺设管道1196m,山城供水站铺设管道5929m,环城供水站铺设管道7839m,耿湾供水站铺设管道2299m,</t>
    </r>
    <r>
      <rPr>
        <sz val="9"/>
        <rFont val="Arial"/>
        <charset val="134"/>
      </rPr>
      <t> </t>
    </r>
    <r>
      <rPr>
        <sz val="9"/>
        <rFont val="黑体"/>
        <charset val="134"/>
      </rPr>
      <t>罗山供水站铺设管道3235m,秦团庄供水站铺设管道1409m,虎洞供水站铺设管道10556m,木钵供水站铺设管道5692m,毛井供水站铺设管道4013m，洪德供水站铺设管道5672m。新建闸阀井共112座，安装C20砼预制井盖共55座，潜水泵9台，自吸泵4台并配套相关设施。（总投资766.53万元，本次安排468.5241万元）。</t>
    </r>
  </si>
  <si>
    <t>解决了17个乡镇95个行政村饮水问题</t>
  </si>
  <si>
    <t>环县农村供水入户软管改造项目</t>
  </si>
  <si>
    <t>环城镇等20个乡镇</t>
  </si>
  <si>
    <t>安装入户软管19293套。（总投资297.37万元，本次安排240万元）</t>
  </si>
  <si>
    <t>解决了20个乡镇133个行政村16585户71410人的冬季供水问题</t>
  </si>
</sst>
</file>

<file path=xl/styles.xml><?xml version="1.0" encoding="utf-8"?>
<styleSheet xmlns="http://schemas.openxmlformats.org/spreadsheetml/2006/main">
  <numFmts count="8">
    <numFmt numFmtId="176" formatCode="0.0000_);[Red]\(0.0000\)"/>
    <numFmt numFmtId="177" formatCode="0_ "/>
    <numFmt numFmtId="178" formatCode="0_);[Red]\(0\)"/>
    <numFmt numFmtId="179" formatCode="0.0000_ "/>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1">
    <font>
      <sz val="11"/>
      <color theme="1"/>
      <name val="宋体"/>
      <charset val="134"/>
      <scheme val="minor"/>
    </font>
    <font>
      <sz val="9"/>
      <name val="方正小标宋简体"/>
      <charset val="134"/>
    </font>
    <font>
      <sz val="9"/>
      <name val="黑体"/>
      <charset val="134"/>
    </font>
    <font>
      <sz val="9"/>
      <name val="宋体"/>
      <charset val="134"/>
      <scheme val="major"/>
    </font>
    <font>
      <sz val="9"/>
      <name val="宋体"/>
      <charset val="134"/>
    </font>
    <font>
      <sz val="16"/>
      <name val="黑体"/>
      <charset val="134"/>
    </font>
    <font>
      <sz val="20"/>
      <name val="方正小标宋简体"/>
      <charset val="134"/>
    </font>
    <font>
      <sz val="9"/>
      <name val="宋体"/>
      <charset val="134"/>
      <scheme val="minor"/>
    </font>
    <font>
      <sz val="10"/>
      <name val="黑体"/>
      <charset val="134"/>
    </font>
    <font>
      <sz val="11"/>
      <color theme="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sz val="11"/>
      <color rgb="FFFA7D00"/>
      <name val="宋体"/>
      <charset val="0"/>
      <scheme val="minor"/>
    </font>
    <font>
      <sz val="11"/>
      <color indexed="8"/>
      <name val="宋体"/>
      <charset val="134"/>
    </font>
    <font>
      <sz val="11"/>
      <color rgb="FF3F3F76"/>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A7D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5"/>
      <color theme="3"/>
      <name val="宋体"/>
      <charset val="134"/>
      <scheme val="minor"/>
    </font>
    <font>
      <sz val="12"/>
      <name val="宋体"/>
      <charset val="134"/>
    </font>
    <font>
      <sz val="9"/>
      <name val="Arial"/>
      <charset val="134"/>
    </font>
  </fonts>
  <fills count="33">
    <fill>
      <patternFill patternType="none"/>
    </fill>
    <fill>
      <patternFill patternType="gray125"/>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theme="6"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8">
    <xf numFmtId="0" fontId="0" fillId="0" borderId="0">
      <alignment vertical="center"/>
    </xf>
    <xf numFmtId="42" fontId="0" fillId="0" borderId="0" applyFont="0" applyFill="0" applyBorder="0" applyAlignment="0" applyProtection="0">
      <alignment vertical="center"/>
    </xf>
    <xf numFmtId="0" fontId="10" fillId="15" borderId="0" applyNumberFormat="0" applyBorder="0" applyAlignment="0" applyProtection="0">
      <alignment vertical="center"/>
    </xf>
    <xf numFmtId="0" fontId="19" fillId="17" borderId="8"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9" fillId="21"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8" borderId="11" applyNumberFormat="0" applyFont="0" applyAlignment="0" applyProtection="0">
      <alignment vertical="center"/>
    </xf>
    <xf numFmtId="0" fontId="9" fillId="14"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8" fillId="0" borderId="5" applyNumberFormat="0" applyFill="0" applyAlignment="0" applyProtection="0">
      <alignment vertical="center"/>
    </xf>
    <xf numFmtId="0" fontId="18" fillId="0" borderId="0">
      <alignment vertical="center"/>
    </xf>
    <xf numFmtId="0" fontId="14" fillId="0" borderId="5" applyNumberFormat="0" applyFill="0" applyAlignment="0" applyProtection="0">
      <alignment vertical="center"/>
    </xf>
    <xf numFmtId="0" fontId="9" fillId="20" borderId="0" applyNumberFormat="0" applyBorder="0" applyAlignment="0" applyProtection="0">
      <alignment vertical="center"/>
    </xf>
    <xf numFmtId="0" fontId="22" fillId="0" borderId="10" applyNumberFormat="0" applyFill="0" applyAlignment="0" applyProtection="0">
      <alignment vertical="center"/>
    </xf>
    <xf numFmtId="0" fontId="9" fillId="16" borderId="0" applyNumberFormat="0" applyBorder="0" applyAlignment="0" applyProtection="0">
      <alignment vertical="center"/>
    </xf>
    <xf numFmtId="0" fontId="16" fillId="12" borderId="6" applyNumberFormat="0" applyAlignment="0" applyProtection="0">
      <alignment vertical="center"/>
    </xf>
    <xf numFmtId="0" fontId="24" fillId="12" borderId="8" applyNumberFormat="0" applyAlignment="0" applyProtection="0">
      <alignment vertical="center"/>
    </xf>
    <xf numFmtId="0" fontId="20" fillId="19" borderId="9" applyNumberFormat="0" applyAlignment="0" applyProtection="0">
      <alignment vertical="center"/>
    </xf>
    <xf numFmtId="0" fontId="10" fillId="13" borderId="0" applyNumberFormat="0" applyBorder="0" applyAlignment="0" applyProtection="0">
      <alignment vertical="center"/>
    </xf>
    <xf numFmtId="0" fontId="9" fillId="29" borderId="0" applyNumberFormat="0" applyBorder="0" applyAlignment="0" applyProtection="0">
      <alignment vertical="center"/>
    </xf>
    <xf numFmtId="0" fontId="17" fillId="0" borderId="7" applyNumberFormat="0" applyFill="0" applyAlignment="0" applyProtection="0">
      <alignment vertical="center"/>
    </xf>
    <xf numFmtId="0" fontId="11" fillId="0" borderId="4" applyNumberFormat="0" applyFill="0" applyAlignment="0" applyProtection="0">
      <alignment vertical="center"/>
    </xf>
    <xf numFmtId="0" fontId="27" fillId="27" borderId="0" applyNumberFormat="0" applyBorder="0" applyAlignment="0" applyProtection="0">
      <alignment vertical="center"/>
    </xf>
    <xf numFmtId="0" fontId="13" fillId="7" borderId="0" applyNumberFormat="0" applyBorder="0" applyAlignment="0" applyProtection="0">
      <alignment vertical="center"/>
    </xf>
    <xf numFmtId="0" fontId="10" fillId="11" borderId="0" applyNumberFormat="0" applyBorder="0" applyAlignment="0" applyProtection="0">
      <alignment vertical="center"/>
    </xf>
    <xf numFmtId="0" fontId="9" fillId="6" borderId="0" applyNumberFormat="0" applyBorder="0" applyAlignment="0" applyProtection="0">
      <alignment vertical="center"/>
    </xf>
    <xf numFmtId="0" fontId="10" fillId="10" borderId="0" applyNumberFormat="0" applyBorder="0" applyAlignment="0" applyProtection="0">
      <alignment vertical="center"/>
    </xf>
    <xf numFmtId="0" fontId="10" fillId="23" borderId="0" applyNumberFormat="0" applyBorder="0" applyAlignment="0" applyProtection="0">
      <alignment vertical="center"/>
    </xf>
    <xf numFmtId="0" fontId="10" fillId="30" borderId="0" applyNumberFormat="0" applyBorder="0" applyAlignment="0" applyProtection="0">
      <alignment vertical="center"/>
    </xf>
    <xf numFmtId="0" fontId="10" fillId="26" borderId="0" applyNumberFormat="0" applyBorder="0" applyAlignment="0" applyProtection="0">
      <alignment vertical="center"/>
    </xf>
    <xf numFmtId="0" fontId="9" fillId="4" borderId="0" applyNumberFormat="0" applyBorder="0" applyAlignment="0" applyProtection="0">
      <alignment vertical="center"/>
    </xf>
    <xf numFmtId="0" fontId="18" fillId="0" borderId="0" applyProtection="0"/>
    <xf numFmtId="0" fontId="9" fillId="9" borderId="0" applyNumberFormat="0" applyBorder="0" applyAlignment="0" applyProtection="0">
      <alignment vertical="center"/>
    </xf>
    <xf numFmtId="0" fontId="10" fillId="3" borderId="0" applyNumberFormat="0" applyBorder="0" applyAlignment="0" applyProtection="0">
      <alignment vertical="center"/>
    </xf>
    <xf numFmtId="0" fontId="10" fillId="22" borderId="0" applyNumberFormat="0" applyBorder="0" applyAlignment="0" applyProtection="0">
      <alignment vertical="center"/>
    </xf>
    <xf numFmtId="0" fontId="9" fillId="25" borderId="0" applyNumberFormat="0" applyBorder="0" applyAlignment="0" applyProtection="0">
      <alignment vertical="center"/>
    </xf>
    <xf numFmtId="0" fontId="0" fillId="0" borderId="0"/>
    <xf numFmtId="0" fontId="10" fillId="31" borderId="0" applyNumberFormat="0" applyBorder="0" applyAlignment="0" applyProtection="0">
      <alignment vertical="center"/>
    </xf>
    <xf numFmtId="0" fontId="9" fillId="18" borderId="0" applyNumberFormat="0" applyBorder="0" applyAlignment="0" applyProtection="0">
      <alignment vertical="center"/>
    </xf>
    <xf numFmtId="0" fontId="9" fillId="2" borderId="0" applyNumberFormat="0" applyBorder="0" applyAlignment="0" applyProtection="0">
      <alignment vertical="center"/>
    </xf>
    <xf numFmtId="0" fontId="29" fillId="0" borderId="0">
      <alignment vertical="center"/>
    </xf>
    <xf numFmtId="0" fontId="10" fillId="32" borderId="0" applyNumberFormat="0" applyBorder="0" applyAlignment="0" applyProtection="0">
      <alignment vertical="center"/>
    </xf>
    <xf numFmtId="0" fontId="9" fillId="24" borderId="0" applyNumberFormat="0" applyBorder="0" applyAlignment="0" applyProtection="0">
      <alignment vertical="center"/>
    </xf>
    <xf numFmtId="0" fontId="18" fillId="0" borderId="0"/>
    <xf numFmtId="0" fontId="0" fillId="0" borderId="0">
      <alignment vertical="center"/>
    </xf>
    <xf numFmtId="0" fontId="18" fillId="0" borderId="0">
      <alignment vertical="center"/>
    </xf>
    <xf numFmtId="0" fontId="29" fillId="0" borderId="0"/>
  </cellStyleXfs>
  <cellXfs count="48">
    <xf numFmtId="0" fontId="0" fillId="0" borderId="0" xfId="0">
      <alignment vertical="center"/>
    </xf>
    <xf numFmtId="0" fontId="1" fillId="0" borderId="0" xfId="54" applyNumberFormat="1" applyFont="1" applyFill="1" applyBorder="1" applyAlignment="1">
      <alignment vertical="center" wrapText="1"/>
    </xf>
    <xf numFmtId="0" fontId="2" fillId="0" borderId="0" xfId="54" applyNumberFormat="1" applyFont="1" applyFill="1" applyBorder="1" applyAlignment="1">
      <alignment vertical="center" wrapText="1"/>
    </xf>
    <xf numFmtId="0" fontId="3" fillId="0" borderId="0" xfId="54" applyNumberFormat="1" applyFont="1" applyFill="1" applyBorder="1" applyAlignment="1">
      <alignment vertical="center" wrapText="1"/>
    </xf>
    <xf numFmtId="0" fontId="4" fillId="0" borderId="0" xfId="54" applyNumberFormat="1" applyFont="1" applyFill="1" applyBorder="1" applyAlignment="1">
      <alignment vertical="center" wrapText="1"/>
    </xf>
    <xf numFmtId="0" fontId="2" fillId="0" borderId="0" xfId="54" applyNumberFormat="1" applyFont="1" applyFill="1" applyAlignment="1">
      <alignment vertical="center" wrapText="1"/>
    </xf>
    <xf numFmtId="0" fontId="3" fillId="0" borderId="0" xfId="54" applyNumberFormat="1" applyFont="1" applyFill="1" applyAlignment="1">
      <alignment vertical="center" wrapText="1"/>
    </xf>
    <xf numFmtId="0" fontId="4" fillId="0" borderId="0" xfId="0" applyFont="1" applyFill="1" applyAlignment="1">
      <alignment vertical="center" wrapText="1"/>
    </xf>
    <xf numFmtId="0" fontId="4" fillId="0" borderId="0" xfId="54" applyNumberFormat="1" applyFont="1" applyFill="1" applyBorder="1" applyAlignment="1">
      <alignment horizontal="center" vertical="center" wrapText="1"/>
    </xf>
    <xf numFmtId="0" fontId="4" fillId="0" borderId="0" xfId="54" applyNumberFormat="1" applyFont="1" applyFill="1" applyBorder="1" applyAlignment="1">
      <alignment horizontal="left" vertical="center" wrapText="1"/>
    </xf>
    <xf numFmtId="0" fontId="5" fillId="0" borderId="0" xfId="54" applyNumberFormat="1" applyFont="1" applyFill="1" applyAlignment="1">
      <alignment horizontal="left" vertical="center" wrapText="1"/>
    </xf>
    <xf numFmtId="0" fontId="5" fillId="0" borderId="0" xfId="54" applyNumberFormat="1" applyFont="1" applyFill="1" applyAlignment="1">
      <alignment horizontal="center" vertical="center" wrapText="1"/>
    </xf>
    <xf numFmtId="0" fontId="6" fillId="0" borderId="0" xfId="54" applyNumberFormat="1" applyFont="1" applyFill="1" applyAlignment="1">
      <alignment horizontal="center" vertical="center" wrapText="1"/>
    </xf>
    <xf numFmtId="0" fontId="6" fillId="0" borderId="0" xfId="54" applyNumberFormat="1" applyFont="1" applyFill="1" applyAlignment="1">
      <alignment horizontal="left" vertical="center" wrapText="1"/>
    </xf>
    <xf numFmtId="0" fontId="2" fillId="0" borderId="1" xfId="54" applyNumberFormat="1" applyFont="1" applyFill="1" applyBorder="1" applyAlignment="1">
      <alignment horizontal="center" vertical="center" wrapText="1"/>
    </xf>
    <xf numFmtId="0" fontId="2" fillId="0" borderId="2" xfId="54" applyNumberFormat="1" applyFont="1" applyFill="1" applyBorder="1" applyAlignment="1">
      <alignment horizontal="center" vertical="center" wrapText="1"/>
    </xf>
    <xf numFmtId="0" fontId="2" fillId="0" borderId="3" xfId="54" applyNumberFormat="1" applyFont="1" applyFill="1" applyBorder="1" applyAlignment="1">
      <alignment horizontal="center" vertical="center" wrapText="1"/>
    </xf>
    <xf numFmtId="0" fontId="2" fillId="0" borderId="1" xfId="54" applyNumberFormat="1" applyFont="1" applyFill="1" applyBorder="1" applyAlignment="1">
      <alignment horizontal="left" vertical="center" wrapText="1"/>
    </xf>
    <xf numFmtId="179" fontId="2" fillId="0" borderId="1" xfId="54" applyNumberFormat="1" applyFont="1" applyFill="1" applyBorder="1" applyAlignment="1">
      <alignment horizontal="center" vertical="center" wrapText="1"/>
    </xf>
    <xf numFmtId="178" fontId="3" fillId="0" borderId="1"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2" fillId="0" borderId="1" xfId="54" applyNumberFormat="1" applyFont="1" applyFill="1" applyBorder="1" applyAlignment="1">
      <alignment horizontal="center" vertical="center" wrapText="1"/>
    </xf>
    <xf numFmtId="0" fontId="2" fillId="0" borderId="1" xfId="54" applyNumberFormat="1" applyFont="1" applyFill="1" applyBorder="1" applyAlignment="1">
      <alignment vertical="center" wrapText="1"/>
    </xf>
    <xf numFmtId="0" fontId="4" fillId="0" borderId="1" xfId="54"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54"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7"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xf>
    <xf numFmtId="0" fontId="3" fillId="0" borderId="1" xfId="57"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57" applyNumberFormat="1"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2"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常规 2_2-1统计表_1" xfId="42"/>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10 3 2" xfId="55"/>
    <cellStyle name="常规 100" xfId="56"/>
    <cellStyle name="常规 11" xfId="57"/>
  </cellStyles>
  <tableStyles count="0" defaultTableStyle="TableStyleMedium2" defaultPivotStyle="PivotStyleLight16"/>
  <colors>
    <mruColors>
      <color rgb="00679DBA"/>
      <color rgb="0092D05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7.xml"/><Relationship Id="rId8" Type="http://schemas.openxmlformats.org/officeDocument/2006/relationships/externalLink" Target="externalLinks/externalLink6.xml"/><Relationship Id="rId7" Type="http://schemas.openxmlformats.org/officeDocument/2006/relationships/externalLink" Target="externalLinks/externalLink5.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externalLink" Target="externalLinks/externalLink23.xml"/><Relationship Id="rId24" Type="http://schemas.openxmlformats.org/officeDocument/2006/relationships/externalLink" Target="externalLinks/externalLink22.xml"/><Relationship Id="rId23" Type="http://schemas.openxmlformats.org/officeDocument/2006/relationships/externalLink" Target="externalLinks/externalLink21.xml"/><Relationship Id="rId22" Type="http://schemas.openxmlformats.org/officeDocument/2006/relationships/externalLink" Target="externalLinks/externalLink20.xml"/><Relationship Id="rId21" Type="http://schemas.openxmlformats.org/officeDocument/2006/relationships/externalLink" Target="externalLinks/externalLink19.xml"/><Relationship Id="rId20" Type="http://schemas.openxmlformats.org/officeDocument/2006/relationships/externalLink" Target="externalLinks/externalLink18.xml"/><Relationship Id="rId2" Type="http://schemas.openxmlformats.org/officeDocument/2006/relationships/worksheet" Target="worksheets/sheet2.xml"/><Relationship Id="rId19" Type="http://schemas.openxmlformats.org/officeDocument/2006/relationships/externalLink" Target="externalLinks/externalLink17.xml"/><Relationship Id="rId18" Type="http://schemas.openxmlformats.org/officeDocument/2006/relationships/externalLink" Target="externalLinks/externalLink16.xml"/><Relationship Id="rId17" Type="http://schemas.openxmlformats.org/officeDocument/2006/relationships/externalLink" Target="externalLinks/externalLink15.xml"/><Relationship Id="rId16" Type="http://schemas.openxmlformats.org/officeDocument/2006/relationships/externalLink" Target="externalLinks/externalLink14.xml"/><Relationship Id="rId15" Type="http://schemas.openxmlformats.org/officeDocument/2006/relationships/externalLink" Target="externalLinks/externalLink13.xml"/><Relationship Id="rId14" Type="http://schemas.openxmlformats.org/officeDocument/2006/relationships/externalLink" Target="externalLinks/externalLink12.xml"/><Relationship Id="rId13" Type="http://schemas.openxmlformats.org/officeDocument/2006/relationships/externalLink" Target="externalLinks/externalLink11.xml"/><Relationship Id="rId12" Type="http://schemas.openxmlformats.org/officeDocument/2006/relationships/externalLink" Target="externalLinks/externalLink10.xml"/><Relationship Id="rId11" Type="http://schemas.openxmlformats.org/officeDocument/2006/relationships/externalLink" Target="externalLinks/externalLink9.xml"/><Relationship Id="rId10" Type="http://schemas.openxmlformats.org/officeDocument/2006/relationships/externalLink" Target="externalLinks/externalLink8.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34892;&#25919;&#21644;&#20844;&#26816;&#27861;&#21496;&#37096;&#38376;&#32534;&#21046;&#25968;.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844;&#29992;&#26631;&#20934;&#25903;&#2098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DOCUME~1\zq\LOCALS~1\Temp\&#25919;&#27861;&#21475;&#24120;&#29992;&#32479;&#35745;&#36164;&#26009;\&#19977;&#23395;&#24230;&#27719;&#24635;\&#39044;&#31639;\2006&#39044;&#31639;&#25253;&#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892;&#19994;&#20154;&#2147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4&#24180;&#20113;&#21335;&#30465;&#20998;&#21439;&#20892;&#19994;&#29992;&#22320;&#38754;&#31215;.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54;&#21592;&#26631;&#20934;&#25903;&#2098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0107;&#19994;&#21457;&#23637;&#25903;&#20986;&#65288;&#32463;&#24046;&#24322;&#35843;&#25972;&#6528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65;&#38215;&#21644;&#34892;&#25919;&#26449;&#20010;&#2596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DOCUME~1\zq\LOCALS~1\Temp\&#36130;&#25919;&#20379;&#20859;&#20154;&#21592;&#20449;&#24687;&#34920;\&#25945;&#32946;\&#27896;&#27700;&#22235;&#20013;.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2&#24180;&#20113;&#21335;&#30465;&#20998;&#21439;&#19968;&#33324;&#39044;&#31639;&#25910;&#2083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zzj(200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Budgetserver\&#39044;&#31639;&#21496;\BY\YS3\97&#20915;&#31639;&#21306;&#21439;&#26368;&#21518;&#27719;&#2463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33609;&#21407;&#31449;&#23454;&#21517;&#21046;&#34920;&#26684;&#21450;&#29031;&#29255;\2011&#24180;&#24037;&#20316;\&#23454;&#21517;&#21046;&#31649;&#29702;&#24037;&#20316;\&#21160;&#21592;&#20250;\&#34892;&#25919;&#26426;&#26500;&#20154;&#21592;&#27169;&#2649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0013;&#23567;&#23398;&#29983;&#20154;&#25968;.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4&#24180;\2004&#24180;&#19968;&#33324;&#24615;&#36716;&#31227;&#25903;&#20184;&#27979;&#31639;\&#22522;&#30784;&#25968;&#25454;\2003&#24180;&#20113;&#21335;&#30465;&#20998;&#21439;&#24635;&#20154;&#2147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004&#24180;&#20113;&#21335;&#30465;&#20998;&#21439;&#26412;&#32423;&#26631;&#20934;&#25910;&#20837;&#21512;&#3574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36130;&#25919;&#20840;&#20379;&#20859;&#20154;&#21592;&#22686;&#2413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DATA%20Folder\2004&#24180;&#19968;&#33324;&#24615;&#36716;&#31227;&#25903;&#20184;\2004&#24180;&#20113;&#21335;&#30465;&#20998;&#21439;&#26449;&#32423;&#26631;&#20934;&#25903;&#2098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Documents%20and%20Settings\Administrator\&#26700;&#38754;\&#32489;&#25928;\&#27575;&#38177;&#29790;\&#21271;&#20140;&#24503;&#21150;\2007&#24180;&#27979;&#31639;&#26041;&#26696;\&#19968;&#22870;\Documents%20and%20Settings\caiqiang\My%20Documents\&#21439;&#20065;&#36130;&#25919;&#22256;&#38590;&#27979;&#31639;&#26041;&#26696;\&#26041;&#26696;&#19977;&#31295;\&#26041;&#26696;&#20108;&#31295;\&#35774;&#22791;\&#21407;&#22987;\814\13%20&#38081;&#36335;&#37197;&#202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1439;GDP&#21450;&#20998;&#20135;&#19994;&#25968;&#2545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998;&#22320;&#21439;&#36130;&#25919;&#19968;&#33324;&#39044;&#31639;&#25910;&#2083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02&#25919;&#24220;&#38388;&#36716;&#31227;&#25903;&#20184;\01&#19968;&#33324;&#24615;&#36716;&#31227;&#25903;&#20184;\2005&#24180;\&#31532;&#20108;&#26041;&#26696;\&#22522;&#30784;&#25968;&#25454;\2003&#24180;&#20113;&#21335;&#30465;&#20998;&#22320;&#21439;&#24037;&#21830;&#31246;&#25910;&#20915;&#31639;&#25968;.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Define"/>
      <sheetName val="行政编制"/>
      <sheetName val="公检法司编制"/>
      <sheetName val="行政和公检法司人数"/>
    </sheetNames>
    <sheetDataSet>
      <sheetData sheetId="0" refreshError="1"/>
      <sheetData sheetId="1" refreshError="1"/>
      <sheetData sheetId="2" refreshError="1"/>
      <sheetData sheetId="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Define"/>
      <sheetName val="合计"/>
      <sheetName val="行政"/>
      <sheetName val="公检法司"/>
      <sheetName val="教育"/>
      <sheetName val="其他事业"/>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位信息1"/>
      <sheetName val="单位信息2"/>
      <sheetName val="非税征收"/>
      <sheetName val="政府采购"/>
      <sheetName val="基本支出预算"/>
      <sheetName val="项目预算"/>
      <sheetName val="成本性预算"/>
      <sheetName val="收支预算总表"/>
      <sheetName val="编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农业人口"/>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农业用地"/>
    </sheetNames>
    <sheetDataSet>
      <sheetData sheetId="0"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Define"/>
      <sheetName val="人员支出"/>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Define"/>
      <sheetName val="事业发展"/>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行政区划"/>
    </sheetNames>
    <sheetDataSet>
      <sheetData sheetId="0"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refreshError="1"/>
      <sheetData sheetId="1" refreshError="1"/>
      <sheetData sheetId="2"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2002年一般预算收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存货明细表"/>
      <sheetName val="原材料明细表"/>
      <sheetName val="产成品明细表"/>
      <sheetName val="32.5R水泥"/>
      <sheetName val="42.5R水泥"/>
      <sheetName val="复合PC32.5R"/>
      <sheetName val="外购熟料"/>
      <sheetName val="低碱PO42.5水泥"/>
      <sheetName val="石灰石"/>
      <sheetName val="制造费用"/>
      <sheetName val="待摊费用"/>
      <sheetName val="主营业务成本明细表"/>
      <sheetName va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1012001"/>
    </sheetNames>
    <sheetDataSet>
      <sheetData sheetId="0"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行政机构人员信息"/>
      <sheetName val="数据输入说明"/>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Define"/>
      <sheetName val="中小学生"/>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总人口"/>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Define"/>
      <sheetName val="本年收入合计"/>
      <sheetName val="01.增值税"/>
      <sheetName val="03.营业税"/>
      <sheetName val="04.企业所得税"/>
      <sheetName val="07.个人所得税"/>
      <sheetName val="08.资源税"/>
      <sheetName val="09.投调税"/>
      <sheetName val="10.城建税"/>
      <sheetName val="11.房产税"/>
      <sheetName val="12.印花税"/>
      <sheetName val="13.城镇土地使用税"/>
      <sheetName val="14.土地增值税"/>
      <sheetName val="15.车船使用和牌照税"/>
      <sheetName val="25.屠宰税"/>
      <sheetName val="30.农业税"/>
      <sheetName val="31.烟叶农特税"/>
      <sheetName val="33.耕地占用税"/>
      <sheetName val="34.契税"/>
      <sheetName val="40.经营收益"/>
      <sheetName val="41.亏损补贴"/>
      <sheetName val="42.行政性收费"/>
      <sheetName val="43.罚没收入"/>
      <sheetName val="70.专项收入"/>
      <sheetName val="71.其他收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Define"/>
      <sheetName val="财政供养人员增幅"/>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Define"/>
      <sheetName val="村级支出"/>
    </sheetNames>
    <sheetDataSet>
      <sheetData sheetId="0" refreshError="1"/>
      <sheetData sheetId="1"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
      <sheetName val="______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GDP"/>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一般预算收入"/>
    </sheetNames>
    <sheetDataSet>
      <sheetData sheetId="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工商税收"/>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
  <sheetViews>
    <sheetView tabSelected="1" workbookViewId="0">
      <pane ySplit="4" topLeftCell="A56" activePane="bottomLeft" state="frozen"/>
      <selection/>
      <selection pane="bottomLeft" activeCell="M2" sqref="M2"/>
    </sheetView>
  </sheetViews>
  <sheetFormatPr defaultColWidth="9" defaultRowHeight="10.8"/>
  <cols>
    <col min="1" max="1" width="4.19444444444444" style="8" customWidth="1"/>
    <col min="2" max="2" width="9.37962962962963" style="8" customWidth="1"/>
    <col min="3" max="3" width="4.44444444444444" style="8" customWidth="1"/>
    <col min="4" max="4" width="6.65740740740741" style="8" customWidth="1"/>
    <col min="5" max="5" width="50.3611111111111" style="9" customWidth="1"/>
    <col min="6" max="6" width="8.88888888888889" style="8" customWidth="1"/>
    <col min="7" max="7" width="24.1944444444444" style="9" customWidth="1"/>
    <col min="8" max="8" width="4.07407407407407" style="8" customWidth="1"/>
    <col min="9" max="10" width="6.41666666666667" style="8" customWidth="1"/>
    <col min="11" max="11" width="5.96296296296296" style="4" customWidth="1"/>
    <col min="12" max="12" width="5.83333333333333" style="8" customWidth="1"/>
    <col min="13" max="16384" width="9" style="7"/>
  </cols>
  <sheetData>
    <row r="1" ht="20.4" spans="1:2">
      <c r="A1" s="10" t="s">
        <v>0</v>
      </c>
      <c r="B1" s="11"/>
    </row>
    <row r="2" s="1" customFormat="1" ht="27" customHeight="1" spans="1:12">
      <c r="A2" s="12" t="s">
        <v>1</v>
      </c>
      <c r="B2" s="12"/>
      <c r="C2" s="12"/>
      <c r="D2" s="12"/>
      <c r="E2" s="13"/>
      <c r="F2" s="12"/>
      <c r="G2" s="12"/>
      <c r="H2" s="12"/>
      <c r="I2" s="12"/>
      <c r="J2" s="12"/>
      <c r="K2" s="12"/>
      <c r="L2" s="12"/>
    </row>
    <row r="3" s="2" customFormat="1" ht="18.95" customHeight="1" spans="1:12">
      <c r="A3" s="14" t="s">
        <v>2</v>
      </c>
      <c r="B3" s="14" t="s">
        <v>3</v>
      </c>
      <c r="C3" s="14" t="s">
        <v>4</v>
      </c>
      <c r="D3" s="14" t="s">
        <v>5</v>
      </c>
      <c r="E3" s="14" t="s">
        <v>6</v>
      </c>
      <c r="F3" s="14" t="s">
        <v>7</v>
      </c>
      <c r="G3" s="15" t="s">
        <v>8</v>
      </c>
      <c r="H3" s="14"/>
      <c r="I3" s="14"/>
      <c r="J3" s="14"/>
      <c r="K3" s="14" t="s">
        <v>9</v>
      </c>
      <c r="L3" s="14" t="s">
        <v>10</v>
      </c>
    </row>
    <row r="4" s="2" customFormat="1" ht="36.95" customHeight="1" spans="1:12">
      <c r="A4" s="14"/>
      <c r="B4" s="14"/>
      <c r="C4" s="14"/>
      <c r="D4" s="14"/>
      <c r="E4" s="14"/>
      <c r="F4" s="14"/>
      <c r="G4" s="15" t="s">
        <v>11</v>
      </c>
      <c r="H4" s="14" t="s">
        <v>12</v>
      </c>
      <c r="I4" s="14" t="s">
        <v>13</v>
      </c>
      <c r="J4" s="14" t="s">
        <v>14</v>
      </c>
      <c r="K4" s="14"/>
      <c r="L4" s="14"/>
    </row>
    <row r="5" s="2" customFormat="1" ht="30" customHeight="1" spans="1:12">
      <c r="A5" s="16" t="s">
        <v>15</v>
      </c>
      <c r="B5" s="15"/>
      <c r="C5" s="14"/>
      <c r="D5" s="14"/>
      <c r="E5" s="17"/>
      <c r="F5" s="14">
        <f>SUM(F6,F9,F20,F21,F26,F29,F46,F67,F71)</f>
        <v>5702</v>
      </c>
      <c r="G5" s="14"/>
      <c r="H5" s="14"/>
      <c r="I5" s="14"/>
      <c r="J5" s="14"/>
      <c r="K5" s="14"/>
      <c r="L5" s="14"/>
    </row>
    <row r="6" s="2" customFormat="1" ht="45" customHeight="1" spans="1:12">
      <c r="A6" s="14" t="s">
        <v>16</v>
      </c>
      <c r="B6" s="14" t="s">
        <v>17</v>
      </c>
      <c r="C6" s="14" t="s">
        <v>18</v>
      </c>
      <c r="D6" s="14" t="s">
        <v>19</v>
      </c>
      <c r="E6" s="17" t="s">
        <v>20</v>
      </c>
      <c r="F6" s="18">
        <f>F7+F8</f>
        <v>9.1759</v>
      </c>
      <c r="G6" s="19" t="s">
        <v>21</v>
      </c>
      <c r="H6" s="14">
        <f>H7+H8</f>
        <v>5</v>
      </c>
      <c r="I6" s="14">
        <f>I7+I8</f>
        <v>0.0017</v>
      </c>
      <c r="J6" s="14">
        <f>J7+J8</f>
        <v>0.0072</v>
      </c>
      <c r="K6" s="20" t="s">
        <v>22</v>
      </c>
      <c r="L6" s="20" t="s">
        <v>23</v>
      </c>
    </row>
    <row r="7" s="3" customFormat="1" ht="45" customHeight="1" spans="1:12">
      <c r="A7" s="20">
        <v>1</v>
      </c>
      <c r="B7" s="21" t="s">
        <v>24</v>
      </c>
      <c r="C7" s="20" t="s">
        <v>18</v>
      </c>
      <c r="D7" s="20" t="s">
        <v>25</v>
      </c>
      <c r="E7" s="22" t="s">
        <v>26</v>
      </c>
      <c r="F7" s="23">
        <v>0.3297</v>
      </c>
      <c r="G7" s="19" t="s">
        <v>27</v>
      </c>
      <c r="H7" s="24">
        <v>1</v>
      </c>
      <c r="I7" s="41">
        <v>0.0001</v>
      </c>
      <c r="J7" s="42">
        <v>0.0005</v>
      </c>
      <c r="K7" s="20" t="s">
        <v>22</v>
      </c>
      <c r="L7" s="20" t="s">
        <v>23</v>
      </c>
    </row>
    <row r="8" s="3" customFormat="1" ht="45" customHeight="1" spans="1:12">
      <c r="A8" s="20">
        <v>2</v>
      </c>
      <c r="B8" s="21" t="s">
        <v>24</v>
      </c>
      <c r="C8" s="20" t="s">
        <v>18</v>
      </c>
      <c r="D8" s="20" t="s">
        <v>28</v>
      </c>
      <c r="E8" s="22" t="s">
        <v>29</v>
      </c>
      <c r="F8" s="23">
        <v>8.8462</v>
      </c>
      <c r="G8" s="19" t="s">
        <v>30</v>
      </c>
      <c r="H8" s="24">
        <v>4</v>
      </c>
      <c r="I8" s="41">
        <v>0.0016</v>
      </c>
      <c r="J8" s="42">
        <v>0.0067</v>
      </c>
      <c r="K8" s="20" t="s">
        <v>22</v>
      </c>
      <c r="L8" s="20" t="s">
        <v>23</v>
      </c>
    </row>
    <row r="9" s="3" customFormat="1" ht="45" customHeight="1" spans="1:12">
      <c r="A9" s="14" t="s">
        <v>31</v>
      </c>
      <c r="B9" s="14" t="s">
        <v>32</v>
      </c>
      <c r="C9" s="14" t="s">
        <v>18</v>
      </c>
      <c r="D9" s="14" t="s">
        <v>33</v>
      </c>
      <c r="E9" s="17" t="s">
        <v>34</v>
      </c>
      <c r="F9" s="25">
        <f>SUM(F10:F19)</f>
        <v>3100</v>
      </c>
      <c r="G9" s="26"/>
      <c r="H9" s="14"/>
      <c r="I9" s="26"/>
      <c r="J9" s="26"/>
      <c r="K9" s="26"/>
      <c r="L9" s="26"/>
    </row>
    <row r="10" s="4" customFormat="1" ht="98" customHeight="1" spans="1:12">
      <c r="A10" s="27">
        <v>1</v>
      </c>
      <c r="B10" s="28" t="s">
        <v>35</v>
      </c>
      <c r="C10" s="27" t="s">
        <v>18</v>
      </c>
      <c r="D10" s="29" t="s">
        <v>36</v>
      </c>
      <c r="E10" s="30" t="s">
        <v>37</v>
      </c>
      <c r="F10" s="27">
        <v>100</v>
      </c>
      <c r="G10" s="31" t="s">
        <v>38</v>
      </c>
      <c r="H10" s="27">
        <v>2</v>
      </c>
      <c r="I10" s="27">
        <v>0.0273</v>
      </c>
      <c r="J10" s="27">
        <v>0.1165</v>
      </c>
      <c r="K10" s="27" t="s">
        <v>39</v>
      </c>
      <c r="L10" s="29" t="s">
        <v>40</v>
      </c>
    </row>
    <row r="11" s="4" customFormat="1" ht="98" customHeight="1" spans="1:12">
      <c r="A11" s="27">
        <v>2</v>
      </c>
      <c r="B11" s="28" t="s">
        <v>35</v>
      </c>
      <c r="C11" s="27" t="s">
        <v>18</v>
      </c>
      <c r="D11" s="29" t="s">
        <v>41</v>
      </c>
      <c r="E11" s="30" t="s">
        <v>42</v>
      </c>
      <c r="F11" s="27">
        <v>200</v>
      </c>
      <c r="G11" s="31" t="s">
        <v>38</v>
      </c>
      <c r="H11" s="27">
        <v>4</v>
      </c>
      <c r="I11" s="27">
        <v>0.072</v>
      </c>
      <c r="J11" s="27">
        <v>0.3277</v>
      </c>
      <c r="K11" s="27" t="s">
        <v>39</v>
      </c>
      <c r="L11" s="29" t="s">
        <v>40</v>
      </c>
    </row>
    <row r="12" s="4" customFormat="1" ht="104" customHeight="1" spans="1:12">
      <c r="A12" s="27">
        <v>3</v>
      </c>
      <c r="B12" s="28" t="s">
        <v>35</v>
      </c>
      <c r="C12" s="27" t="s">
        <v>18</v>
      </c>
      <c r="D12" s="29" t="s">
        <v>43</v>
      </c>
      <c r="E12" s="30" t="s">
        <v>44</v>
      </c>
      <c r="F12" s="27">
        <v>670</v>
      </c>
      <c r="G12" s="31" t="s">
        <v>38</v>
      </c>
      <c r="H12" s="27">
        <v>13</v>
      </c>
      <c r="I12" s="27">
        <v>0.1752</v>
      </c>
      <c r="J12" s="27">
        <v>0.7753</v>
      </c>
      <c r="K12" s="27" t="s">
        <v>39</v>
      </c>
      <c r="L12" s="29" t="s">
        <v>40</v>
      </c>
    </row>
    <row r="13" s="4" customFormat="1" ht="104" customHeight="1" spans="1:12">
      <c r="A13" s="27">
        <v>4</v>
      </c>
      <c r="B13" s="28" t="s">
        <v>35</v>
      </c>
      <c r="C13" s="27" t="s">
        <v>18</v>
      </c>
      <c r="D13" s="29" t="s">
        <v>45</v>
      </c>
      <c r="E13" s="30" t="s">
        <v>46</v>
      </c>
      <c r="F13" s="27">
        <v>570</v>
      </c>
      <c r="G13" s="31" t="s">
        <v>38</v>
      </c>
      <c r="H13" s="27">
        <v>12</v>
      </c>
      <c r="I13" s="27">
        <v>0.1911</v>
      </c>
      <c r="J13" s="27">
        <v>0.8337</v>
      </c>
      <c r="K13" s="27" t="s">
        <v>39</v>
      </c>
      <c r="L13" s="29" t="s">
        <v>40</v>
      </c>
    </row>
    <row r="14" s="4" customFormat="1" ht="104" customHeight="1" spans="1:12">
      <c r="A14" s="27">
        <v>5</v>
      </c>
      <c r="B14" s="28" t="s">
        <v>35</v>
      </c>
      <c r="C14" s="27" t="s">
        <v>18</v>
      </c>
      <c r="D14" s="29" t="s">
        <v>47</v>
      </c>
      <c r="E14" s="30" t="s">
        <v>48</v>
      </c>
      <c r="F14" s="27">
        <v>90</v>
      </c>
      <c r="G14" s="31" t="s">
        <v>38</v>
      </c>
      <c r="H14" s="27">
        <v>1</v>
      </c>
      <c r="I14" s="27">
        <v>0.0096</v>
      </c>
      <c r="J14" s="27">
        <v>0.0422</v>
      </c>
      <c r="K14" s="27" t="s">
        <v>39</v>
      </c>
      <c r="L14" s="29" t="s">
        <v>40</v>
      </c>
    </row>
    <row r="15" s="4" customFormat="1" ht="111" customHeight="1" spans="1:12">
      <c r="A15" s="27">
        <v>6</v>
      </c>
      <c r="B15" s="28" t="s">
        <v>35</v>
      </c>
      <c r="C15" s="27" t="s">
        <v>18</v>
      </c>
      <c r="D15" s="29" t="s">
        <v>49</v>
      </c>
      <c r="E15" s="30" t="s">
        <v>50</v>
      </c>
      <c r="F15" s="27">
        <v>400</v>
      </c>
      <c r="G15" s="31" t="s">
        <v>38</v>
      </c>
      <c r="H15" s="27">
        <v>8</v>
      </c>
      <c r="I15" s="27">
        <v>0.1109</v>
      </c>
      <c r="J15" s="27">
        <v>0.4736</v>
      </c>
      <c r="K15" s="27" t="s">
        <v>39</v>
      </c>
      <c r="L15" s="29" t="s">
        <v>40</v>
      </c>
    </row>
    <row r="16" s="4" customFormat="1" ht="107" customHeight="1" spans="1:12">
      <c r="A16" s="27">
        <v>7</v>
      </c>
      <c r="B16" s="28" t="s">
        <v>35</v>
      </c>
      <c r="C16" s="27" t="s">
        <v>18</v>
      </c>
      <c r="D16" s="29" t="s">
        <v>49</v>
      </c>
      <c r="E16" s="30" t="s">
        <v>51</v>
      </c>
      <c r="F16" s="27">
        <v>50</v>
      </c>
      <c r="G16" s="31" t="s">
        <v>38</v>
      </c>
      <c r="H16" s="27">
        <v>1</v>
      </c>
      <c r="I16" s="27">
        <v>0.0149</v>
      </c>
      <c r="J16" s="27">
        <v>0.0611</v>
      </c>
      <c r="K16" s="27" t="s">
        <v>39</v>
      </c>
      <c r="L16" s="29" t="s">
        <v>40</v>
      </c>
    </row>
    <row r="17" s="4" customFormat="1" ht="107" customHeight="1" spans="1:12">
      <c r="A17" s="27">
        <v>8</v>
      </c>
      <c r="B17" s="28" t="s">
        <v>35</v>
      </c>
      <c r="C17" s="27" t="s">
        <v>18</v>
      </c>
      <c r="D17" s="29" t="s">
        <v>52</v>
      </c>
      <c r="E17" s="30" t="s">
        <v>53</v>
      </c>
      <c r="F17" s="27">
        <v>290</v>
      </c>
      <c r="G17" s="31" t="s">
        <v>38</v>
      </c>
      <c r="H17" s="27">
        <v>5</v>
      </c>
      <c r="I17" s="27">
        <v>0.0607</v>
      </c>
      <c r="J17" s="27">
        <v>0.2551</v>
      </c>
      <c r="K17" s="27" t="s">
        <v>39</v>
      </c>
      <c r="L17" s="29" t="s">
        <v>40</v>
      </c>
    </row>
    <row r="18" s="4" customFormat="1" ht="107" customHeight="1" spans="1:12">
      <c r="A18" s="27">
        <v>9</v>
      </c>
      <c r="B18" s="28" t="s">
        <v>35</v>
      </c>
      <c r="C18" s="27" t="s">
        <v>18</v>
      </c>
      <c r="D18" s="29" t="s">
        <v>54</v>
      </c>
      <c r="E18" s="30" t="s">
        <v>55</v>
      </c>
      <c r="F18" s="27">
        <v>540</v>
      </c>
      <c r="G18" s="31" t="s">
        <v>38</v>
      </c>
      <c r="H18" s="27">
        <v>11</v>
      </c>
      <c r="I18" s="27">
        <v>0.1548</v>
      </c>
      <c r="J18" s="27">
        <v>0.6702</v>
      </c>
      <c r="K18" s="27" t="s">
        <v>39</v>
      </c>
      <c r="L18" s="29" t="s">
        <v>40</v>
      </c>
    </row>
    <row r="19" s="4" customFormat="1" ht="107" customHeight="1" spans="1:12">
      <c r="A19" s="27">
        <v>10</v>
      </c>
      <c r="B19" s="28" t="s">
        <v>35</v>
      </c>
      <c r="C19" s="27" t="s">
        <v>18</v>
      </c>
      <c r="D19" s="29" t="s">
        <v>56</v>
      </c>
      <c r="E19" s="30" t="s">
        <v>57</v>
      </c>
      <c r="F19" s="27">
        <v>190</v>
      </c>
      <c r="G19" s="31" t="s">
        <v>38</v>
      </c>
      <c r="H19" s="27">
        <v>4</v>
      </c>
      <c r="I19" s="27">
        <v>0.0506</v>
      </c>
      <c r="J19" s="27">
        <v>0.2212</v>
      </c>
      <c r="K19" s="27" t="s">
        <v>39</v>
      </c>
      <c r="L19" s="29" t="s">
        <v>40</v>
      </c>
    </row>
    <row r="20" s="2" customFormat="1" ht="54" customHeight="1" spans="1:12">
      <c r="A20" s="14" t="s">
        <v>58</v>
      </c>
      <c r="B20" s="14" t="s">
        <v>59</v>
      </c>
      <c r="C20" s="14" t="s">
        <v>18</v>
      </c>
      <c r="D20" s="14" t="s">
        <v>60</v>
      </c>
      <c r="E20" s="17" t="s">
        <v>61</v>
      </c>
      <c r="F20" s="25">
        <v>500</v>
      </c>
      <c r="G20" s="26" t="s">
        <v>62</v>
      </c>
      <c r="H20" s="14">
        <v>71</v>
      </c>
      <c r="I20" s="26">
        <v>0.3932</v>
      </c>
      <c r="J20" s="26">
        <v>1.5728</v>
      </c>
      <c r="K20" s="26" t="s">
        <v>63</v>
      </c>
      <c r="L20" s="26" t="s">
        <v>40</v>
      </c>
    </row>
    <row r="21" s="5" customFormat="1" ht="54" customHeight="1" spans="1:12">
      <c r="A21" s="14" t="s">
        <v>64</v>
      </c>
      <c r="B21" s="14" t="s">
        <v>65</v>
      </c>
      <c r="C21" s="14" t="s">
        <v>18</v>
      </c>
      <c r="D21" s="14" t="s">
        <v>66</v>
      </c>
      <c r="E21" s="17" t="s">
        <v>67</v>
      </c>
      <c r="F21" s="25">
        <f>SUM(F22:F25)</f>
        <v>66</v>
      </c>
      <c r="G21" s="32" t="s">
        <v>68</v>
      </c>
      <c r="H21" s="14">
        <f>SUM(H22:H25)</f>
        <v>6</v>
      </c>
      <c r="I21" s="26">
        <f>SUM(I22:I25)</f>
        <v>0.0369</v>
      </c>
      <c r="J21" s="26">
        <f>SUM(J22:J25)</f>
        <v>0.1479</v>
      </c>
      <c r="K21" s="28" t="s">
        <v>69</v>
      </c>
      <c r="L21" s="28" t="s">
        <v>70</v>
      </c>
    </row>
    <row r="22" s="5" customFormat="1" ht="54" customHeight="1" spans="1:12">
      <c r="A22" s="27">
        <v>1</v>
      </c>
      <c r="B22" s="27" t="s">
        <v>71</v>
      </c>
      <c r="C22" s="28" t="s">
        <v>18</v>
      </c>
      <c r="D22" s="33" t="s">
        <v>72</v>
      </c>
      <c r="E22" s="31" t="s">
        <v>73</v>
      </c>
      <c r="F22" s="34">
        <v>11</v>
      </c>
      <c r="G22" s="32" t="s">
        <v>74</v>
      </c>
      <c r="H22" s="21">
        <v>1</v>
      </c>
      <c r="I22" s="21">
        <v>0.0047</v>
      </c>
      <c r="J22" s="21">
        <v>0.0218</v>
      </c>
      <c r="K22" s="28" t="s">
        <v>69</v>
      </c>
      <c r="L22" s="28" t="s">
        <v>70</v>
      </c>
    </row>
    <row r="23" s="5" customFormat="1" ht="54" customHeight="1" spans="1:12">
      <c r="A23" s="27">
        <v>2</v>
      </c>
      <c r="B23" s="27" t="s">
        <v>71</v>
      </c>
      <c r="C23" s="28" t="s">
        <v>18</v>
      </c>
      <c r="D23" s="33" t="s">
        <v>75</v>
      </c>
      <c r="E23" s="31" t="s">
        <v>76</v>
      </c>
      <c r="F23" s="34">
        <v>10</v>
      </c>
      <c r="G23" s="32" t="s">
        <v>77</v>
      </c>
      <c r="H23" s="21">
        <v>3</v>
      </c>
      <c r="I23" s="21">
        <v>0.0261</v>
      </c>
      <c r="J23" s="21">
        <v>0.1036</v>
      </c>
      <c r="K23" s="28" t="s">
        <v>69</v>
      </c>
      <c r="L23" s="28" t="s">
        <v>70</v>
      </c>
    </row>
    <row r="24" s="5" customFormat="1" ht="54" customHeight="1" spans="1:12">
      <c r="A24" s="27">
        <v>3</v>
      </c>
      <c r="B24" s="27" t="s">
        <v>71</v>
      </c>
      <c r="C24" s="28" t="s">
        <v>18</v>
      </c>
      <c r="D24" s="33" t="s">
        <v>43</v>
      </c>
      <c r="E24" s="31" t="s">
        <v>78</v>
      </c>
      <c r="F24" s="34">
        <v>13</v>
      </c>
      <c r="G24" s="32" t="s">
        <v>79</v>
      </c>
      <c r="H24" s="21">
        <v>1</v>
      </c>
      <c r="I24" s="21">
        <v>0.0019</v>
      </c>
      <c r="J24" s="21">
        <v>0.0061</v>
      </c>
      <c r="K24" s="28" t="s">
        <v>69</v>
      </c>
      <c r="L24" s="28" t="s">
        <v>70</v>
      </c>
    </row>
    <row r="25" s="5" customFormat="1" ht="54" customHeight="1" spans="1:12">
      <c r="A25" s="27">
        <v>4</v>
      </c>
      <c r="B25" s="27" t="s">
        <v>71</v>
      </c>
      <c r="C25" s="28" t="s">
        <v>18</v>
      </c>
      <c r="D25" s="33" t="s">
        <v>80</v>
      </c>
      <c r="E25" s="31" t="s">
        <v>81</v>
      </c>
      <c r="F25" s="34">
        <v>32</v>
      </c>
      <c r="G25" s="32" t="s">
        <v>82</v>
      </c>
      <c r="H25" s="21">
        <v>1</v>
      </c>
      <c r="I25" s="21">
        <v>0.0042</v>
      </c>
      <c r="J25" s="21">
        <v>0.0164</v>
      </c>
      <c r="K25" s="28" t="s">
        <v>69</v>
      </c>
      <c r="L25" s="28" t="s">
        <v>70</v>
      </c>
    </row>
    <row r="26" s="5" customFormat="1" ht="54" customHeight="1" spans="1:12">
      <c r="A26" s="14" t="s">
        <v>83</v>
      </c>
      <c r="B26" s="14" t="s">
        <v>84</v>
      </c>
      <c r="C26" s="28" t="s">
        <v>18</v>
      </c>
      <c r="D26" s="14" t="s">
        <v>85</v>
      </c>
      <c r="E26" s="17" t="s">
        <v>86</v>
      </c>
      <c r="F26" s="14">
        <f>SUM(F27:F28)</f>
        <v>103</v>
      </c>
      <c r="G26" s="32" t="s">
        <v>87</v>
      </c>
      <c r="H26" s="14">
        <f>SUM(H27:H28)</f>
        <v>2</v>
      </c>
      <c r="I26" s="26">
        <f>SUM(I27:I28)</f>
        <v>0.0192</v>
      </c>
      <c r="J26" s="26">
        <f>SUM(J27:J28)</f>
        <v>0.0621</v>
      </c>
      <c r="K26" s="28" t="s">
        <v>69</v>
      </c>
      <c r="L26" s="28" t="s">
        <v>70</v>
      </c>
    </row>
    <row r="27" s="5" customFormat="1" ht="54" customHeight="1" spans="1:12">
      <c r="A27" s="27">
        <v>1</v>
      </c>
      <c r="B27" s="27" t="s">
        <v>88</v>
      </c>
      <c r="C27" s="28" t="s">
        <v>18</v>
      </c>
      <c r="D27" s="33" t="s">
        <v>89</v>
      </c>
      <c r="E27" s="31" t="s">
        <v>90</v>
      </c>
      <c r="F27" s="34">
        <v>53</v>
      </c>
      <c r="G27" s="32" t="s">
        <v>91</v>
      </c>
      <c r="H27" s="21">
        <v>1</v>
      </c>
      <c r="I27" s="21">
        <v>0.0058</v>
      </c>
      <c r="J27" s="21">
        <v>0.0195</v>
      </c>
      <c r="K27" s="28" t="s">
        <v>69</v>
      </c>
      <c r="L27" s="28" t="s">
        <v>70</v>
      </c>
    </row>
    <row r="28" s="5" customFormat="1" ht="54" customHeight="1" spans="1:12">
      <c r="A28" s="27">
        <v>2</v>
      </c>
      <c r="B28" s="27" t="s">
        <v>88</v>
      </c>
      <c r="C28" s="28" t="s">
        <v>18</v>
      </c>
      <c r="D28" s="33" t="s">
        <v>72</v>
      </c>
      <c r="E28" s="31" t="s">
        <v>92</v>
      </c>
      <c r="F28" s="34">
        <v>50</v>
      </c>
      <c r="G28" s="32" t="s">
        <v>93</v>
      </c>
      <c r="H28" s="21">
        <v>1</v>
      </c>
      <c r="I28" s="21">
        <v>0.0134</v>
      </c>
      <c r="J28" s="21">
        <v>0.0426</v>
      </c>
      <c r="K28" s="28" t="s">
        <v>69</v>
      </c>
      <c r="L28" s="28" t="s">
        <v>70</v>
      </c>
    </row>
    <row r="29" s="5" customFormat="1" ht="54" customHeight="1" spans="1:12">
      <c r="A29" s="14" t="s">
        <v>94</v>
      </c>
      <c r="B29" s="14" t="s">
        <v>95</v>
      </c>
      <c r="C29" s="14" t="s">
        <v>18</v>
      </c>
      <c r="D29" s="14" t="s">
        <v>96</v>
      </c>
      <c r="E29" s="17" t="s">
        <v>97</v>
      </c>
      <c r="F29" s="14">
        <f>SUM(F30:F45)</f>
        <v>320</v>
      </c>
      <c r="G29" s="26" t="s">
        <v>98</v>
      </c>
      <c r="H29" s="14">
        <f>SUM(H30:H45)</f>
        <v>155</v>
      </c>
      <c r="I29" s="26">
        <f>SUM(I30:I45)</f>
        <v>0.4227</v>
      </c>
      <c r="J29" s="26">
        <f>SUM(J30:J45)</f>
        <v>1.77534</v>
      </c>
      <c r="K29" s="26" t="s">
        <v>99</v>
      </c>
      <c r="L29" s="26" t="s">
        <v>23</v>
      </c>
    </row>
    <row r="30" s="6" customFormat="1" ht="54" customHeight="1" spans="1:12">
      <c r="A30" s="35" t="s">
        <v>100</v>
      </c>
      <c r="B30" s="21" t="s">
        <v>101</v>
      </c>
      <c r="C30" s="21" t="s">
        <v>18</v>
      </c>
      <c r="D30" s="21" t="s">
        <v>54</v>
      </c>
      <c r="E30" s="36" t="s">
        <v>102</v>
      </c>
      <c r="F30" s="23">
        <v>4.512</v>
      </c>
      <c r="G30" s="36" t="s">
        <v>98</v>
      </c>
      <c r="H30" s="21">
        <v>6</v>
      </c>
      <c r="I30" s="21">
        <v>0.0112</v>
      </c>
      <c r="J30" s="21">
        <f t="shared" ref="J30:J45" si="0">I30*4.2</f>
        <v>0.04704</v>
      </c>
      <c r="K30" s="21" t="s">
        <v>99</v>
      </c>
      <c r="L30" s="21" t="s">
        <v>23</v>
      </c>
    </row>
    <row r="31" s="6" customFormat="1" ht="54" customHeight="1" spans="1:12">
      <c r="A31" s="35" t="s">
        <v>103</v>
      </c>
      <c r="B31" s="21" t="s">
        <v>101</v>
      </c>
      <c r="C31" s="21" t="s">
        <v>18</v>
      </c>
      <c r="D31" s="21" t="s">
        <v>28</v>
      </c>
      <c r="E31" s="36" t="s">
        <v>104</v>
      </c>
      <c r="F31" s="23">
        <v>10.036</v>
      </c>
      <c r="G31" s="36" t="s">
        <v>98</v>
      </c>
      <c r="H31" s="21">
        <v>9</v>
      </c>
      <c r="I31" s="21">
        <v>0.025</v>
      </c>
      <c r="J31" s="21">
        <f t="shared" si="0"/>
        <v>0.105</v>
      </c>
      <c r="K31" s="21" t="s">
        <v>99</v>
      </c>
      <c r="L31" s="21" t="s">
        <v>23</v>
      </c>
    </row>
    <row r="32" s="6" customFormat="1" ht="54" customHeight="1" spans="1:12">
      <c r="A32" s="35" t="s">
        <v>105</v>
      </c>
      <c r="B32" s="21" t="s">
        <v>101</v>
      </c>
      <c r="C32" s="21" t="s">
        <v>18</v>
      </c>
      <c r="D32" s="21" t="s">
        <v>45</v>
      </c>
      <c r="E32" s="36" t="s">
        <v>106</v>
      </c>
      <c r="F32" s="23">
        <v>19.6</v>
      </c>
      <c r="G32" s="36" t="s">
        <v>98</v>
      </c>
      <c r="H32" s="21">
        <v>14</v>
      </c>
      <c r="I32" s="21">
        <v>0.049</v>
      </c>
      <c r="J32" s="21">
        <f t="shared" si="0"/>
        <v>0.2058</v>
      </c>
      <c r="K32" s="21" t="s">
        <v>99</v>
      </c>
      <c r="L32" s="21" t="s">
        <v>40</v>
      </c>
    </row>
    <row r="33" s="6" customFormat="1" ht="54" customHeight="1" spans="1:12">
      <c r="A33" s="35" t="s">
        <v>107</v>
      </c>
      <c r="B33" s="21" t="s">
        <v>101</v>
      </c>
      <c r="C33" s="21" t="s">
        <v>18</v>
      </c>
      <c r="D33" s="21" t="s">
        <v>75</v>
      </c>
      <c r="E33" s="36" t="s">
        <v>108</v>
      </c>
      <c r="F33" s="23">
        <v>7.04</v>
      </c>
      <c r="G33" s="36" t="s">
        <v>98</v>
      </c>
      <c r="H33" s="21">
        <v>10</v>
      </c>
      <c r="I33" s="21">
        <v>0.0176</v>
      </c>
      <c r="J33" s="21">
        <f t="shared" si="0"/>
        <v>0.07392</v>
      </c>
      <c r="K33" s="21" t="s">
        <v>99</v>
      </c>
      <c r="L33" s="21" t="s">
        <v>40</v>
      </c>
    </row>
    <row r="34" s="6" customFormat="1" ht="54" customHeight="1" spans="1:12">
      <c r="A34" s="35" t="s">
        <v>109</v>
      </c>
      <c r="B34" s="21" t="s">
        <v>101</v>
      </c>
      <c r="C34" s="21" t="s">
        <v>18</v>
      </c>
      <c r="D34" s="21" t="s">
        <v>110</v>
      </c>
      <c r="E34" s="36" t="s">
        <v>111</v>
      </c>
      <c r="F34" s="23">
        <v>19.2</v>
      </c>
      <c r="G34" s="36" t="s">
        <v>98</v>
      </c>
      <c r="H34" s="21">
        <v>8</v>
      </c>
      <c r="I34" s="21">
        <v>0.032</v>
      </c>
      <c r="J34" s="21">
        <f t="shared" si="0"/>
        <v>0.1344</v>
      </c>
      <c r="K34" s="21" t="s">
        <v>99</v>
      </c>
      <c r="L34" s="21" t="s">
        <v>40</v>
      </c>
    </row>
    <row r="35" s="6" customFormat="1" ht="54" customHeight="1" spans="1:12">
      <c r="A35" s="35" t="s">
        <v>112</v>
      </c>
      <c r="B35" s="21" t="s">
        <v>101</v>
      </c>
      <c r="C35" s="21" t="s">
        <v>18</v>
      </c>
      <c r="D35" s="21" t="s">
        <v>36</v>
      </c>
      <c r="E35" s="36" t="s">
        <v>113</v>
      </c>
      <c r="F35" s="23">
        <v>3.2</v>
      </c>
      <c r="G35" s="36" t="s">
        <v>98</v>
      </c>
      <c r="H35" s="21">
        <v>6</v>
      </c>
      <c r="I35" s="21">
        <v>0.008</v>
      </c>
      <c r="J35" s="21">
        <f t="shared" si="0"/>
        <v>0.0336</v>
      </c>
      <c r="K35" s="21" t="s">
        <v>99</v>
      </c>
      <c r="L35" s="21" t="s">
        <v>40</v>
      </c>
    </row>
    <row r="36" s="6" customFormat="1" ht="54" customHeight="1" spans="1:12">
      <c r="A36" s="35" t="s">
        <v>114</v>
      </c>
      <c r="B36" s="21" t="s">
        <v>101</v>
      </c>
      <c r="C36" s="21" t="s">
        <v>18</v>
      </c>
      <c r="D36" s="21" t="s">
        <v>47</v>
      </c>
      <c r="E36" s="36" t="s">
        <v>115</v>
      </c>
      <c r="F36" s="23">
        <v>7.16</v>
      </c>
      <c r="G36" s="36" t="s">
        <v>98</v>
      </c>
      <c r="H36" s="21">
        <v>12</v>
      </c>
      <c r="I36" s="21">
        <v>0.0179</v>
      </c>
      <c r="J36" s="21">
        <f t="shared" si="0"/>
        <v>0.07518</v>
      </c>
      <c r="K36" s="21" t="s">
        <v>99</v>
      </c>
      <c r="L36" s="21" t="s">
        <v>40</v>
      </c>
    </row>
    <row r="37" s="6" customFormat="1" ht="54" customHeight="1" spans="1:12">
      <c r="A37" s="35" t="s">
        <v>116</v>
      </c>
      <c r="B37" s="21" t="s">
        <v>101</v>
      </c>
      <c r="C37" s="21" t="s">
        <v>18</v>
      </c>
      <c r="D37" s="21" t="s">
        <v>72</v>
      </c>
      <c r="E37" s="36" t="s">
        <v>117</v>
      </c>
      <c r="F37" s="23">
        <v>4.72</v>
      </c>
      <c r="G37" s="36" t="s">
        <v>98</v>
      </c>
      <c r="H37" s="21">
        <v>8</v>
      </c>
      <c r="I37" s="21">
        <v>0.008</v>
      </c>
      <c r="J37" s="21">
        <f t="shared" si="0"/>
        <v>0.0336</v>
      </c>
      <c r="K37" s="21" t="s">
        <v>99</v>
      </c>
      <c r="L37" s="21" t="s">
        <v>40</v>
      </c>
    </row>
    <row r="38" s="6" customFormat="1" ht="54" customHeight="1" spans="1:12">
      <c r="A38" s="35" t="s">
        <v>118</v>
      </c>
      <c r="B38" s="21" t="s">
        <v>101</v>
      </c>
      <c r="C38" s="21" t="s">
        <v>18</v>
      </c>
      <c r="D38" s="21" t="s">
        <v>119</v>
      </c>
      <c r="E38" s="36" t="s">
        <v>120</v>
      </c>
      <c r="F38" s="23">
        <v>24.336</v>
      </c>
      <c r="G38" s="36" t="s">
        <v>98</v>
      </c>
      <c r="H38" s="21">
        <v>10</v>
      </c>
      <c r="I38" s="21">
        <v>0.0304</v>
      </c>
      <c r="J38" s="21">
        <f t="shared" si="0"/>
        <v>0.12768</v>
      </c>
      <c r="K38" s="21" t="s">
        <v>99</v>
      </c>
      <c r="L38" s="21" t="s">
        <v>40</v>
      </c>
    </row>
    <row r="39" s="6" customFormat="1" ht="54" customHeight="1" spans="1:12">
      <c r="A39" s="35" t="s">
        <v>121</v>
      </c>
      <c r="B39" s="21" t="s">
        <v>101</v>
      </c>
      <c r="C39" s="21" t="s">
        <v>18</v>
      </c>
      <c r="D39" s="21" t="s">
        <v>122</v>
      </c>
      <c r="E39" s="36" t="s">
        <v>123</v>
      </c>
      <c r="F39" s="23">
        <v>23.424</v>
      </c>
      <c r="G39" s="36" t="s">
        <v>98</v>
      </c>
      <c r="H39" s="21">
        <v>9</v>
      </c>
      <c r="I39" s="21">
        <v>0.003</v>
      </c>
      <c r="J39" s="21">
        <f t="shared" si="0"/>
        <v>0.0126</v>
      </c>
      <c r="K39" s="21" t="s">
        <v>99</v>
      </c>
      <c r="L39" s="21" t="s">
        <v>23</v>
      </c>
    </row>
    <row r="40" s="6" customFormat="1" ht="54" customHeight="1" spans="1:12">
      <c r="A40" s="35" t="s">
        <v>124</v>
      </c>
      <c r="B40" s="21" t="s">
        <v>101</v>
      </c>
      <c r="C40" s="21" t="s">
        <v>18</v>
      </c>
      <c r="D40" s="21" t="s">
        <v>25</v>
      </c>
      <c r="E40" s="36" t="s">
        <v>125</v>
      </c>
      <c r="F40" s="23">
        <v>34.072</v>
      </c>
      <c r="G40" s="36" t="s">
        <v>98</v>
      </c>
      <c r="H40" s="21">
        <v>7</v>
      </c>
      <c r="I40" s="21">
        <v>0.034</v>
      </c>
      <c r="J40" s="21">
        <f t="shared" si="0"/>
        <v>0.1428</v>
      </c>
      <c r="K40" s="21" t="s">
        <v>99</v>
      </c>
      <c r="L40" s="21" t="s">
        <v>23</v>
      </c>
    </row>
    <row r="41" s="6" customFormat="1" ht="54" customHeight="1" spans="1:12">
      <c r="A41" s="35" t="s">
        <v>126</v>
      </c>
      <c r="B41" s="21" t="s">
        <v>101</v>
      </c>
      <c r="C41" s="21" t="s">
        <v>18</v>
      </c>
      <c r="D41" s="21" t="s">
        <v>56</v>
      </c>
      <c r="E41" s="36" t="s">
        <v>127</v>
      </c>
      <c r="F41" s="23">
        <v>75.124</v>
      </c>
      <c r="G41" s="36" t="s">
        <v>98</v>
      </c>
      <c r="H41" s="21">
        <v>12</v>
      </c>
      <c r="I41" s="21">
        <v>0.0751</v>
      </c>
      <c r="J41" s="21">
        <f t="shared" si="0"/>
        <v>0.31542</v>
      </c>
      <c r="K41" s="21" t="s">
        <v>99</v>
      </c>
      <c r="L41" s="21" t="s">
        <v>23</v>
      </c>
    </row>
    <row r="42" s="6" customFormat="1" ht="54" customHeight="1" spans="1:12">
      <c r="A42" s="35" t="s">
        <v>128</v>
      </c>
      <c r="B42" s="21" t="s">
        <v>101</v>
      </c>
      <c r="C42" s="21" t="s">
        <v>18</v>
      </c>
      <c r="D42" s="21" t="s">
        <v>80</v>
      </c>
      <c r="E42" s="36" t="s">
        <v>129</v>
      </c>
      <c r="F42" s="23">
        <v>48.2</v>
      </c>
      <c r="G42" s="36" t="s">
        <v>98</v>
      </c>
      <c r="H42" s="21">
        <v>16</v>
      </c>
      <c r="I42" s="21">
        <v>0.0482</v>
      </c>
      <c r="J42" s="21">
        <f t="shared" si="0"/>
        <v>0.20244</v>
      </c>
      <c r="K42" s="21" t="s">
        <v>99</v>
      </c>
      <c r="L42" s="21" t="s">
        <v>40</v>
      </c>
    </row>
    <row r="43" s="6" customFormat="1" ht="54" customHeight="1" spans="1:12">
      <c r="A43" s="35" t="s">
        <v>130</v>
      </c>
      <c r="B43" s="21" t="s">
        <v>101</v>
      </c>
      <c r="C43" s="21" t="s">
        <v>18</v>
      </c>
      <c r="D43" s="21" t="s">
        <v>131</v>
      </c>
      <c r="E43" s="36" t="s">
        <v>132</v>
      </c>
      <c r="F43" s="23">
        <v>8.8</v>
      </c>
      <c r="G43" s="36" t="s">
        <v>98</v>
      </c>
      <c r="H43" s="21">
        <v>9</v>
      </c>
      <c r="I43" s="21">
        <v>0.011</v>
      </c>
      <c r="J43" s="21">
        <f t="shared" si="0"/>
        <v>0.0462</v>
      </c>
      <c r="K43" s="21" t="s">
        <v>99</v>
      </c>
      <c r="L43" s="21" t="s">
        <v>40</v>
      </c>
    </row>
    <row r="44" s="6" customFormat="1" ht="54" customHeight="1" spans="1:12">
      <c r="A44" s="35" t="s">
        <v>133</v>
      </c>
      <c r="B44" s="21" t="s">
        <v>101</v>
      </c>
      <c r="C44" s="21" t="s">
        <v>18</v>
      </c>
      <c r="D44" s="21" t="s">
        <v>49</v>
      </c>
      <c r="E44" s="36" t="s">
        <v>134</v>
      </c>
      <c r="F44" s="23">
        <v>19.296</v>
      </c>
      <c r="G44" s="36" t="s">
        <v>98</v>
      </c>
      <c r="H44" s="21">
        <v>5</v>
      </c>
      <c r="I44" s="21">
        <v>0.0241</v>
      </c>
      <c r="J44" s="21">
        <f t="shared" si="0"/>
        <v>0.10122</v>
      </c>
      <c r="K44" s="21" t="s">
        <v>99</v>
      </c>
      <c r="L44" s="21" t="s">
        <v>23</v>
      </c>
    </row>
    <row r="45" s="6" customFormat="1" ht="54" customHeight="1" spans="1:12">
      <c r="A45" s="35" t="s">
        <v>135</v>
      </c>
      <c r="B45" s="21" t="s">
        <v>101</v>
      </c>
      <c r="C45" s="21" t="s">
        <v>18</v>
      </c>
      <c r="D45" s="21" t="s">
        <v>136</v>
      </c>
      <c r="E45" s="36" t="s">
        <v>137</v>
      </c>
      <c r="F45" s="37">
        <v>11.28</v>
      </c>
      <c r="G45" s="36" t="s">
        <v>98</v>
      </c>
      <c r="H45" s="21">
        <v>14</v>
      </c>
      <c r="I45" s="21">
        <v>0.0282</v>
      </c>
      <c r="J45" s="21">
        <f t="shared" si="0"/>
        <v>0.11844</v>
      </c>
      <c r="K45" s="21" t="s">
        <v>99</v>
      </c>
      <c r="L45" s="21" t="s">
        <v>23</v>
      </c>
    </row>
    <row r="46" s="6" customFormat="1" ht="54" customHeight="1" spans="1:12">
      <c r="A46" s="14" t="s">
        <v>138</v>
      </c>
      <c r="B46" s="14" t="s">
        <v>139</v>
      </c>
      <c r="C46" s="14" t="s">
        <v>18</v>
      </c>
      <c r="D46" s="14" t="s">
        <v>60</v>
      </c>
      <c r="E46" s="17" t="s">
        <v>140</v>
      </c>
      <c r="F46" s="14">
        <f>SUM(F47:F66)</f>
        <v>436.2</v>
      </c>
      <c r="G46" s="26" t="s">
        <v>141</v>
      </c>
      <c r="H46" s="14">
        <f>SUM(H47:H66)</f>
        <v>191</v>
      </c>
      <c r="I46" s="26">
        <f>SUM(I47:I66)</f>
        <v>0.1454</v>
      </c>
      <c r="J46" s="26">
        <f>SUM(J47:J66)</f>
        <v>0.61068</v>
      </c>
      <c r="K46" s="26" t="s">
        <v>99</v>
      </c>
      <c r="L46" s="26" t="s">
        <v>142</v>
      </c>
    </row>
    <row r="47" s="6" customFormat="1" ht="54" customHeight="1" spans="1:12">
      <c r="A47" s="38" t="s">
        <v>100</v>
      </c>
      <c r="B47" s="39" t="s">
        <v>143</v>
      </c>
      <c r="C47" s="21" t="s">
        <v>18</v>
      </c>
      <c r="D47" s="39" t="s">
        <v>36</v>
      </c>
      <c r="E47" s="40" t="s">
        <v>144</v>
      </c>
      <c r="F47" s="37">
        <f t="shared" ref="F47:F66" si="1">I47*0.3*10000</f>
        <v>31.8</v>
      </c>
      <c r="G47" s="36" t="s">
        <v>141</v>
      </c>
      <c r="H47" s="37">
        <v>9</v>
      </c>
      <c r="I47" s="43">
        <v>0.0106</v>
      </c>
      <c r="J47" s="43">
        <v>0.04452</v>
      </c>
      <c r="K47" s="21" t="s">
        <v>99</v>
      </c>
      <c r="L47" s="21" t="s">
        <v>142</v>
      </c>
    </row>
    <row r="48" s="6" customFormat="1" ht="54" customHeight="1" spans="1:12">
      <c r="A48" s="38" t="s">
        <v>103</v>
      </c>
      <c r="B48" s="39" t="s">
        <v>143</v>
      </c>
      <c r="C48" s="21" t="s">
        <v>18</v>
      </c>
      <c r="D48" s="39" t="s">
        <v>80</v>
      </c>
      <c r="E48" s="40" t="s">
        <v>145</v>
      </c>
      <c r="F48" s="37">
        <f t="shared" si="1"/>
        <v>27.3</v>
      </c>
      <c r="G48" s="36" t="s">
        <v>141</v>
      </c>
      <c r="H48" s="37">
        <v>14</v>
      </c>
      <c r="I48" s="43">
        <v>0.0091</v>
      </c>
      <c r="J48" s="43">
        <v>0.03822</v>
      </c>
      <c r="K48" s="21" t="s">
        <v>99</v>
      </c>
      <c r="L48" s="21" t="s">
        <v>142</v>
      </c>
    </row>
    <row r="49" s="6" customFormat="1" ht="54" customHeight="1" spans="1:12">
      <c r="A49" s="38" t="s">
        <v>105</v>
      </c>
      <c r="B49" s="39" t="s">
        <v>143</v>
      </c>
      <c r="C49" s="21" t="s">
        <v>18</v>
      </c>
      <c r="D49" s="39" t="s">
        <v>110</v>
      </c>
      <c r="E49" s="40" t="s">
        <v>146</v>
      </c>
      <c r="F49" s="37">
        <f t="shared" si="1"/>
        <v>11.7</v>
      </c>
      <c r="G49" s="36" t="s">
        <v>141</v>
      </c>
      <c r="H49" s="37">
        <v>8</v>
      </c>
      <c r="I49" s="43">
        <v>0.0039</v>
      </c>
      <c r="J49" s="43">
        <v>0.01638</v>
      </c>
      <c r="K49" s="21" t="s">
        <v>99</v>
      </c>
      <c r="L49" s="21" t="s">
        <v>142</v>
      </c>
    </row>
    <row r="50" s="6" customFormat="1" ht="54" customHeight="1" spans="1:12">
      <c r="A50" s="38" t="s">
        <v>107</v>
      </c>
      <c r="B50" s="39" t="s">
        <v>143</v>
      </c>
      <c r="C50" s="21" t="s">
        <v>18</v>
      </c>
      <c r="D50" s="39" t="s">
        <v>43</v>
      </c>
      <c r="E50" s="40" t="s">
        <v>147</v>
      </c>
      <c r="F50" s="37">
        <f t="shared" si="1"/>
        <v>23.1</v>
      </c>
      <c r="G50" s="36" t="s">
        <v>141</v>
      </c>
      <c r="H50" s="37">
        <v>8</v>
      </c>
      <c r="I50" s="43">
        <v>0.0077</v>
      </c>
      <c r="J50" s="43">
        <v>0.03234</v>
      </c>
      <c r="K50" s="21" t="s">
        <v>99</v>
      </c>
      <c r="L50" s="21" t="s">
        <v>142</v>
      </c>
    </row>
    <row r="51" s="6" customFormat="1" ht="66" customHeight="1" spans="1:12">
      <c r="A51" s="38" t="s">
        <v>109</v>
      </c>
      <c r="B51" s="39" t="s">
        <v>143</v>
      </c>
      <c r="C51" s="21" t="s">
        <v>18</v>
      </c>
      <c r="D51" s="39" t="s">
        <v>45</v>
      </c>
      <c r="E51" s="40" t="s">
        <v>148</v>
      </c>
      <c r="F51" s="37">
        <f t="shared" si="1"/>
        <v>42.6</v>
      </c>
      <c r="G51" s="36" t="s">
        <v>141</v>
      </c>
      <c r="H51" s="37">
        <v>17</v>
      </c>
      <c r="I51" s="43">
        <v>0.0142</v>
      </c>
      <c r="J51" s="43">
        <v>0.05964</v>
      </c>
      <c r="K51" s="21" t="s">
        <v>99</v>
      </c>
      <c r="L51" s="21" t="s">
        <v>142</v>
      </c>
    </row>
    <row r="52" s="6" customFormat="1" ht="54" customHeight="1" spans="1:12">
      <c r="A52" s="38" t="s">
        <v>112</v>
      </c>
      <c r="B52" s="39" t="s">
        <v>143</v>
      </c>
      <c r="C52" s="21" t="s">
        <v>18</v>
      </c>
      <c r="D52" s="39" t="s">
        <v>72</v>
      </c>
      <c r="E52" s="40" t="s">
        <v>149</v>
      </c>
      <c r="F52" s="37">
        <f t="shared" si="1"/>
        <v>14.7</v>
      </c>
      <c r="G52" s="36" t="s">
        <v>141</v>
      </c>
      <c r="H52" s="37">
        <v>6</v>
      </c>
      <c r="I52" s="43">
        <v>0.0049</v>
      </c>
      <c r="J52" s="43">
        <v>0.02058</v>
      </c>
      <c r="K52" s="21" t="s">
        <v>99</v>
      </c>
      <c r="L52" s="21" t="s">
        <v>142</v>
      </c>
    </row>
    <row r="53" s="6" customFormat="1" ht="54" customHeight="1" spans="1:12">
      <c r="A53" s="38" t="s">
        <v>114</v>
      </c>
      <c r="B53" s="39" t="s">
        <v>143</v>
      </c>
      <c r="C53" s="21" t="s">
        <v>18</v>
      </c>
      <c r="D53" s="39" t="s">
        <v>150</v>
      </c>
      <c r="E53" s="40" t="s">
        <v>151</v>
      </c>
      <c r="F53" s="37">
        <f t="shared" si="1"/>
        <v>9.9</v>
      </c>
      <c r="G53" s="36" t="s">
        <v>141</v>
      </c>
      <c r="H53" s="37">
        <v>9</v>
      </c>
      <c r="I53" s="43">
        <v>0.0033</v>
      </c>
      <c r="J53" s="43">
        <v>0.01386</v>
      </c>
      <c r="K53" s="21" t="s">
        <v>99</v>
      </c>
      <c r="L53" s="21" t="s">
        <v>142</v>
      </c>
    </row>
    <row r="54" s="6" customFormat="1" ht="54" customHeight="1" spans="1:12">
      <c r="A54" s="38" t="s">
        <v>116</v>
      </c>
      <c r="B54" s="39" t="s">
        <v>143</v>
      </c>
      <c r="C54" s="21" t="s">
        <v>18</v>
      </c>
      <c r="D54" s="39" t="s">
        <v>47</v>
      </c>
      <c r="E54" s="40" t="s">
        <v>152</v>
      </c>
      <c r="F54" s="37">
        <f t="shared" si="1"/>
        <v>12.3</v>
      </c>
      <c r="G54" s="36" t="s">
        <v>141</v>
      </c>
      <c r="H54" s="37">
        <v>12</v>
      </c>
      <c r="I54" s="43">
        <v>0.0041</v>
      </c>
      <c r="J54" s="43">
        <v>0.01722</v>
      </c>
      <c r="K54" s="21" t="s">
        <v>99</v>
      </c>
      <c r="L54" s="21" t="s">
        <v>142</v>
      </c>
    </row>
    <row r="55" s="6" customFormat="1" ht="54" customHeight="1" spans="1:12">
      <c r="A55" s="38" t="s">
        <v>118</v>
      </c>
      <c r="B55" s="39" t="s">
        <v>143</v>
      </c>
      <c r="C55" s="21" t="s">
        <v>18</v>
      </c>
      <c r="D55" s="39" t="s">
        <v>49</v>
      </c>
      <c r="E55" s="40" t="s">
        <v>153</v>
      </c>
      <c r="F55" s="37">
        <f t="shared" si="1"/>
        <v>12.9</v>
      </c>
      <c r="G55" s="36" t="s">
        <v>141</v>
      </c>
      <c r="H55" s="37">
        <v>6</v>
      </c>
      <c r="I55" s="43">
        <v>0.0043</v>
      </c>
      <c r="J55" s="43">
        <v>0.01806</v>
      </c>
      <c r="K55" s="21" t="s">
        <v>99</v>
      </c>
      <c r="L55" s="21" t="s">
        <v>142</v>
      </c>
    </row>
    <row r="56" s="6" customFormat="1" ht="54" customHeight="1" spans="1:12">
      <c r="A56" s="38" t="s">
        <v>121</v>
      </c>
      <c r="B56" s="39" t="s">
        <v>143</v>
      </c>
      <c r="C56" s="21" t="s">
        <v>18</v>
      </c>
      <c r="D56" s="39" t="s">
        <v>154</v>
      </c>
      <c r="E56" s="40" t="s">
        <v>155</v>
      </c>
      <c r="F56" s="37">
        <f t="shared" si="1"/>
        <v>25.2</v>
      </c>
      <c r="G56" s="36" t="s">
        <v>141</v>
      </c>
      <c r="H56" s="37">
        <v>8</v>
      </c>
      <c r="I56" s="43">
        <v>0.0084</v>
      </c>
      <c r="J56" s="43">
        <v>0.03528</v>
      </c>
      <c r="K56" s="21" t="s">
        <v>99</v>
      </c>
      <c r="L56" s="21" t="s">
        <v>142</v>
      </c>
    </row>
    <row r="57" s="6" customFormat="1" ht="54" customHeight="1" spans="1:12">
      <c r="A57" s="38" t="s">
        <v>124</v>
      </c>
      <c r="B57" s="39" t="s">
        <v>143</v>
      </c>
      <c r="C57" s="21" t="s">
        <v>18</v>
      </c>
      <c r="D57" s="39" t="s">
        <v>131</v>
      </c>
      <c r="E57" s="40" t="s">
        <v>156</v>
      </c>
      <c r="F57" s="37">
        <f t="shared" si="1"/>
        <v>28.2</v>
      </c>
      <c r="G57" s="36" t="s">
        <v>141</v>
      </c>
      <c r="H57" s="37">
        <v>12</v>
      </c>
      <c r="I57" s="43">
        <v>0.0094</v>
      </c>
      <c r="J57" s="43">
        <v>0.03948</v>
      </c>
      <c r="K57" s="21" t="s">
        <v>99</v>
      </c>
      <c r="L57" s="21" t="s">
        <v>142</v>
      </c>
    </row>
    <row r="58" s="6" customFormat="1" ht="54" customHeight="1" spans="1:12">
      <c r="A58" s="38" t="s">
        <v>126</v>
      </c>
      <c r="B58" s="39" t="s">
        <v>143</v>
      </c>
      <c r="C58" s="21" t="s">
        <v>18</v>
      </c>
      <c r="D58" s="39" t="s">
        <v>136</v>
      </c>
      <c r="E58" s="40" t="s">
        <v>157</v>
      </c>
      <c r="F58" s="37">
        <f t="shared" si="1"/>
        <v>63</v>
      </c>
      <c r="G58" s="36" t="s">
        <v>141</v>
      </c>
      <c r="H58" s="37">
        <v>16</v>
      </c>
      <c r="I58" s="43">
        <v>0.021</v>
      </c>
      <c r="J58" s="43">
        <v>0.0882</v>
      </c>
      <c r="K58" s="21" t="s">
        <v>99</v>
      </c>
      <c r="L58" s="21" t="s">
        <v>142</v>
      </c>
    </row>
    <row r="59" s="6" customFormat="1" ht="54" customHeight="1" spans="1:12">
      <c r="A59" s="38" t="s">
        <v>128</v>
      </c>
      <c r="B59" s="39" t="s">
        <v>143</v>
      </c>
      <c r="C59" s="21" t="s">
        <v>18</v>
      </c>
      <c r="D59" s="39" t="s">
        <v>25</v>
      </c>
      <c r="E59" s="40" t="s">
        <v>158</v>
      </c>
      <c r="F59" s="37">
        <f t="shared" si="1"/>
        <v>11.7</v>
      </c>
      <c r="G59" s="36" t="s">
        <v>141</v>
      </c>
      <c r="H59" s="37">
        <v>5</v>
      </c>
      <c r="I59" s="43">
        <v>0.0039</v>
      </c>
      <c r="J59" s="43">
        <v>0.01638</v>
      </c>
      <c r="K59" s="21" t="s">
        <v>99</v>
      </c>
      <c r="L59" s="21" t="s">
        <v>142</v>
      </c>
    </row>
    <row r="60" s="6" customFormat="1" ht="54" customHeight="1" spans="1:12">
      <c r="A60" s="38" t="s">
        <v>130</v>
      </c>
      <c r="B60" s="39" t="s">
        <v>143</v>
      </c>
      <c r="C60" s="21" t="s">
        <v>18</v>
      </c>
      <c r="D60" s="39" t="s">
        <v>52</v>
      </c>
      <c r="E60" s="40" t="s">
        <v>159</v>
      </c>
      <c r="F60" s="37">
        <f t="shared" si="1"/>
        <v>30</v>
      </c>
      <c r="G60" s="36" t="s">
        <v>141</v>
      </c>
      <c r="H60" s="37">
        <v>8</v>
      </c>
      <c r="I60" s="43">
        <v>0.01</v>
      </c>
      <c r="J60" s="43">
        <v>0.042</v>
      </c>
      <c r="K60" s="21" t="s">
        <v>99</v>
      </c>
      <c r="L60" s="21" t="s">
        <v>142</v>
      </c>
    </row>
    <row r="61" s="6" customFormat="1" ht="54" customHeight="1" spans="1:12">
      <c r="A61" s="38" t="s">
        <v>133</v>
      </c>
      <c r="B61" s="39" t="s">
        <v>143</v>
      </c>
      <c r="C61" s="21" t="s">
        <v>18</v>
      </c>
      <c r="D61" s="39" t="s">
        <v>75</v>
      </c>
      <c r="E61" s="40" t="s">
        <v>160</v>
      </c>
      <c r="F61" s="37">
        <f t="shared" si="1"/>
        <v>6.9</v>
      </c>
      <c r="G61" s="36" t="s">
        <v>141</v>
      </c>
      <c r="H61" s="37">
        <v>6</v>
      </c>
      <c r="I61" s="43">
        <v>0.0023</v>
      </c>
      <c r="J61" s="43">
        <v>0.00966</v>
      </c>
      <c r="K61" s="21" t="s">
        <v>99</v>
      </c>
      <c r="L61" s="21" t="s">
        <v>142</v>
      </c>
    </row>
    <row r="62" s="6" customFormat="1" ht="54" customHeight="1" spans="1:12">
      <c r="A62" s="38" t="s">
        <v>135</v>
      </c>
      <c r="B62" s="39" t="s">
        <v>143</v>
      </c>
      <c r="C62" s="21" t="s">
        <v>18</v>
      </c>
      <c r="D62" s="39" t="s">
        <v>122</v>
      </c>
      <c r="E62" s="40" t="s">
        <v>161</v>
      </c>
      <c r="F62" s="37">
        <f t="shared" si="1"/>
        <v>24</v>
      </c>
      <c r="G62" s="36" t="s">
        <v>141</v>
      </c>
      <c r="H62" s="37">
        <v>9</v>
      </c>
      <c r="I62" s="43">
        <v>0.008</v>
      </c>
      <c r="J62" s="43">
        <v>0.0336</v>
      </c>
      <c r="K62" s="21" t="s">
        <v>99</v>
      </c>
      <c r="L62" s="21" t="s">
        <v>142</v>
      </c>
    </row>
    <row r="63" s="6" customFormat="1" ht="54" customHeight="1" spans="1:12">
      <c r="A63" s="38" t="s">
        <v>162</v>
      </c>
      <c r="B63" s="39" t="s">
        <v>143</v>
      </c>
      <c r="C63" s="21" t="s">
        <v>18</v>
      </c>
      <c r="D63" s="39" t="s">
        <v>54</v>
      </c>
      <c r="E63" s="40" t="s">
        <v>163</v>
      </c>
      <c r="F63" s="37">
        <f t="shared" si="1"/>
        <v>20.4</v>
      </c>
      <c r="G63" s="36" t="s">
        <v>141</v>
      </c>
      <c r="H63" s="37">
        <v>14</v>
      </c>
      <c r="I63" s="43">
        <v>0.0068</v>
      </c>
      <c r="J63" s="43">
        <f>I63*4.2</f>
        <v>0.02856</v>
      </c>
      <c r="K63" s="21" t="s">
        <v>99</v>
      </c>
      <c r="L63" s="21" t="s">
        <v>142</v>
      </c>
    </row>
    <row r="64" s="6" customFormat="1" ht="54" customHeight="1" spans="1:12">
      <c r="A64" s="38" t="s">
        <v>164</v>
      </c>
      <c r="B64" s="39" t="s">
        <v>143</v>
      </c>
      <c r="C64" s="21" t="s">
        <v>18</v>
      </c>
      <c r="D64" s="39" t="s">
        <v>119</v>
      </c>
      <c r="E64" s="40" t="s">
        <v>165</v>
      </c>
      <c r="F64" s="37">
        <f t="shared" si="1"/>
        <v>5.1</v>
      </c>
      <c r="G64" s="36" t="s">
        <v>141</v>
      </c>
      <c r="H64" s="37">
        <v>5</v>
      </c>
      <c r="I64" s="43">
        <v>0.0017</v>
      </c>
      <c r="J64" s="43">
        <v>0.00714</v>
      </c>
      <c r="K64" s="21" t="s">
        <v>99</v>
      </c>
      <c r="L64" s="21" t="s">
        <v>142</v>
      </c>
    </row>
    <row r="65" s="6" customFormat="1" ht="54" customHeight="1" spans="1:12">
      <c r="A65" s="38" t="s">
        <v>166</v>
      </c>
      <c r="B65" s="39" t="s">
        <v>143</v>
      </c>
      <c r="C65" s="21" t="s">
        <v>18</v>
      </c>
      <c r="D65" s="39" t="s">
        <v>56</v>
      </c>
      <c r="E65" s="40" t="s">
        <v>167</v>
      </c>
      <c r="F65" s="37">
        <f t="shared" si="1"/>
        <v>26.4</v>
      </c>
      <c r="G65" s="36" t="s">
        <v>141</v>
      </c>
      <c r="H65" s="37">
        <v>12</v>
      </c>
      <c r="I65" s="43">
        <v>0.0088</v>
      </c>
      <c r="J65" s="43">
        <v>0.03696</v>
      </c>
      <c r="K65" s="21" t="s">
        <v>99</v>
      </c>
      <c r="L65" s="21" t="s">
        <v>142</v>
      </c>
    </row>
    <row r="66" s="6" customFormat="1" ht="54" customHeight="1" spans="1:12">
      <c r="A66" s="38" t="s">
        <v>168</v>
      </c>
      <c r="B66" s="39" t="s">
        <v>143</v>
      </c>
      <c r="C66" s="21" t="s">
        <v>18</v>
      </c>
      <c r="D66" s="39" t="s">
        <v>28</v>
      </c>
      <c r="E66" s="40" t="s">
        <v>169</v>
      </c>
      <c r="F66" s="37">
        <f t="shared" si="1"/>
        <v>9</v>
      </c>
      <c r="G66" s="36" t="s">
        <v>141</v>
      </c>
      <c r="H66" s="37">
        <v>7</v>
      </c>
      <c r="I66" s="43">
        <v>0.003</v>
      </c>
      <c r="J66" s="43">
        <v>0.0126</v>
      </c>
      <c r="K66" s="21" t="s">
        <v>99</v>
      </c>
      <c r="L66" s="21" t="s">
        <v>142</v>
      </c>
    </row>
    <row r="67" s="6" customFormat="1" ht="54" customHeight="1" spans="1:12">
      <c r="A67" s="14" t="s">
        <v>170</v>
      </c>
      <c r="B67" s="14" t="s">
        <v>171</v>
      </c>
      <c r="C67" s="14" t="s">
        <v>18</v>
      </c>
      <c r="D67" s="14" t="s">
        <v>172</v>
      </c>
      <c r="E67" s="17" t="s">
        <v>173</v>
      </c>
      <c r="F67" s="14">
        <f>SUM(F68:F70)</f>
        <v>79.1</v>
      </c>
      <c r="G67" s="26" t="s">
        <v>174</v>
      </c>
      <c r="H67" s="14">
        <f>SUM(H68:H70)</f>
        <v>14</v>
      </c>
      <c r="I67" s="26">
        <f>SUM(I68:I70)</f>
        <v>0.0113</v>
      </c>
      <c r="J67" s="26">
        <f>SUM(J68:J70)</f>
        <v>0.04738</v>
      </c>
      <c r="K67" s="26" t="s">
        <v>99</v>
      </c>
      <c r="L67" s="26" t="s">
        <v>142</v>
      </c>
    </row>
    <row r="68" s="6" customFormat="1" ht="54" customHeight="1" spans="1:12">
      <c r="A68" s="21">
        <v>1</v>
      </c>
      <c r="B68" s="37" t="s">
        <v>175</v>
      </c>
      <c r="C68" s="21" t="s">
        <v>18</v>
      </c>
      <c r="D68" s="21" t="s">
        <v>72</v>
      </c>
      <c r="E68" s="40" t="s">
        <v>176</v>
      </c>
      <c r="F68" s="37">
        <v>76.3</v>
      </c>
      <c r="G68" s="36" t="s">
        <v>174</v>
      </c>
      <c r="H68" s="37">
        <v>12</v>
      </c>
      <c r="I68" s="37">
        <v>0.0109</v>
      </c>
      <c r="J68" s="37">
        <f>I68*4.2</f>
        <v>0.04578</v>
      </c>
      <c r="K68" s="21" t="s">
        <v>99</v>
      </c>
      <c r="L68" s="21" t="s">
        <v>142</v>
      </c>
    </row>
    <row r="69" s="6" customFormat="1" ht="54" customHeight="1" spans="1:12">
      <c r="A69" s="21">
        <v>2</v>
      </c>
      <c r="B69" s="37" t="s">
        <v>175</v>
      </c>
      <c r="C69" s="21" t="s">
        <v>18</v>
      </c>
      <c r="D69" s="21" t="s">
        <v>47</v>
      </c>
      <c r="E69" s="40" t="s">
        <v>177</v>
      </c>
      <c r="F69" s="37">
        <v>1.4</v>
      </c>
      <c r="G69" s="36" t="s">
        <v>174</v>
      </c>
      <c r="H69" s="37">
        <v>1</v>
      </c>
      <c r="I69" s="37">
        <v>0.0002</v>
      </c>
      <c r="J69" s="37">
        <v>0.0008</v>
      </c>
      <c r="K69" s="21" t="s">
        <v>99</v>
      </c>
      <c r="L69" s="21" t="s">
        <v>142</v>
      </c>
    </row>
    <row r="70" s="6" customFormat="1" ht="54" customHeight="1" spans="1:12">
      <c r="A70" s="21">
        <v>3</v>
      </c>
      <c r="B70" s="37" t="s">
        <v>175</v>
      </c>
      <c r="C70" s="21" t="s">
        <v>18</v>
      </c>
      <c r="D70" s="21" t="s">
        <v>131</v>
      </c>
      <c r="E70" s="40" t="s">
        <v>178</v>
      </c>
      <c r="F70" s="37">
        <v>1.4</v>
      </c>
      <c r="G70" s="36" t="s">
        <v>174</v>
      </c>
      <c r="H70" s="37">
        <v>1</v>
      </c>
      <c r="I70" s="37">
        <v>0.0002</v>
      </c>
      <c r="J70" s="37">
        <v>0.0008</v>
      </c>
      <c r="K70" s="21" t="s">
        <v>99</v>
      </c>
      <c r="L70" s="21" t="s">
        <v>142</v>
      </c>
    </row>
    <row r="71" s="6" customFormat="1" ht="47" customHeight="1" spans="1:12">
      <c r="A71" s="14" t="s">
        <v>179</v>
      </c>
      <c r="B71" s="14" t="s">
        <v>180</v>
      </c>
      <c r="C71" s="14" t="s">
        <v>18</v>
      </c>
      <c r="D71" s="14" t="s">
        <v>60</v>
      </c>
      <c r="E71" s="17"/>
      <c r="F71" s="14">
        <f>SUM(F72:F77)</f>
        <v>1088.5241</v>
      </c>
      <c r="G71" s="26"/>
      <c r="H71" s="14">
        <f>SUM(H72:H77)</f>
        <v>404</v>
      </c>
      <c r="I71" s="26">
        <f>SUM(I72:I77)</f>
        <v>2.0464</v>
      </c>
      <c r="J71" s="26">
        <f>SUM(J72:J77)</f>
        <v>9.0135</v>
      </c>
      <c r="K71" s="26" t="s">
        <v>181</v>
      </c>
      <c r="L71" s="26" t="s">
        <v>182</v>
      </c>
    </row>
    <row r="72" s="2" customFormat="1" ht="70" customHeight="1" spans="1:12">
      <c r="A72" s="44">
        <v>1</v>
      </c>
      <c r="B72" s="45" t="s">
        <v>183</v>
      </c>
      <c r="C72" s="14" t="s">
        <v>18</v>
      </c>
      <c r="D72" s="14" t="s">
        <v>184</v>
      </c>
      <c r="E72" s="17" t="s">
        <v>185</v>
      </c>
      <c r="F72" s="46">
        <v>80</v>
      </c>
      <c r="G72" s="47" t="s">
        <v>186</v>
      </c>
      <c r="H72" s="46">
        <v>4</v>
      </c>
      <c r="I72" s="46">
        <v>0.0196</v>
      </c>
      <c r="J72" s="46">
        <v>0.0864</v>
      </c>
      <c r="K72" s="44" t="s">
        <v>181</v>
      </c>
      <c r="L72" s="44" t="s">
        <v>181</v>
      </c>
    </row>
    <row r="73" s="2" customFormat="1" ht="60" customHeight="1" spans="1:12">
      <c r="A73" s="44">
        <v>2</v>
      </c>
      <c r="B73" s="45" t="s">
        <v>187</v>
      </c>
      <c r="C73" s="14" t="s">
        <v>18</v>
      </c>
      <c r="D73" s="14" t="s">
        <v>188</v>
      </c>
      <c r="E73" s="17" t="s">
        <v>189</v>
      </c>
      <c r="F73" s="46">
        <v>100</v>
      </c>
      <c r="G73" s="47" t="s">
        <v>190</v>
      </c>
      <c r="H73" s="46">
        <v>112</v>
      </c>
      <c r="I73" s="46">
        <v>0.5041</v>
      </c>
      <c r="J73" s="46">
        <v>2.1</v>
      </c>
      <c r="K73" s="44" t="s">
        <v>181</v>
      </c>
      <c r="L73" s="44" t="s">
        <v>191</v>
      </c>
    </row>
    <row r="74" s="2" customFormat="1" ht="98" customHeight="1" spans="1:12">
      <c r="A74" s="44">
        <v>3</v>
      </c>
      <c r="B74" s="45" t="s">
        <v>192</v>
      </c>
      <c r="C74" s="14" t="s">
        <v>18</v>
      </c>
      <c r="D74" s="14" t="s">
        <v>193</v>
      </c>
      <c r="E74" s="17" t="s">
        <v>194</v>
      </c>
      <c r="F74" s="46">
        <v>100</v>
      </c>
      <c r="G74" s="17" t="s">
        <v>195</v>
      </c>
      <c r="H74" s="44">
        <v>1</v>
      </c>
      <c r="I74" s="44">
        <v>0.0042</v>
      </c>
      <c r="J74" s="44">
        <v>0.0152</v>
      </c>
      <c r="K74" s="44" t="s">
        <v>181</v>
      </c>
      <c r="L74" s="44" t="s">
        <v>191</v>
      </c>
    </row>
    <row r="75" s="2" customFormat="1" ht="39" customHeight="1" spans="1:12">
      <c r="A75" s="44">
        <v>4</v>
      </c>
      <c r="B75" s="45" t="s">
        <v>196</v>
      </c>
      <c r="C75" s="14" t="s">
        <v>18</v>
      </c>
      <c r="D75" s="14" t="s">
        <v>197</v>
      </c>
      <c r="E75" s="17" t="s">
        <v>198</v>
      </c>
      <c r="F75" s="46">
        <v>100</v>
      </c>
      <c r="G75" s="47" t="s">
        <v>199</v>
      </c>
      <c r="H75" s="46">
        <v>59</v>
      </c>
      <c r="I75" s="46">
        <v>0.396</v>
      </c>
      <c r="J75" s="46">
        <v>1.782</v>
      </c>
      <c r="K75" s="44" t="s">
        <v>181</v>
      </c>
      <c r="L75" s="44" t="s">
        <v>191</v>
      </c>
    </row>
    <row r="76" s="2" customFormat="1" ht="129" customHeight="1" spans="1:12">
      <c r="A76" s="44">
        <v>5</v>
      </c>
      <c r="B76" s="45" t="s">
        <v>200</v>
      </c>
      <c r="C76" s="14" t="s">
        <v>18</v>
      </c>
      <c r="D76" s="14" t="s">
        <v>201</v>
      </c>
      <c r="E76" s="17" t="s">
        <v>202</v>
      </c>
      <c r="F76" s="46">
        <v>468.5241</v>
      </c>
      <c r="G76" s="17" t="s">
        <v>203</v>
      </c>
      <c r="H76" s="44">
        <v>95</v>
      </c>
      <c r="I76" s="44">
        <v>0.3033</v>
      </c>
      <c r="J76" s="44">
        <v>1.2648</v>
      </c>
      <c r="K76" s="44" t="s">
        <v>181</v>
      </c>
      <c r="L76" s="44" t="s">
        <v>191</v>
      </c>
    </row>
    <row r="77" s="2" customFormat="1" ht="57" customHeight="1" spans="1:12">
      <c r="A77" s="44">
        <v>6</v>
      </c>
      <c r="B77" s="45" t="s">
        <v>204</v>
      </c>
      <c r="C77" s="14" t="s">
        <v>18</v>
      </c>
      <c r="D77" s="14" t="s">
        <v>205</v>
      </c>
      <c r="E77" s="17" t="s">
        <v>206</v>
      </c>
      <c r="F77" s="46">
        <v>240</v>
      </c>
      <c r="G77" s="47" t="s">
        <v>207</v>
      </c>
      <c r="H77" s="46">
        <v>133</v>
      </c>
      <c r="I77" s="46">
        <v>0.8192</v>
      </c>
      <c r="J77" s="46">
        <v>3.7651</v>
      </c>
      <c r="K77" s="44" t="s">
        <v>181</v>
      </c>
      <c r="L77" s="44" t="s">
        <v>191</v>
      </c>
    </row>
    <row r="78" s="7" customFormat="1" spans="1:12">
      <c r="A78" s="8"/>
      <c r="B78" s="8"/>
      <c r="C78" s="8"/>
      <c r="D78" s="8"/>
      <c r="E78" s="9"/>
      <c r="F78" s="8"/>
      <c r="G78" s="9"/>
      <c r="H78" s="8"/>
      <c r="I78" s="8"/>
      <c r="J78" s="8"/>
      <c r="K78" s="4"/>
      <c r="L78" s="8"/>
    </row>
    <row r="79" s="7" customFormat="1" spans="1:12">
      <c r="A79" s="8"/>
      <c r="B79" s="8"/>
      <c r="C79" s="8"/>
      <c r="D79" s="8"/>
      <c r="E79" s="9"/>
      <c r="F79" s="8"/>
      <c r="G79" s="9"/>
      <c r="H79" s="8"/>
      <c r="I79" s="8"/>
      <c r="J79" s="8"/>
      <c r="K79" s="4"/>
      <c r="L79" s="8"/>
    </row>
    <row r="80" s="7" customFormat="1" spans="1:12">
      <c r="A80" s="8"/>
      <c r="B80" s="8"/>
      <c r="C80" s="8"/>
      <c r="D80" s="8"/>
      <c r="E80" s="9"/>
      <c r="F80" s="8"/>
      <c r="G80" s="9"/>
      <c r="H80" s="8"/>
      <c r="I80" s="8"/>
      <c r="J80" s="8"/>
      <c r="K80" s="4"/>
      <c r="L80" s="8"/>
    </row>
  </sheetData>
  <mergeCells count="12">
    <mergeCell ref="A1:B1"/>
    <mergeCell ref="A2:L2"/>
    <mergeCell ref="G3:J3"/>
    <mergeCell ref="A5:B5"/>
    <mergeCell ref="A3:A4"/>
    <mergeCell ref="B3:B4"/>
    <mergeCell ref="C3:C4"/>
    <mergeCell ref="D3:D4"/>
    <mergeCell ref="E3:E4"/>
    <mergeCell ref="F3:F4"/>
    <mergeCell ref="K3:K4"/>
    <mergeCell ref="L3:L4"/>
  </mergeCells>
  <pageMargins left="0.904861111111111" right="0.393055555555556" top="0.786805555555556" bottom="0.786805555555556" header="0.5" footer="0.826388888888889"/>
  <pageSetup paperSize="9" orientation="landscape" useFirstPageNumber="1" horizontalDpi="600"/>
  <headerFooter/>
  <ignoredErrors>
    <ignoredError sqref="A47:A66 A30:A45"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4" sqref="G34"/>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Sheet2 (2)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星期八</cp:lastModifiedBy>
  <dcterms:created xsi:type="dcterms:W3CDTF">2016-07-11T03:13:00Z</dcterms:created>
  <cp:lastPrinted>2018-06-06T01:33:00Z</cp:lastPrinted>
  <dcterms:modified xsi:type="dcterms:W3CDTF">2020-08-28T00:53:11Z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y fmtid="{D5CDD505-2E9C-101B-9397-08002B2CF9AE}" pid="3" name="KSORubyTemplateID" linkTarget="0">
    <vt:lpwstr>14</vt:lpwstr>
  </property>
</Properties>
</file>