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项目计划表" sheetId="1" r:id="rId1"/>
    <sheet name="绩效目标表" sheetId="2" r:id="rId2"/>
    <sheet name="Sheet3" sheetId="3" r:id="rId3"/>
  </sheets>
  <definedNames>
    <definedName name="_xlnm.Print_Titles" localSheetId="0">项目计划表!$2:$4</definedName>
  </definedNames>
  <calcPr calcId="144525"/>
</workbook>
</file>

<file path=xl/sharedStrings.xml><?xml version="1.0" encoding="utf-8"?>
<sst xmlns="http://schemas.openxmlformats.org/spreadsheetml/2006/main" count="211" uniqueCount="107">
  <si>
    <t>附件1</t>
  </si>
  <si>
    <t>2019年第三批财政专项扶贫资金项目计划表</t>
  </si>
  <si>
    <t>序号</t>
  </si>
  <si>
    <t>项目名称</t>
  </si>
  <si>
    <t>建设
性质</t>
  </si>
  <si>
    <t>建设
地点</t>
  </si>
  <si>
    <t>建设内容与规模</t>
  </si>
  <si>
    <t>投资
估算
(万元)</t>
  </si>
  <si>
    <t>绩效目标</t>
  </si>
  <si>
    <t>项目
主管
单位</t>
  </si>
  <si>
    <t>项目
实施
单位</t>
  </si>
  <si>
    <t>扶贫效益</t>
  </si>
  <si>
    <t>受益
村数
(个)</t>
  </si>
  <si>
    <t>受益
贫困
户数
(万户)</t>
  </si>
  <si>
    <t>受益
贫困
人数
(万人)</t>
  </si>
  <si>
    <t>合计</t>
  </si>
  <si>
    <t>一</t>
  </si>
  <si>
    <t>种畜补贴
（湖羊基础母羊合计）</t>
  </si>
  <si>
    <t>新建</t>
  </si>
  <si>
    <t>车道等6个乡镇</t>
  </si>
  <si>
    <t>扶持335户建档立卡贫困户养殖湖羊2956只，每只补贴500元。</t>
  </si>
  <si>
    <t>培育养殖示范户，带动贫困户发展湖羊养殖，增加收入。</t>
  </si>
  <si>
    <t>畜牧局</t>
  </si>
  <si>
    <t>乡镇村</t>
  </si>
  <si>
    <t>湖羊基础母羊</t>
  </si>
  <si>
    <t>车道镇</t>
  </si>
  <si>
    <t>扶持50户贫困户饲养湖羊355只，其中：陈掌村2户14只、安掌村1户10只、苦水掌村5户17只、刘渠村20户176只、双庙村4户40只、元峁村5户30只、代掌村1户10只、红台村1户2只、三角城村3户30只、万安村8户26只。</t>
  </si>
  <si>
    <t>镇、村</t>
  </si>
  <si>
    <t>洪德镇</t>
  </si>
  <si>
    <t>扶持51户贫困户饲养湖羊510只，其中：河连湾村4户40只、洪德街村1户10只、马塬村6户60只、私盐路村13户130只、新集子村27户270只。</t>
  </si>
  <si>
    <t>罗山川乡</t>
  </si>
  <si>
    <t>扶持74户贫困户饲养湖羊737只，其中：陈渠子村22户220只、大树塬村6户58只、光明村6户60只、龙柏山村5户50只、苇子城村11户109
只、兰家掌村4户40只、山水湾村11户110只、西阳洼村9户90只。</t>
  </si>
  <si>
    <t>乡、村</t>
  </si>
  <si>
    <t>木钵镇</t>
  </si>
  <si>
    <t>扶持68户贫困户饲养湖羊566只，其中：白家掌村6户49只、曹旗村1户10只、邓寨子村2户10只、二合塬村3户30只、高楼塬村1户10只、高寨村7户52只、郭西掌村2户10只、韩洼子村11户51只、井儿岔村1户10只、刘家塬村3户29只、罗家沟村3户30只、木钵街村1户10只、坪子塬村17户170只、水坝滩村5户50只、殷家桥村3户25只、周湾村2户20只。</t>
  </si>
  <si>
    <t>秦团庄乡</t>
  </si>
  <si>
    <t>扶持60户贫困户饲养湖羊582只，其中：白塬畔村7户68只、大天子村4户38只、贾塬村1户10只、南掌堡子村21户210只、秦团庄村11户109只、王团庄村1户3只、新集子村11户110只、新峁村4户34只。</t>
  </si>
  <si>
    <t>曲子镇</t>
  </si>
  <si>
    <t>扶持32户贫困户饲养湖羊206只，其中：金村寺村1户10只、刘旗村2户22只、楼房子村3户30只、西沟村25户138只、油房塬村1户6只。</t>
  </si>
  <si>
    <t>二</t>
  </si>
  <si>
    <t>种畜补贴
（育肥猪、能繁母猪）</t>
  </si>
  <si>
    <t>车道等7乡镇</t>
  </si>
  <si>
    <t>扶持598户贫困户饲养育肥猪995头，每头补助500元，共补助49.75万元；扶持6户贫困户饲养能繁母猪21头，每头补助1000元，共补助2.1万元。</t>
  </si>
  <si>
    <t>扶持贫困户发展养猪业，增加收入。</t>
  </si>
  <si>
    <t>种畜补贴
(育肥猪)</t>
  </si>
  <si>
    <t>扶持141户贫困户饲养育肥猪284头，其中：安掌村2户2头、陈掌村4户21头、代掌村9户20头、吊渠村13户20头、红台村20户30头、苦水掌村13户32头、刘渠村1户2头、刘园子村2户2头、三角城村2户5头、双庙村20户36头、王西掌村40户65头、魏洼村3户25头、樱桃掌村12户24头。</t>
  </si>
  <si>
    <t>扶持184户饲养育肥猪277头，其中：耿塬畔村6户10头、河连湾村28户40头、洪德街村5户8头、寇河村14户19头、李塬村5户8头、梁岔村36户44头、马塬村3户3头、许旗村38户69头、苏长沟村12户15头、肖关村34户56头、新集子村1户2头、张塬村1户2头、张崾岘村1户1头。</t>
  </si>
  <si>
    <t>扶持266户贫困户饲养育肥猪425头，其中：白家掌村23户31头、邓寨子村8户8头、高楼塬村18户22头、关营村7户33头、韩洼子村29户35头、刘家塬村18户22头、木钵街村22户31头、水坝滩村1户1头、周湾村9户13头、曹旗村44户100头、二合塬村4户4头、高寨村13户33头、郭西掌村22户24头、井儿岔村3户3头、罗家沟村1户1头、坪子塬村6户6头、殷家桥村38户58头。</t>
  </si>
  <si>
    <t>扶持7户贫困户饲养育肥猪9头，其中：双城村1户1头、孟家寨村4户5头、楼房子村1户2头、小庄子村1户1头。</t>
  </si>
  <si>
    <t>扶持2户贫困户饲养能繁母猪16头，其中：李塬村1户8头、赵洼村1户8头。</t>
  </si>
  <si>
    <t>扶持3户贫困户饲养能繁母猪4头，其中：关营村1户1头、白家掌村1户2头、韩洼子村1户1头。</t>
  </si>
  <si>
    <t>扶持楼房子村1户贫困户饲养能繁母猪1头</t>
  </si>
  <si>
    <t>三</t>
  </si>
  <si>
    <t>种畜补贴
（肉牛合计）</t>
  </si>
  <si>
    <t>车道镇等20个乡镇</t>
  </si>
  <si>
    <t>扶持913户建档立卡贫困户养殖肉牛1668头，每头补助3000元。</t>
  </si>
  <si>
    <t>扶持贫困户发展肉牛产业，增加收入。</t>
  </si>
  <si>
    <t>乡镇、村</t>
  </si>
  <si>
    <t>种畜补贴
（肉牛）</t>
  </si>
  <si>
    <t>扶持40户贫困户养殖肉牛68头，每头牛补助3000元，其中：安掌村3户3头、陈掌村5户10头、红台村2户2头、苦水掌村6户11头、王西掌村8户15头、魏洼村9户16头、杨掌村1户3头、樱桃掌村6户8头。</t>
  </si>
  <si>
    <t>扶持111户贫困户养殖肉牛166头，其中：陈渠子村15户19头、大树塬村27户37头、光明村39户65头、兰家掌村4户6头、龙柏山村16户25头、山水湾村4户7头、苇子城村3户3头、西阳洼村3户4头。</t>
  </si>
  <si>
    <t>扶持312户贫困户饲养肉牛559头，其中：大户塬村1户1头、丁阳渠子村1户2头、耿塬畔村8户11头、河连湾村42户71头、洪德街村32户55头、寇河村32户56头、李大掌村15户27头、李塬村32户51头、梁岔村49户131头、马塬村1户2头、苗河村5户7头、私盐路村1户4头、苏长沟村26户29头、肖关村23户33头、许旗村36户67头、张崾岘村2户3头、张塬村5户8头、赵洼村1户1头。</t>
  </si>
  <si>
    <t>扶持438户贫困户饲养肉牛859头，其中：白家掌村44户84头、曹旗村39户67头、邓寨子村20户37头、二合塬村13户25头、高楼塬村58户112头、高寨村28户44头、关营村9户19头、郭西掌村37户77头、韩洼子村45户101头、井儿岔村8户13头、刘家塬村25户54头、罗家沟村41户84头、木钵街村2户4头、坪子塬村32户72头、水坝滩村13户25头、殷家桥村13户25头、周湾村11户16头。</t>
  </si>
  <si>
    <t>扶持12户贫困户饲养肉牛16头，其中：董家塬村2户4头、金村寺村1户2头、金盆掌村1户1头、楼房子村2户2头、马家河村3户3头、小庄子村2户3头、许家河村1户1头。</t>
  </si>
  <si>
    <t>附件2</t>
  </si>
  <si>
    <t>2019年第三批县级财政专项扶贫资金绩效目标表</t>
  </si>
  <si>
    <t>种畜补贴</t>
  </si>
  <si>
    <t>项目负责人及电话</t>
  </si>
  <si>
    <t>赵过存  4421051</t>
  </si>
  <si>
    <t>主管部门</t>
  </si>
  <si>
    <t>环县畜牧兽医局</t>
  </si>
  <si>
    <t>实施单位</t>
  </si>
  <si>
    <t>资金情况
（万元）</t>
  </si>
  <si>
    <t>年度资金总额：</t>
  </si>
  <si>
    <t xml:space="preserve">    其中：财政拨款</t>
  </si>
  <si>
    <t xml:space="preserve">          其他资金</t>
  </si>
  <si>
    <t>总
体
目
标</t>
  </si>
  <si>
    <t>年度目标</t>
  </si>
  <si>
    <t>扶持335户建档立卡贫困户养殖湖羊2956只，共补助147.8万元；扶持598户贫困户饲养育肥猪995头，每头补助500元，共补助49.75万元；扶持6户贫困户饲养能繁母猪21头，每头补助1000元，共补助2.1万元；扶持913户建档立卡贫困户养殖肉牛1668头，每头补助3000元，共补助500.35万元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</si>
  <si>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</si>
  <si>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</si>
  <si>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</si>
  <si>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</si>
  <si>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</si>
  <si>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</si>
  <si>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</si>
  <si>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种畜补贴数量</t>
  </si>
  <si>
    <t>5640只（头）</t>
  </si>
  <si>
    <t>质量指标</t>
  </si>
  <si>
    <t>畜禽品种良种率</t>
  </si>
  <si>
    <t>养殖成活率</t>
  </si>
  <si>
    <t>时效指标</t>
  </si>
  <si>
    <t>项目计划完成率</t>
  </si>
  <si>
    <t>成本指标</t>
  </si>
  <si>
    <t>补助标准</t>
  </si>
  <si>
    <t>湖羊500元/只
肉牛3000元/头
育肥猪500元/头
能繁母猪1000元/头</t>
  </si>
  <si>
    <t>效益指标</t>
  </si>
  <si>
    <t>经济效益
指标</t>
  </si>
  <si>
    <t>贫困户户均增收</t>
  </si>
  <si>
    <t>≥2000元</t>
  </si>
  <si>
    <t>社会效益
指标</t>
  </si>
  <si>
    <t>受益贫困户数</t>
  </si>
  <si>
    <t>1852户</t>
  </si>
  <si>
    <t>满意度指标</t>
  </si>
  <si>
    <t>服务对象
满意度指标</t>
  </si>
  <si>
    <t>受益贫困户满意度</t>
  </si>
  <si>
    <t>≥95%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</si>
</sst>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方正小标宋简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9"/>
      <color theme="1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9"/>
      <color theme="1"/>
      <name val="黑体"/>
      <charset val="134"/>
    </font>
    <font>
      <sz val="9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51" applyNumberFormat="1" applyFont="1" applyFill="1" applyBorder="1" applyAlignment="1">
      <alignment horizontal="center" vertical="center" wrapText="1"/>
    </xf>
    <xf numFmtId="0" fontId="3" fillId="2" borderId="0" xfId="51" applyNumberFormat="1" applyFont="1" applyFill="1" applyBorder="1" applyAlignment="1">
      <alignment horizontal="center" vertical="center" wrapText="1"/>
    </xf>
    <xf numFmtId="0" fontId="4" fillId="2" borderId="1" xfId="51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4" fillId="2" borderId="1" xfId="51" applyNumberFormat="1" applyFont="1" applyFill="1" applyBorder="1" applyAlignment="1">
      <alignment horizontal="left" vertical="center" wrapText="1"/>
    </xf>
    <xf numFmtId="0" fontId="4" fillId="2" borderId="2" xfId="51" applyNumberFormat="1" applyFont="1" applyFill="1" applyBorder="1" applyAlignment="1">
      <alignment horizontal="center" vertical="center" wrapText="1"/>
    </xf>
    <xf numFmtId="0" fontId="4" fillId="2" borderId="3" xfId="51" applyNumberFormat="1" applyFont="1" applyFill="1" applyBorder="1" applyAlignment="1">
      <alignment horizontal="center" vertical="center" wrapText="1"/>
    </xf>
    <xf numFmtId="0" fontId="4" fillId="2" borderId="4" xfId="51" applyNumberFormat="1" applyFont="1" applyFill="1" applyBorder="1" applyAlignment="1">
      <alignment horizontal="center" vertical="center" wrapText="1"/>
    </xf>
    <xf numFmtId="0" fontId="4" fillId="2" borderId="5" xfId="51" applyNumberFormat="1" applyFont="1" applyFill="1" applyBorder="1" applyAlignment="1">
      <alignment horizontal="center" vertical="center" wrapText="1"/>
    </xf>
    <xf numFmtId="0" fontId="4" fillId="2" borderId="6" xfId="51" applyNumberFormat="1" applyFont="1" applyFill="1" applyBorder="1" applyAlignment="1">
      <alignment horizontal="center" vertical="center" wrapText="1"/>
    </xf>
    <xf numFmtId="0" fontId="4" fillId="3" borderId="7" xfId="51" applyNumberFormat="1" applyFont="1" applyFill="1" applyBorder="1" applyAlignment="1">
      <alignment horizontal="center" vertical="center" wrapText="1"/>
    </xf>
    <xf numFmtId="0" fontId="4" fillId="3" borderId="8" xfId="51" applyNumberFormat="1" applyFont="1" applyFill="1" applyBorder="1" applyAlignment="1">
      <alignment horizontal="center" vertical="center" wrapText="1"/>
    </xf>
    <xf numFmtId="0" fontId="4" fillId="3" borderId="9" xfId="51" applyNumberFormat="1" applyFont="1" applyFill="1" applyBorder="1" applyAlignment="1">
      <alignment horizontal="center" vertical="center" wrapText="1"/>
    </xf>
    <xf numFmtId="0" fontId="4" fillId="2" borderId="10" xfId="51" applyNumberFormat="1" applyFont="1" applyFill="1" applyBorder="1" applyAlignment="1">
      <alignment horizontal="center" vertical="center" wrapText="1"/>
    </xf>
    <xf numFmtId="9" fontId="4" fillId="3" borderId="1" xfId="51" applyNumberFormat="1" applyFont="1" applyFill="1" applyBorder="1" applyAlignment="1">
      <alignment horizontal="center" vertical="center" wrapText="1"/>
    </xf>
    <xf numFmtId="177" fontId="4" fillId="3" borderId="1" xfId="51" applyNumberFormat="1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8" fillId="3" borderId="0" xfId="0" applyNumberFormat="1" applyFont="1" applyFill="1" applyAlignment="1">
      <alignment vertical="center" wrapText="1"/>
    </xf>
    <xf numFmtId="0" fontId="7" fillId="3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6" fillId="0" borderId="9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11" xfId="50"/>
    <cellStyle name="常规 2" xfId="51"/>
    <cellStyle name="常规 5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10795</xdr:colOff>
      <xdr:row>6</xdr:row>
      <xdr:rowOff>0</xdr:rowOff>
    </xdr:from>
    <xdr:to>
      <xdr:col>4</xdr:col>
      <xdr:colOff>96520</xdr:colOff>
      <xdr:row>6</xdr:row>
      <xdr:rowOff>123825</xdr:rowOff>
    </xdr:to>
    <xdr:sp>
      <xdr:nvSpPr>
        <xdr:cNvPr id="2" name="Text Box 1"/>
        <xdr:cNvSpPr txBox="1"/>
      </xdr:nvSpPr>
      <xdr:spPr>
        <a:xfrm>
          <a:off x="179197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96520</xdr:colOff>
      <xdr:row>6</xdr:row>
      <xdr:rowOff>123825</xdr:rowOff>
    </xdr:to>
    <xdr:sp>
      <xdr:nvSpPr>
        <xdr:cNvPr id="3" name="Text Box 1"/>
        <xdr:cNvSpPr txBox="1"/>
      </xdr:nvSpPr>
      <xdr:spPr>
        <a:xfrm>
          <a:off x="179197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4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5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6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7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8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9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0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1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8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3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3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3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3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60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09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2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2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2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2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48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81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8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9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9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9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9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00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0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0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0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13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14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15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16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17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18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19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20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21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22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23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24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25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26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27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28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29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30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31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32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33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34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35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36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37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38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39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40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41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42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43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44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45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46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47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48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49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50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51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52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53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54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255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5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5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6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6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6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6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6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6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6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6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6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6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7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7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7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7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7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7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7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7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7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7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8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8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8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8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8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8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8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8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8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8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9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9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9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9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9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9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9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9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9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9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00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0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0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0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0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0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0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0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0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0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1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1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1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1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1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1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1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1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1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1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2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2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2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2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2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2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2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2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2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2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3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3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3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3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3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3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3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3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3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3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4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4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4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4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4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45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4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4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4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4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5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5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52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5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5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5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5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5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5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5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6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6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6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6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6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6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6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6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6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6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7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7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7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7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7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7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7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7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7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7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8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8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8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8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8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8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8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8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8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8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9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9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9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9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9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9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9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97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9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39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0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0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0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0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0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0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0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0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0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0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1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1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1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1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1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1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1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1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1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1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2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2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2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2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2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2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2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2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2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2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3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3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3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3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3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3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3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3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3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3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4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4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42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4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4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4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4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4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4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4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5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5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5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5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5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5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5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5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5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5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6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6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6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6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6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6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6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6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6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6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7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7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7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7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7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7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7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7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7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7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8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8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8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8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8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85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8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8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8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8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9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9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9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9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9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9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9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9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9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49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0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0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0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0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0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0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0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0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0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0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1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1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1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1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1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1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1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1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1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1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2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2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2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2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2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2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2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2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28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2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3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3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3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3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3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3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3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3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3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3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4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4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4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4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4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93345</xdr:colOff>
      <xdr:row>12</xdr:row>
      <xdr:rowOff>121920</xdr:rowOff>
    </xdr:to>
    <xdr:sp>
      <xdr:nvSpPr>
        <xdr:cNvPr id="545" name="Text Box 1"/>
        <xdr:cNvSpPr txBox="1"/>
      </xdr:nvSpPr>
      <xdr:spPr>
        <a:xfrm>
          <a:off x="1790065" y="6419850"/>
          <a:ext cx="84455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93345</xdr:colOff>
      <xdr:row>12</xdr:row>
      <xdr:rowOff>121920</xdr:rowOff>
    </xdr:to>
    <xdr:sp>
      <xdr:nvSpPr>
        <xdr:cNvPr id="546" name="Text Box 1"/>
        <xdr:cNvSpPr txBox="1"/>
      </xdr:nvSpPr>
      <xdr:spPr>
        <a:xfrm>
          <a:off x="1790065" y="6419850"/>
          <a:ext cx="84455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4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4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4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5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5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5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5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5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55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5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5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5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5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6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6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6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63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6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6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6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6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6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6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7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7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7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7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7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7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7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7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7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7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8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8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8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8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8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8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8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8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8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8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9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9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9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9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9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9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9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9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9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59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0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0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0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0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0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0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06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0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0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0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1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1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1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1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1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1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1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1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1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1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2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2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2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2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2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2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2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2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2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2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3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3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3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3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3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3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3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3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3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3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4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4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4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4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4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4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4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4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4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49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50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51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93345</xdr:colOff>
      <xdr:row>12</xdr:row>
      <xdr:rowOff>121920</xdr:rowOff>
    </xdr:to>
    <xdr:sp>
      <xdr:nvSpPr>
        <xdr:cNvPr id="652" name="Text Box 1"/>
        <xdr:cNvSpPr txBox="1"/>
      </xdr:nvSpPr>
      <xdr:spPr>
        <a:xfrm>
          <a:off x="1792605" y="6419850"/>
          <a:ext cx="81915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93345</xdr:colOff>
      <xdr:row>12</xdr:row>
      <xdr:rowOff>121920</xdr:rowOff>
    </xdr:to>
    <xdr:sp>
      <xdr:nvSpPr>
        <xdr:cNvPr id="653" name="Text Box 1"/>
        <xdr:cNvSpPr txBox="1"/>
      </xdr:nvSpPr>
      <xdr:spPr>
        <a:xfrm>
          <a:off x="1792605" y="6419850"/>
          <a:ext cx="81915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93345</xdr:colOff>
      <xdr:row>12</xdr:row>
      <xdr:rowOff>121920</xdr:rowOff>
    </xdr:to>
    <xdr:sp>
      <xdr:nvSpPr>
        <xdr:cNvPr id="654" name="Text Box 1"/>
        <xdr:cNvSpPr txBox="1"/>
      </xdr:nvSpPr>
      <xdr:spPr>
        <a:xfrm>
          <a:off x="1790065" y="6419850"/>
          <a:ext cx="84455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5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5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5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5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5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6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6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6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6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6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6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6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6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6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6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7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7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7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7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7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7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7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7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7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7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8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8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8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8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8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8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8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8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8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8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9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9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9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93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9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9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9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9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9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69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0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0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0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0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0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0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0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0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0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0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1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1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1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1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1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1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1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1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1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1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2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2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2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2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2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2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2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2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2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2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3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3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3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3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3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3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36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3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3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3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4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4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4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743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767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8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786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9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9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9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79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0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0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0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0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810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1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1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1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1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2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2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2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829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3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3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3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3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853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872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8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9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9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896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89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0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0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0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0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1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1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1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915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1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2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2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2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2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3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3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3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939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958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976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8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9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995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9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99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0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0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0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0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1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1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1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1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019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2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2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2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2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3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3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1038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3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062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1081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8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9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9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9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09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0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0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105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0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1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1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1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1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1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2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1124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2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2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3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3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3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3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148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1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1167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124460</xdr:rowOff>
    </xdr:to>
    <xdr:sp>
      <xdr:nvSpPr>
        <xdr:cNvPr id="1168" name="Text Box 1"/>
        <xdr:cNvSpPr txBox="1"/>
      </xdr:nvSpPr>
      <xdr:spPr>
        <a:xfrm>
          <a:off x="1791335" y="6419850"/>
          <a:ext cx="83820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6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7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7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7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7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7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7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7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7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7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7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8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8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8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8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8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8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8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8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8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8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9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9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9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9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9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9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9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9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9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19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0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0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0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0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0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0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0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0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0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0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1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93980</xdr:colOff>
      <xdr:row>12</xdr:row>
      <xdr:rowOff>123190</xdr:rowOff>
    </xdr:to>
    <xdr:sp>
      <xdr:nvSpPr>
        <xdr:cNvPr id="1211" name="Text Box 1"/>
        <xdr:cNvSpPr txBox="1"/>
      </xdr:nvSpPr>
      <xdr:spPr>
        <a:xfrm>
          <a:off x="1792605" y="6419850"/>
          <a:ext cx="825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1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1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1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1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1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1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1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1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2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2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2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2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2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2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2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2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2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2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3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3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3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3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3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3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3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3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3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3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4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4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4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4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4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4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4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4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4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4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5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5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5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5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93980</xdr:colOff>
      <xdr:row>12</xdr:row>
      <xdr:rowOff>123190</xdr:rowOff>
    </xdr:to>
    <xdr:sp>
      <xdr:nvSpPr>
        <xdr:cNvPr id="1254" name="Text Box 1"/>
        <xdr:cNvSpPr txBox="1"/>
      </xdr:nvSpPr>
      <xdr:spPr>
        <a:xfrm>
          <a:off x="1792605" y="6419850"/>
          <a:ext cx="825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5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5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5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5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5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6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6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6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6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6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6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6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6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6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6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7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7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7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7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7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7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7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7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7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7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8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8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8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8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8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8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8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8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8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8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9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9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9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9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9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9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9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93980</xdr:colOff>
      <xdr:row>12</xdr:row>
      <xdr:rowOff>123190</xdr:rowOff>
    </xdr:to>
    <xdr:sp>
      <xdr:nvSpPr>
        <xdr:cNvPr id="1297" name="Text Box 1"/>
        <xdr:cNvSpPr txBox="1"/>
      </xdr:nvSpPr>
      <xdr:spPr>
        <a:xfrm>
          <a:off x="1792605" y="6419850"/>
          <a:ext cx="825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9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29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0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0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0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0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0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0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0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0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0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0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1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1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1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1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1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1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1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1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1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1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2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2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2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2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2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2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2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2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2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2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3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3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3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3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3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3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3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3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3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133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93980</xdr:colOff>
      <xdr:row>12</xdr:row>
      <xdr:rowOff>123190</xdr:rowOff>
    </xdr:to>
    <xdr:sp>
      <xdr:nvSpPr>
        <xdr:cNvPr id="1340" name="Text Box 1"/>
        <xdr:cNvSpPr txBox="1"/>
      </xdr:nvSpPr>
      <xdr:spPr>
        <a:xfrm>
          <a:off x="1792605" y="6419850"/>
          <a:ext cx="825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364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3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1383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84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85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86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87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88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89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90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91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92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93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94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95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96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97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98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399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400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401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402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403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404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1405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96520</xdr:colOff>
      <xdr:row>6</xdr:row>
      <xdr:rowOff>123825</xdr:rowOff>
    </xdr:to>
    <xdr:sp>
      <xdr:nvSpPr>
        <xdr:cNvPr id="1406" name="Text Box 1"/>
        <xdr:cNvSpPr txBox="1"/>
      </xdr:nvSpPr>
      <xdr:spPr>
        <a:xfrm>
          <a:off x="179197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96520</xdr:colOff>
      <xdr:row>6</xdr:row>
      <xdr:rowOff>123825</xdr:rowOff>
    </xdr:to>
    <xdr:sp>
      <xdr:nvSpPr>
        <xdr:cNvPr id="1407" name="Text Box 1"/>
        <xdr:cNvSpPr txBox="1"/>
      </xdr:nvSpPr>
      <xdr:spPr>
        <a:xfrm>
          <a:off x="179197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408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409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410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411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412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413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414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415" name="Text Box 1"/>
        <xdr:cNvSpPr txBox="1"/>
      </xdr:nvSpPr>
      <xdr:spPr>
        <a:xfrm>
          <a:off x="1790700" y="23685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1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2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2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2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2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432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3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3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3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464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8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9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9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9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49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0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0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0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0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1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513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1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1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1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2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2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2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2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3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3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3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3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552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585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9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9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9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59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0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1604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0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0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1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1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1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1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17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18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19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20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21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22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23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24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25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26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27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28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29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30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31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32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33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34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35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36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37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38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39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40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41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42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43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44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45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46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47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48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49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50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51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52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53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54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55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56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57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58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123825</xdr:rowOff>
    </xdr:to>
    <xdr:sp>
      <xdr:nvSpPr>
        <xdr:cNvPr id="1659" name="Text Box 1"/>
        <xdr:cNvSpPr txBox="1"/>
      </xdr:nvSpPr>
      <xdr:spPr>
        <a:xfrm>
          <a:off x="1791335" y="6419850"/>
          <a:ext cx="838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16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6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6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6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6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6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6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6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6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7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7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7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7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7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7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7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7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7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7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8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8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8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8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8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8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8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8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8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8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9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9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9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9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9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9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9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9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9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69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0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0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0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0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04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0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0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0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0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0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1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1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1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1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1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1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1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1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1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1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2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2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2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2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2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2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2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2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2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2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3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3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3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3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3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3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3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3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3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3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4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4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4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4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4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4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4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4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4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49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5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5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5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5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5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5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56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5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5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5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6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6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6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6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6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6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6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6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6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6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7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7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7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7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7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7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7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7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7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7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8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8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8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8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8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8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8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8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8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8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9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9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9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9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9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9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9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9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9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79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0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01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0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0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0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0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0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0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0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0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1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1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1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1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1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1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1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1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1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1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2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2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2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2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2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2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2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2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2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2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3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3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3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3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3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3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3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3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3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3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4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4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4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4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4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4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46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4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4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4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5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5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5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5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5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5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5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5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5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5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6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6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6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6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6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6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6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6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6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6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7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7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7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7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7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7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7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7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7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7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8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8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8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8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8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8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8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8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8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89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9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9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9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9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9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9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9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9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9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89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0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0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0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0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0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0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0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0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0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0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1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1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1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1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1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1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1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1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1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1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2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2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2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2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2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2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2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2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2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2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3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3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32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3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3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3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3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3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3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3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4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4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4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4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4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4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4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4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4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93345</xdr:colOff>
      <xdr:row>12</xdr:row>
      <xdr:rowOff>121920</xdr:rowOff>
    </xdr:to>
    <xdr:sp>
      <xdr:nvSpPr>
        <xdr:cNvPr id="1949" name="Text Box 1"/>
        <xdr:cNvSpPr txBox="1"/>
      </xdr:nvSpPr>
      <xdr:spPr>
        <a:xfrm>
          <a:off x="1790065" y="6419850"/>
          <a:ext cx="84455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93345</xdr:colOff>
      <xdr:row>12</xdr:row>
      <xdr:rowOff>121920</xdr:rowOff>
    </xdr:to>
    <xdr:sp>
      <xdr:nvSpPr>
        <xdr:cNvPr id="1950" name="Text Box 1"/>
        <xdr:cNvSpPr txBox="1"/>
      </xdr:nvSpPr>
      <xdr:spPr>
        <a:xfrm>
          <a:off x="1790065" y="6419850"/>
          <a:ext cx="84455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5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5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5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5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5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5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5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5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59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6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6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6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6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6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6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6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67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6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6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7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7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7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7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7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7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7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7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7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7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8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8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8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8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8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8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8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8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8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8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9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9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9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9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9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9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9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9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9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199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0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0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0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0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0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0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0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0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0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0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10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1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1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1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1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1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1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1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1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1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2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2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2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2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2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2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2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2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2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2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3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3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3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3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3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3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3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3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3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3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4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4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4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4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4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4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4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4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4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4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5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5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5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53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54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55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93345</xdr:colOff>
      <xdr:row>12</xdr:row>
      <xdr:rowOff>121920</xdr:rowOff>
    </xdr:to>
    <xdr:sp>
      <xdr:nvSpPr>
        <xdr:cNvPr id="2056" name="Text Box 1"/>
        <xdr:cNvSpPr txBox="1"/>
      </xdr:nvSpPr>
      <xdr:spPr>
        <a:xfrm>
          <a:off x="1792605" y="6419850"/>
          <a:ext cx="81915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93345</xdr:colOff>
      <xdr:row>12</xdr:row>
      <xdr:rowOff>121920</xdr:rowOff>
    </xdr:to>
    <xdr:sp>
      <xdr:nvSpPr>
        <xdr:cNvPr id="2057" name="Text Box 1"/>
        <xdr:cNvSpPr txBox="1"/>
      </xdr:nvSpPr>
      <xdr:spPr>
        <a:xfrm>
          <a:off x="1792605" y="6419850"/>
          <a:ext cx="81915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93345</xdr:colOff>
      <xdr:row>12</xdr:row>
      <xdr:rowOff>121920</xdr:rowOff>
    </xdr:to>
    <xdr:sp>
      <xdr:nvSpPr>
        <xdr:cNvPr id="2058" name="Text Box 1"/>
        <xdr:cNvSpPr txBox="1"/>
      </xdr:nvSpPr>
      <xdr:spPr>
        <a:xfrm>
          <a:off x="1790065" y="6419850"/>
          <a:ext cx="84455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5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6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6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6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6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6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6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6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6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6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6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7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7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7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7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7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7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7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7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7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7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8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8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8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8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8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8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8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8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8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8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9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9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9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9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9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9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9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97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9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09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0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0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0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0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0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0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0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0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0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0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1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1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1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1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1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1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1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1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1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1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2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2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2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2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2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2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2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2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2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2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30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3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3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3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3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3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3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37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38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39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40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41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42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43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44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45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46" name="Text Box 1"/>
        <xdr:cNvSpPr txBox="1"/>
      </xdr:nvSpPr>
      <xdr:spPr>
        <a:xfrm>
          <a:off x="1790065" y="6419850"/>
          <a:ext cx="8636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95250</xdr:colOff>
      <xdr:row>12</xdr:row>
      <xdr:rowOff>121920</xdr:rowOff>
    </xdr:to>
    <xdr:sp>
      <xdr:nvSpPr>
        <xdr:cNvPr id="2147" name="Text Box 1"/>
        <xdr:cNvSpPr txBox="1"/>
      </xdr:nvSpPr>
      <xdr:spPr>
        <a:xfrm>
          <a:off x="1792605" y="6419850"/>
          <a:ext cx="83820" cy="121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171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8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2190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9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9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19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0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0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0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0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1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1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214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1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1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2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2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2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2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3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2233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3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3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257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2276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8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9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9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9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29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300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0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0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0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1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1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1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1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2319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2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2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2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2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3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3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3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3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343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2362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380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8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9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9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9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3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2399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0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0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0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0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1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1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1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1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1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423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2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2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2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3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3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3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3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2442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466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2485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8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8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8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9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9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9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9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9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9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9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9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9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49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0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0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0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0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0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0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0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0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0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509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1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1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1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1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1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1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1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1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1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1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2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2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2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2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2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2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2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2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2528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2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3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3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3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3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3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3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3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3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3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3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4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4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4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4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4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552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6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5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2571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124460</xdr:rowOff>
    </xdr:to>
    <xdr:sp>
      <xdr:nvSpPr>
        <xdr:cNvPr id="2572" name="Text Box 1"/>
        <xdr:cNvSpPr txBox="1"/>
      </xdr:nvSpPr>
      <xdr:spPr>
        <a:xfrm>
          <a:off x="1791335" y="6419850"/>
          <a:ext cx="83820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7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7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7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7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7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7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7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8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8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8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8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8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8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8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8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8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8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9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9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9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9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9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9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9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9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9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59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0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0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0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0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0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0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0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0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0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0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1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1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1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1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1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93980</xdr:colOff>
      <xdr:row>12</xdr:row>
      <xdr:rowOff>123190</xdr:rowOff>
    </xdr:to>
    <xdr:sp>
      <xdr:nvSpPr>
        <xdr:cNvPr id="2615" name="Text Box 1"/>
        <xdr:cNvSpPr txBox="1"/>
      </xdr:nvSpPr>
      <xdr:spPr>
        <a:xfrm>
          <a:off x="1792605" y="6419850"/>
          <a:ext cx="825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1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1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1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1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2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2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2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2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2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2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2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2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2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2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3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3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3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3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3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3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3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3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3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3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4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4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4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4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4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4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4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4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4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4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5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5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5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5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5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5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5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5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93980</xdr:colOff>
      <xdr:row>12</xdr:row>
      <xdr:rowOff>123190</xdr:rowOff>
    </xdr:to>
    <xdr:sp>
      <xdr:nvSpPr>
        <xdr:cNvPr id="2658" name="Text Box 1"/>
        <xdr:cNvSpPr txBox="1"/>
      </xdr:nvSpPr>
      <xdr:spPr>
        <a:xfrm>
          <a:off x="1792605" y="6419850"/>
          <a:ext cx="825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5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6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6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6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6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6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6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6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6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6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6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7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7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7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7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7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7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7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7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7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7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8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8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8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8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8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8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8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8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8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8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9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9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9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9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9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9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9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9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9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69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0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93980</xdr:colOff>
      <xdr:row>12</xdr:row>
      <xdr:rowOff>123190</xdr:rowOff>
    </xdr:to>
    <xdr:sp>
      <xdr:nvSpPr>
        <xdr:cNvPr id="2701" name="Text Box 1"/>
        <xdr:cNvSpPr txBox="1"/>
      </xdr:nvSpPr>
      <xdr:spPr>
        <a:xfrm>
          <a:off x="1792605" y="6419850"/>
          <a:ext cx="825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0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0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0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0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0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0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0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0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1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1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1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1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1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1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1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1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1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1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2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2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2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2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2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2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2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2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2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2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3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3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3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3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34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35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36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37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38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39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40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41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42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10160</xdr:colOff>
      <xdr:row>12</xdr:row>
      <xdr:rowOff>0</xdr:rowOff>
    </xdr:from>
    <xdr:to>
      <xdr:col>4</xdr:col>
      <xdr:colOff>93980</xdr:colOff>
      <xdr:row>12</xdr:row>
      <xdr:rowOff>125095</xdr:rowOff>
    </xdr:to>
    <xdr:sp>
      <xdr:nvSpPr>
        <xdr:cNvPr id="2743" name="Text Box 1"/>
        <xdr:cNvSpPr txBox="1"/>
      </xdr:nvSpPr>
      <xdr:spPr>
        <a:xfrm>
          <a:off x="1791335" y="6419850"/>
          <a:ext cx="83820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11430</xdr:colOff>
      <xdr:row>12</xdr:row>
      <xdr:rowOff>0</xdr:rowOff>
    </xdr:from>
    <xdr:to>
      <xdr:col>4</xdr:col>
      <xdr:colOff>93980</xdr:colOff>
      <xdr:row>12</xdr:row>
      <xdr:rowOff>123190</xdr:rowOff>
    </xdr:to>
    <xdr:sp>
      <xdr:nvSpPr>
        <xdr:cNvPr id="2744" name="Text Box 1"/>
        <xdr:cNvSpPr txBox="1"/>
      </xdr:nvSpPr>
      <xdr:spPr>
        <a:xfrm>
          <a:off x="1792605" y="6419850"/>
          <a:ext cx="825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4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4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4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4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4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5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5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5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5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5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5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5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5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5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5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6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6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6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6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6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6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6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6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125095</xdr:rowOff>
    </xdr:to>
    <xdr:sp>
      <xdr:nvSpPr>
        <xdr:cNvPr id="2768" name="Text Box 1"/>
        <xdr:cNvSpPr txBox="1"/>
      </xdr:nvSpPr>
      <xdr:spPr>
        <a:xfrm>
          <a:off x="1790700" y="64198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6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7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7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7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7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7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7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7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77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78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79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80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81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82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83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84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85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95250</xdr:colOff>
      <xdr:row>12</xdr:row>
      <xdr:rowOff>124460</xdr:rowOff>
    </xdr:to>
    <xdr:sp>
      <xdr:nvSpPr>
        <xdr:cNvPr id="2786" name="Text Box 1"/>
        <xdr:cNvSpPr txBox="1"/>
      </xdr:nvSpPr>
      <xdr:spPr>
        <a:xfrm>
          <a:off x="1790700" y="64198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12</xdr:row>
      <xdr:rowOff>0</xdr:rowOff>
    </xdr:from>
    <xdr:to>
      <xdr:col>4</xdr:col>
      <xdr:colOff>95250</xdr:colOff>
      <xdr:row>12</xdr:row>
      <xdr:rowOff>123825</xdr:rowOff>
    </xdr:to>
    <xdr:sp>
      <xdr:nvSpPr>
        <xdr:cNvPr id="2787" name="Text Box 1"/>
        <xdr:cNvSpPr txBox="1"/>
      </xdr:nvSpPr>
      <xdr:spPr>
        <a:xfrm>
          <a:off x="1791970" y="64198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88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89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90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91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92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93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94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95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96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97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98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799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800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801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802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803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804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805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806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807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808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9</xdr:row>
      <xdr:rowOff>0</xdr:rowOff>
    </xdr:from>
    <xdr:to>
      <xdr:col>4</xdr:col>
      <xdr:colOff>95885</xdr:colOff>
      <xdr:row>9</xdr:row>
      <xdr:rowOff>122555</xdr:rowOff>
    </xdr:to>
    <xdr:sp>
      <xdr:nvSpPr>
        <xdr:cNvPr id="2809" name="Text Box 1"/>
        <xdr:cNvSpPr txBox="1"/>
      </xdr:nvSpPr>
      <xdr:spPr>
        <a:xfrm>
          <a:off x="1790065" y="4197350"/>
          <a:ext cx="86995" cy="122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17</xdr:row>
      <xdr:rowOff>0</xdr:rowOff>
    </xdr:from>
    <xdr:to>
      <xdr:col>4</xdr:col>
      <xdr:colOff>95250</xdr:colOff>
      <xdr:row>17</xdr:row>
      <xdr:rowOff>124460</xdr:rowOff>
    </xdr:to>
    <xdr:sp>
      <xdr:nvSpPr>
        <xdr:cNvPr id="2810" name="Text Box 1"/>
        <xdr:cNvSpPr txBox="1"/>
      </xdr:nvSpPr>
      <xdr:spPr>
        <a:xfrm>
          <a:off x="1790700" y="102044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17</xdr:row>
      <xdr:rowOff>0</xdr:rowOff>
    </xdr:from>
    <xdr:to>
      <xdr:col>4</xdr:col>
      <xdr:colOff>95250</xdr:colOff>
      <xdr:row>17</xdr:row>
      <xdr:rowOff>124460</xdr:rowOff>
    </xdr:to>
    <xdr:sp>
      <xdr:nvSpPr>
        <xdr:cNvPr id="2811" name="Text Box 1"/>
        <xdr:cNvSpPr txBox="1"/>
      </xdr:nvSpPr>
      <xdr:spPr>
        <a:xfrm>
          <a:off x="1790700" y="102044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17</xdr:row>
      <xdr:rowOff>0</xdr:rowOff>
    </xdr:from>
    <xdr:to>
      <xdr:col>4</xdr:col>
      <xdr:colOff>95250</xdr:colOff>
      <xdr:row>17</xdr:row>
      <xdr:rowOff>124460</xdr:rowOff>
    </xdr:to>
    <xdr:sp>
      <xdr:nvSpPr>
        <xdr:cNvPr id="2812" name="Text Box 1"/>
        <xdr:cNvSpPr txBox="1"/>
      </xdr:nvSpPr>
      <xdr:spPr>
        <a:xfrm>
          <a:off x="1790700" y="102044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17</xdr:row>
      <xdr:rowOff>0</xdr:rowOff>
    </xdr:from>
    <xdr:to>
      <xdr:col>4</xdr:col>
      <xdr:colOff>95250</xdr:colOff>
      <xdr:row>17</xdr:row>
      <xdr:rowOff>124460</xdr:rowOff>
    </xdr:to>
    <xdr:sp>
      <xdr:nvSpPr>
        <xdr:cNvPr id="2813" name="Text Box 1"/>
        <xdr:cNvSpPr txBox="1"/>
      </xdr:nvSpPr>
      <xdr:spPr>
        <a:xfrm>
          <a:off x="1790700" y="102044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26</xdr:row>
      <xdr:rowOff>0</xdr:rowOff>
    </xdr:from>
    <xdr:to>
      <xdr:col>4</xdr:col>
      <xdr:colOff>96520</xdr:colOff>
      <xdr:row>26</xdr:row>
      <xdr:rowOff>123825</xdr:rowOff>
    </xdr:to>
    <xdr:sp>
      <xdr:nvSpPr>
        <xdr:cNvPr id="2814" name="Text Box 1"/>
        <xdr:cNvSpPr txBox="1"/>
      </xdr:nvSpPr>
      <xdr:spPr>
        <a:xfrm>
          <a:off x="179197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10795</xdr:colOff>
      <xdr:row>26</xdr:row>
      <xdr:rowOff>0</xdr:rowOff>
    </xdr:from>
    <xdr:to>
      <xdr:col>4</xdr:col>
      <xdr:colOff>96520</xdr:colOff>
      <xdr:row>26</xdr:row>
      <xdr:rowOff>123825</xdr:rowOff>
    </xdr:to>
    <xdr:sp>
      <xdr:nvSpPr>
        <xdr:cNvPr id="2815" name="Text Box 1"/>
        <xdr:cNvSpPr txBox="1"/>
      </xdr:nvSpPr>
      <xdr:spPr>
        <a:xfrm>
          <a:off x="179197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16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17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18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19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20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21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22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23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10795</xdr:colOff>
      <xdr:row>26</xdr:row>
      <xdr:rowOff>0</xdr:rowOff>
    </xdr:from>
    <xdr:to>
      <xdr:col>4</xdr:col>
      <xdr:colOff>96520</xdr:colOff>
      <xdr:row>26</xdr:row>
      <xdr:rowOff>123825</xdr:rowOff>
    </xdr:to>
    <xdr:sp>
      <xdr:nvSpPr>
        <xdr:cNvPr id="2824" name="Text Box 1"/>
        <xdr:cNvSpPr txBox="1"/>
      </xdr:nvSpPr>
      <xdr:spPr>
        <a:xfrm>
          <a:off x="179197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10795</xdr:colOff>
      <xdr:row>26</xdr:row>
      <xdr:rowOff>0</xdr:rowOff>
    </xdr:from>
    <xdr:to>
      <xdr:col>4</xdr:col>
      <xdr:colOff>96520</xdr:colOff>
      <xdr:row>26</xdr:row>
      <xdr:rowOff>123825</xdr:rowOff>
    </xdr:to>
    <xdr:sp>
      <xdr:nvSpPr>
        <xdr:cNvPr id="2825" name="Text Box 1"/>
        <xdr:cNvSpPr txBox="1"/>
      </xdr:nvSpPr>
      <xdr:spPr>
        <a:xfrm>
          <a:off x="179197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26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27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28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29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30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31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32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  <xdr:twoCellAnchor editAs="oneCell">
    <xdr:from>
      <xdr:col>4</xdr:col>
      <xdr:colOff>9525</xdr:colOff>
      <xdr:row>26</xdr:row>
      <xdr:rowOff>0</xdr:rowOff>
    </xdr:from>
    <xdr:to>
      <xdr:col>4</xdr:col>
      <xdr:colOff>95250</xdr:colOff>
      <xdr:row>26</xdr:row>
      <xdr:rowOff>123825</xdr:rowOff>
    </xdr:to>
    <xdr:sp>
      <xdr:nvSpPr>
        <xdr:cNvPr id="2833" name="Text Box 1"/>
        <xdr:cNvSpPr txBox="1"/>
      </xdr:nvSpPr>
      <xdr:spPr>
        <a:xfrm>
          <a:off x="1790700" y="16529050"/>
          <a:ext cx="85725" cy="123825"/>
        </a:xfrm>
        <a:prstGeom prst="rect">
          <a:avLst/>
        </a:prstGeom>
        <a:noFill/>
        <a:ln w="0" cap="flat" cmpd="sng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120" zoomScaleNormal="120" topLeftCell="A10" workbookViewId="0">
      <selection activeCell="E14" sqref="E14"/>
    </sheetView>
  </sheetViews>
  <sheetFormatPr defaultColWidth="9" defaultRowHeight="13.8"/>
  <cols>
    <col min="1" max="1" width="4.25" style="25" customWidth="1"/>
    <col min="2" max="2" width="9.19444444444444" style="26" customWidth="1"/>
    <col min="3" max="3" width="4.64814814814815" style="26" customWidth="1"/>
    <col min="4" max="4" width="7.87962962962963" style="26" customWidth="1"/>
    <col min="5" max="5" width="51.0092592592593" style="26" customWidth="1"/>
    <col min="6" max="6" width="6.55555555555556" style="27" customWidth="1"/>
    <col min="7" max="7" width="15.7407407407407" style="27" customWidth="1"/>
    <col min="8" max="8" width="4.94444444444444" style="27" customWidth="1"/>
    <col min="9" max="9" width="7.26851851851852" style="27" customWidth="1"/>
    <col min="10" max="10" width="6.37037037037037" style="27" customWidth="1"/>
    <col min="11" max="12" width="6.46296296296296" style="27" customWidth="1"/>
    <col min="13" max="16384" width="9" style="26"/>
  </cols>
  <sheetData>
    <row r="1" ht="22.5" customHeight="1" spans="1:12">
      <c r="A1" s="28" t="s">
        <v>0</v>
      </c>
      <c r="B1" s="28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ht="26" customHeight="1" spans="1:12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="20" customFormat="1" ht="16" customHeight="1" spans="1:12">
      <c r="A3" s="31" t="s">
        <v>2</v>
      </c>
      <c r="B3" s="31" t="s">
        <v>3</v>
      </c>
      <c r="C3" s="31" t="s">
        <v>4</v>
      </c>
      <c r="D3" s="31" t="s">
        <v>5</v>
      </c>
      <c r="E3" s="32" t="s">
        <v>6</v>
      </c>
      <c r="F3" s="32" t="s">
        <v>7</v>
      </c>
      <c r="G3" s="33" t="s">
        <v>8</v>
      </c>
      <c r="H3" s="34"/>
      <c r="I3" s="34"/>
      <c r="J3" s="55"/>
      <c r="K3" s="32" t="s">
        <v>9</v>
      </c>
      <c r="L3" s="32" t="s">
        <v>10</v>
      </c>
    </row>
    <row r="4" s="20" customFormat="1" ht="46" customHeight="1" spans="1:12">
      <c r="A4" s="31"/>
      <c r="B4" s="31"/>
      <c r="C4" s="31"/>
      <c r="D4" s="31"/>
      <c r="E4" s="35"/>
      <c r="F4" s="35"/>
      <c r="G4" s="31" t="s">
        <v>11</v>
      </c>
      <c r="H4" s="31" t="s">
        <v>12</v>
      </c>
      <c r="I4" s="31" t="s">
        <v>13</v>
      </c>
      <c r="J4" s="31" t="s">
        <v>14</v>
      </c>
      <c r="K4" s="35"/>
      <c r="L4" s="35"/>
    </row>
    <row r="5" s="20" customFormat="1" ht="28" customHeight="1" spans="1:12">
      <c r="A5" s="36" t="s">
        <v>15</v>
      </c>
      <c r="B5" s="36"/>
      <c r="C5" s="36"/>
      <c r="D5" s="36"/>
      <c r="E5" s="37"/>
      <c r="F5" s="37">
        <f>F6+F13+F21</f>
        <v>700</v>
      </c>
      <c r="G5" s="36"/>
      <c r="H5" s="36"/>
      <c r="I5" s="36"/>
      <c r="J5" s="36"/>
      <c r="K5" s="37"/>
      <c r="L5" s="37"/>
    </row>
    <row r="6" s="20" customFormat="1" ht="48" customHeight="1" spans="1:12">
      <c r="A6" s="38" t="s">
        <v>16</v>
      </c>
      <c r="B6" s="38" t="s">
        <v>17</v>
      </c>
      <c r="C6" s="38" t="s">
        <v>18</v>
      </c>
      <c r="D6" s="38" t="s">
        <v>19</v>
      </c>
      <c r="E6" s="39" t="s">
        <v>20</v>
      </c>
      <c r="F6" s="38">
        <f>SUM(F7:F12)</f>
        <v>147.8</v>
      </c>
      <c r="G6" s="40" t="s">
        <v>21</v>
      </c>
      <c r="H6" s="38">
        <f>SUM(H7:H12)</f>
        <v>52</v>
      </c>
      <c r="I6" s="38">
        <f>SUM(I7:I12)</f>
        <v>0.0335</v>
      </c>
      <c r="J6" s="38">
        <f>SUM(J7:J12)</f>
        <v>0.1413</v>
      </c>
      <c r="K6" s="38" t="s">
        <v>22</v>
      </c>
      <c r="L6" s="38" t="s">
        <v>23</v>
      </c>
    </row>
    <row r="7" s="21" customFormat="1" ht="50" customHeight="1" spans="1:12">
      <c r="A7" s="41">
        <v>1</v>
      </c>
      <c r="B7" s="42" t="s">
        <v>24</v>
      </c>
      <c r="C7" s="42" t="s">
        <v>18</v>
      </c>
      <c r="D7" s="42" t="s">
        <v>25</v>
      </c>
      <c r="E7" s="43" t="s">
        <v>26</v>
      </c>
      <c r="F7" s="42">
        <v>17.75</v>
      </c>
      <c r="G7" s="44" t="s">
        <v>21</v>
      </c>
      <c r="H7" s="42">
        <v>10</v>
      </c>
      <c r="I7" s="42">
        <v>0.005</v>
      </c>
      <c r="J7" s="42">
        <v>0.0215</v>
      </c>
      <c r="K7" s="46" t="s">
        <v>22</v>
      </c>
      <c r="L7" s="42" t="s">
        <v>27</v>
      </c>
    </row>
    <row r="8" s="21" customFormat="1" ht="47" customHeight="1" spans="1:12">
      <c r="A8" s="41">
        <v>2</v>
      </c>
      <c r="B8" s="42" t="s">
        <v>24</v>
      </c>
      <c r="C8" s="42" t="s">
        <v>18</v>
      </c>
      <c r="D8" s="42" t="s">
        <v>28</v>
      </c>
      <c r="E8" s="43" t="s">
        <v>29</v>
      </c>
      <c r="F8" s="45">
        <v>25.5</v>
      </c>
      <c r="G8" s="44" t="s">
        <v>21</v>
      </c>
      <c r="H8" s="42">
        <v>5</v>
      </c>
      <c r="I8" s="42">
        <v>0.0051</v>
      </c>
      <c r="J8" s="42">
        <v>0.0218</v>
      </c>
      <c r="K8" s="46" t="s">
        <v>22</v>
      </c>
      <c r="L8" s="42" t="s">
        <v>27</v>
      </c>
    </row>
    <row r="9" s="21" customFormat="1" ht="47" customHeight="1" spans="1:12">
      <c r="A9" s="41">
        <v>3</v>
      </c>
      <c r="B9" s="42" t="s">
        <v>24</v>
      </c>
      <c r="C9" s="46" t="s">
        <v>18</v>
      </c>
      <c r="D9" s="46" t="s">
        <v>30</v>
      </c>
      <c r="E9" s="44" t="s">
        <v>31</v>
      </c>
      <c r="F9" s="46">
        <v>36.85</v>
      </c>
      <c r="G9" s="44" t="s">
        <v>21</v>
      </c>
      <c r="H9" s="46">
        <v>8</v>
      </c>
      <c r="I9" s="46">
        <v>0.0074</v>
      </c>
      <c r="J9" s="46">
        <v>0.0315</v>
      </c>
      <c r="K9" s="46" t="s">
        <v>22</v>
      </c>
      <c r="L9" s="42" t="s">
        <v>32</v>
      </c>
    </row>
    <row r="10" s="21" customFormat="1" ht="73" customHeight="1" spans="1:12">
      <c r="A10" s="41">
        <v>4</v>
      </c>
      <c r="B10" s="42" t="s">
        <v>24</v>
      </c>
      <c r="C10" s="46" t="s">
        <v>18</v>
      </c>
      <c r="D10" s="42" t="s">
        <v>33</v>
      </c>
      <c r="E10" s="43" t="s">
        <v>34</v>
      </c>
      <c r="F10" s="42">
        <v>28.3</v>
      </c>
      <c r="G10" s="44" t="s">
        <v>21</v>
      </c>
      <c r="H10" s="42">
        <v>16</v>
      </c>
      <c r="I10" s="42">
        <v>0.0068</v>
      </c>
      <c r="J10" s="42">
        <v>0.0285</v>
      </c>
      <c r="K10" s="46" t="s">
        <v>22</v>
      </c>
      <c r="L10" s="42" t="s">
        <v>27</v>
      </c>
    </row>
    <row r="11" s="21" customFormat="1" ht="51" customHeight="1" spans="1:12">
      <c r="A11" s="41">
        <v>5</v>
      </c>
      <c r="B11" s="42" t="s">
        <v>24</v>
      </c>
      <c r="C11" s="46" t="s">
        <v>18</v>
      </c>
      <c r="D11" s="42" t="s">
        <v>35</v>
      </c>
      <c r="E11" s="43" t="s">
        <v>36</v>
      </c>
      <c r="F11" s="42">
        <f>582*0.05</f>
        <v>29.1</v>
      </c>
      <c r="G11" s="44" t="s">
        <v>21</v>
      </c>
      <c r="H11" s="42">
        <v>8</v>
      </c>
      <c r="I11" s="42">
        <v>0.006</v>
      </c>
      <c r="J11" s="42">
        <v>0.0246</v>
      </c>
      <c r="K11" s="46" t="s">
        <v>22</v>
      </c>
      <c r="L11" s="42" t="s">
        <v>32</v>
      </c>
    </row>
    <row r="12" s="21" customFormat="1" ht="51" customHeight="1" spans="1:12">
      <c r="A12" s="41">
        <v>6</v>
      </c>
      <c r="B12" s="42" t="s">
        <v>24</v>
      </c>
      <c r="C12" s="46" t="s">
        <v>18</v>
      </c>
      <c r="D12" s="42" t="s">
        <v>37</v>
      </c>
      <c r="E12" s="43" t="s">
        <v>38</v>
      </c>
      <c r="F12" s="42">
        <v>10.3</v>
      </c>
      <c r="G12" s="44" t="s">
        <v>21</v>
      </c>
      <c r="H12" s="42">
        <v>5</v>
      </c>
      <c r="I12" s="42">
        <v>0.0032</v>
      </c>
      <c r="J12" s="42">
        <v>0.0134</v>
      </c>
      <c r="K12" s="46" t="s">
        <v>22</v>
      </c>
      <c r="L12" s="42" t="s">
        <v>27</v>
      </c>
    </row>
    <row r="13" s="20" customFormat="1" ht="50" customHeight="1" spans="1:12">
      <c r="A13" s="38" t="s">
        <v>39</v>
      </c>
      <c r="B13" s="38" t="s">
        <v>40</v>
      </c>
      <c r="C13" s="47" t="s">
        <v>18</v>
      </c>
      <c r="D13" s="38" t="s">
        <v>41</v>
      </c>
      <c r="E13" s="48" t="s">
        <v>42</v>
      </c>
      <c r="F13" s="38">
        <f>SUM(F14:F20)</f>
        <v>51.85</v>
      </c>
      <c r="G13" s="40" t="s">
        <v>43</v>
      </c>
      <c r="H13" s="38">
        <f>SUM(H14:H20)</f>
        <v>48</v>
      </c>
      <c r="I13" s="38">
        <f>SUM(I14:I20)</f>
        <v>0.0604</v>
      </c>
      <c r="J13" s="38">
        <f>SUM(J14:J20)</f>
        <v>0.2416</v>
      </c>
      <c r="K13" s="38" t="s">
        <v>22</v>
      </c>
      <c r="L13" s="47" t="s">
        <v>23</v>
      </c>
    </row>
    <row r="14" s="22" customFormat="1" ht="62" customHeight="1" spans="1:12">
      <c r="A14" s="42">
        <v>1</v>
      </c>
      <c r="B14" s="42" t="s">
        <v>44</v>
      </c>
      <c r="C14" s="42" t="s">
        <v>18</v>
      </c>
      <c r="D14" s="42" t="s">
        <v>25</v>
      </c>
      <c r="E14" s="43" t="s">
        <v>45</v>
      </c>
      <c r="F14" s="45">
        <v>14.2</v>
      </c>
      <c r="G14" s="43" t="s">
        <v>43</v>
      </c>
      <c r="H14" s="49">
        <v>8</v>
      </c>
      <c r="I14" s="42">
        <v>0.0141</v>
      </c>
      <c r="J14" s="42">
        <f>I14*4</f>
        <v>0.0564</v>
      </c>
      <c r="K14" s="46" t="s">
        <v>22</v>
      </c>
      <c r="L14" s="42" t="s">
        <v>27</v>
      </c>
    </row>
    <row r="15" s="21" customFormat="1" ht="62" customHeight="1" spans="1:12">
      <c r="A15" s="46">
        <v>2</v>
      </c>
      <c r="B15" s="42" t="s">
        <v>44</v>
      </c>
      <c r="C15" s="42" t="s">
        <v>18</v>
      </c>
      <c r="D15" s="46" t="s">
        <v>28</v>
      </c>
      <c r="E15" s="43" t="s">
        <v>46</v>
      </c>
      <c r="F15" s="46">
        <f>277*0.05</f>
        <v>13.85</v>
      </c>
      <c r="G15" s="43" t="s">
        <v>43</v>
      </c>
      <c r="H15" s="46">
        <v>13</v>
      </c>
      <c r="I15" s="46">
        <v>0.0184</v>
      </c>
      <c r="J15" s="42">
        <f t="shared" ref="J15:J20" si="0">I15*4</f>
        <v>0.0736</v>
      </c>
      <c r="K15" s="46" t="s">
        <v>22</v>
      </c>
      <c r="L15" s="42" t="s">
        <v>27</v>
      </c>
    </row>
    <row r="16" s="21" customFormat="1" ht="81" customHeight="1" spans="1:12">
      <c r="A16" s="46">
        <v>3</v>
      </c>
      <c r="B16" s="42" t="s">
        <v>44</v>
      </c>
      <c r="C16" s="42" t="s">
        <v>18</v>
      </c>
      <c r="D16" s="42" t="s">
        <v>33</v>
      </c>
      <c r="E16" s="43" t="s">
        <v>47</v>
      </c>
      <c r="F16" s="42">
        <f>425*0.05</f>
        <v>21.25</v>
      </c>
      <c r="G16" s="43" t="s">
        <v>43</v>
      </c>
      <c r="H16" s="42">
        <v>17</v>
      </c>
      <c r="I16" s="42">
        <v>0.0266</v>
      </c>
      <c r="J16" s="42">
        <f t="shared" si="0"/>
        <v>0.1064</v>
      </c>
      <c r="K16" s="46" t="s">
        <v>22</v>
      </c>
      <c r="L16" s="42" t="s">
        <v>27</v>
      </c>
    </row>
    <row r="17" s="23" customFormat="1" ht="43" customHeight="1" spans="1:12">
      <c r="A17" s="42">
        <v>4</v>
      </c>
      <c r="B17" s="42" t="s">
        <v>44</v>
      </c>
      <c r="C17" s="42" t="s">
        <v>18</v>
      </c>
      <c r="D17" s="42" t="s">
        <v>37</v>
      </c>
      <c r="E17" s="43" t="s">
        <v>48</v>
      </c>
      <c r="F17" s="42">
        <f>9*0.05</f>
        <v>0.45</v>
      </c>
      <c r="G17" s="43" t="s">
        <v>43</v>
      </c>
      <c r="H17" s="42">
        <v>4</v>
      </c>
      <c r="I17" s="42">
        <v>0.0007</v>
      </c>
      <c r="J17" s="42">
        <f t="shared" si="0"/>
        <v>0.0028</v>
      </c>
      <c r="K17" s="46" t="s">
        <v>22</v>
      </c>
      <c r="L17" s="42" t="s">
        <v>27</v>
      </c>
    </row>
    <row r="18" s="23" customFormat="1" ht="43" customHeight="1" spans="1:12">
      <c r="A18" s="46">
        <v>5</v>
      </c>
      <c r="B18" s="42" t="s">
        <v>44</v>
      </c>
      <c r="C18" s="42" t="s">
        <v>18</v>
      </c>
      <c r="D18" s="42" t="s">
        <v>28</v>
      </c>
      <c r="E18" s="43" t="s">
        <v>49</v>
      </c>
      <c r="F18" s="42">
        <f>16*0.1</f>
        <v>1.6</v>
      </c>
      <c r="G18" s="43" t="s">
        <v>43</v>
      </c>
      <c r="H18" s="42">
        <v>2</v>
      </c>
      <c r="I18" s="42">
        <v>0.0002</v>
      </c>
      <c r="J18" s="42">
        <f t="shared" si="0"/>
        <v>0.0008</v>
      </c>
      <c r="K18" s="46" t="s">
        <v>22</v>
      </c>
      <c r="L18" s="42" t="s">
        <v>27</v>
      </c>
    </row>
    <row r="19" s="23" customFormat="1" ht="40" customHeight="1" spans="1:12">
      <c r="A19" s="46">
        <v>6</v>
      </c>
      <c r="B19" s="42" t="s">
        <v>44</v>
      </c>
      <c r="C19" s="42" t="s">
        <v>18</v>
      </c>
      <c r="D19" s="42" t="s">
        <v>33</v>
      </c>
      <c r="E19" s="43" t="s">
        <v>50</v>
      </c>
      <c r="F19" s="42">
        <v>0.4</v>
      </c>
      <c r="G19" s="43" t="s">
        <v>43</v>
      </c>
      <c r="H19" s="50">
        <v>3</v>
      </c>
      <c r="I19" s="50">
        <v>0.0003</v>
      </c>
      <c r="J19" s="42">
        <f t="shared" si="0"/>
        <v>0.0012</v>
      </c>
      <c r="K19" s="46" t="s">
        <v>22</v>
      </c>
      <c r="L19" s="42" t="s">
        <v>27</v>
      </c>
    </row>
    <row r="20" s="23" customFormat="1" ht="40" customHeight="1" spans="1:12">
      <c r="A20" s="42">
        <v>7</v>
      </c>
      <c r="B20" s="42" t="s">
        <v>44</v>
      </c>
      <c r="C20" s="42" t="s">
        <v>18</v>
      </c>
      <c r="D20" s="42" t="s">
        <v>37</v>
      </c>
      <c r="E20" s="43" t="s">
        <v>51</v>
      </c>
      <c r="F20" s="42">
        <v>0.1</v>
      </c>
      <c r="G20" s="43" t="s">
        <v>43</v>
      </c>
      <c r="H20" s="50">
        <v>1</v>
      </c>
      <c r="I20" s="50">
        <v>0.0001</v>
      </c>
      <c r="J20" s="42">
        <f t="shared" si="0"/>
        <v>0.0004</v>
      </c>
      <c r="K20" s="46" t="s">
        <v>22</v>
      </c>
      <c r="L20" s="42" t="s">
        <v>27</v>
      </c>
    </row>
    <row r="21" s="20" customFormat="1" ht="45" customHeight="1" spans="1:12">
      <c r="A21" s="31" t="s">
        <v>52</v>
      </c>
      <c r="B21" s="47" t="s">
        <v>53</v>
      </c>
      <c r="C21" s="47" t="s">
        <v>18</v>
      </c>
      <c r="D21" s="47" t="s">
        <v>54</v>
      </c>
      <c r="E21" s="48" t="s">
        <v>55</v>
      </c>
      <c r="F21" s="47">
        <f>SUM(F22:F26)</f>
        <v>500.35</v>
      </c>
      <c r="G21" s="48" t="s">
        <v>56</v>
      </c>
      <c r="H21" s="51">
        <f>SUM(H22:H26)</f>
        <v>58</v>
      </c>
      <c r="I21" s="51">
        <f>SUM(I22:I26)</f>
        <v>0.0913</v>
      </c>
      <c r="J21" s="47">
        <f>SUM(J22:J26)</f>
        <v>0.3652</v>
      </c>
      <c r="K21" s="38" t="s">
        <v>22</v>
      </c>
      <c r="L21" s="47" t="s">
        <v>57</v>
      </c>
    </row>
    <row r="22" s="24" customFormat="1" ht="52" customHeight="1" spans="1:12">
      <c r="A22" s="46">
        <v>1</v>
      </c>
      <c r="B22" s="42" t="s">
        <v>58</v>
      </c>
      <c r="C22" s="42" t="s">
        <v>18</v>
      </c>
      <c r="D22" s="42" t="s">
        <v>25</v>
      </c>
      <c r="E22" s="43" t="s">
        <v>59</v>
      </c>
      <c r="F22" s="46">
        <v>20.4</v>
      </c>
      <c r="G22" s="43" t="s">
        <v>56</v>
      </c>
      <c r="H22" s="42">
        <v>8</v>
      </c>
      <c r="I22" s="42">
        <v>0.004</v>
      </c>
      <c r="J22" s="42">
        <f>I22*4</f>
        <v>0.016</v>
      </c>
      <c r="K22" s="46" t="s">
        <v>22</v>
      </c>
      <c r="L22" s="42" t="s">
        <v>27</v>
      </c>
    </row>
    <row r="23" s="24" customFormat="1" ht="52" customHeight="1" spans="1:12">
      <c r="A23" s="46">
        <v>2</v>
      </c>
      <c r="B23" s="42" t="s">
        <v>58</v>
      </c>
      <c r="C23" s="42" t="s">
        <v>18</v>
      </c>
      <c r="D23" s="42" t="s">
        <v>30</v>
      </c>
      <c r="E23" s="43" t="s">
        <v>60</v>
      </c>
      <c r="F23" s="46">
        <v>49.75</v>
      </c>
      <c r="G23" s="43" t="s">
        <v>56</v>
      </c>
      <c r="H23" s="42">
        <v>8</v>
      </c>
      <c r="I23" s="42">
        <v>0.0111</v>
      </c>
      <c r="J23" s="42">
        <f>I23*4</f>
        <v>0.0444</v>
      </c>
      <c r="K23" s="46" t="s">
        <v>22</v>
      </c>
      <c r="L23" s="42" t="s">
        <v>32</v>
      </c>
    </row>
    <row r="24" s="24" customFormat="1" ht="85" customHeight="1" spans="1:12">
      <c r="A24" s="46">
        <v>3</v>
      </c>
      <c r="B24" s="42" t="s">
        <v>58</v>
      </c>
      <c r="C24" s="42" t="s">
        <v>18</v>
      </c>
      <c r="D24" s="42" t="s">
        <v>28</v>
      </c>
      <c r="E24" s="43" t="s">
        <v>61</v>
      </c>
      <c r="F24" s="46">
        <f>559*0.3</f>
        <v>167.7</v>
      </c>
      <c r="G24" s="43" t="s">
        <v>56</v>
      </c>
      <c r="H24" s="49">
        <v>18</v>
      </c>
      <c r="I24" s="42">
        <v>0.0312</v>
      </c>
      <c r="J24" s="42">
        <f>I24*4</f>
        <v>0.1248</v>
      </c>
      <c r="K24" s="46" t="s">
        <v>22</v>
      </c>
      <c r="L24" s="42" t="s">
        <v>27</v>
      </c>
    </row>
    <row r="25" s="24" customFormat="1" ht="85" customHeight="1" spans="1:12">
      <c r="A25" s="46">
        <v>4</v>
      </c>
      <c r="B25" s="42" t="s">
        <v>58</v>
      </c>
      <c r="C25" s="42" t="s">
        <v>18</v>
      </c>
      <c r="D25" s="42" t="s">
        <v>33</v>
      </c>
      <c r="E25" s="43" t="s">
        <v>62</v>
      </c>
      <c r="F25" s="46">
        <f>859*0.3</f>
        <v>257.7</v>
      </c>
      <c r="G25" s="43" t="s">
        <v>56</v>
      </c>
      <c r="H25" s="42">
        <v>17</v>
      </c>
      <c r="I25" s="42">
        <v>0.0438</v>
      </c>
      <c r="J25" s="42">
        <f>I25*4</f>
        <v>0.1752</v>
      </c>
      <c r="K25" s="46" t="s">
        <v>22</v>
      </c>
      <c r="L25" s="42" t="s">
        <v>27</v>
      </c>
    </row>
    <row r="26" s="24" customFormat="1" ht="56" customHeight="1" spans="1:12">
      <c r="A26" s="46">
        <v>5</v>
      </c>
      <c r="B26" s="42" t="s">
        <v>58</v>
      </c>
      <c r="C26" s="42" t="s">
        <v>18</v>
      </c>
      <c r="D26" s="42" t="s">
        <v>37</v>
      </c>
      <c r="E26" s="43" t="s">
        <v>63</v>
      </c>
      <c r="F26" s="46">
        <f>16*0.3</f>
        <v>4.8</v>
      </c>
      <c r="G26" s="43" t="s">
        <v>56</v>
      </c>
      <c r="H26" s="42">
        <v>7</v>
      </c>
      <c r="I26" s="42">
        <v>0.0012</v>
      </c>
      <c r="J26" s="42">
        <f>I26*4</f>
        <v>0.0048</v>
      </c>
      <c r="K26" s="46" t="s">
        <v>22</v>
      </c>
      <c r="L26" s="42" t="s">
        <v>27</v>
      </c>
    </row>
    <row r="27" s="21" customFormat="1" ht="10.8" spans="1:12">
      <c r="A27" s="52"/>
      <c r="F27" s="53"/>
      <c r="G27" s="54"/>
      <c r="H27" s="53"/>
      <c r="I27" s="53"/>
      <c r="J27" s="53"/>
      <c r="K27" s="53"/>
      <c r="L27" s="53"/>
    </row>
    <row r="28" s="21" customFormat="1" ht="10.8" spans="1:12">
      <c r="A28" s="52"/>
      <c r="F28" s="53"/>
      <c r="G28" s="54"/>
      <c r="H28" s="53"/>
      <c r="I28" s="53"/>
      <c r="J28" s="53"/>
      <c r="K28" s="53"/>
      <c r="L28" s="53"/>
    </row>
    <row r="29" s="21" customFormat="1" ht="10.8" spans="1:12">
      <c r="A29" s="52"/>
      <c r="F29" s="53"/>
      <c r="G29" s="54"/>
      <c r="H29" s="53"/>
      <c r="I29" s="53"/>
      <c r="J29" s="53"/>
      <c r="K29" s="53"/>
      <c r="L29" s="53"/>
    </row>
    <row r="30" s="21" customFormat="1" ht="10.8" spans="1:12">
      <c r="A30" s="52"/>
      <c r="F30" s="53"/>
      <c r="G30" s="54"/>
      <c r="H30" s="53"/>
      <c r="I30" s="53"/>
      <c r="J30" s="53"/>
      <c r="K30" s="53"/>
      <c r="L30" s="53"/>
    </row>
    <row r="31" s="21" customFormat="1" ht="10.8" spans="1:12">
      <c r="A31" s="52"/>
      <c r="F31" s="53"/>
      <c r="G31" s="54"/>
      <c r="H31" s="53"/>
      <c r="I31" s="53"/>
      <c r="J31" s="53"/>
      <c r="K31" s="53"/>
      <c r="L31" s="53"/>
    </row>
    <row r="32" s="21" customFormat="1" ht="10.8" spans="1:12">
      <c r="A32" s="52"/>
      <c r="F32" s="53"/>
      <c r="G32" s="54"/>
      <c r="H32" s="53"/>
      <c r="I32" s="53"/>
      <c r="J32" s="53"/>
      <c r="K32" s="53"/>
      <c r="L32" s="53"/>
    </row>
    <row r="33" s="21" customFormat="1" ht="10.8" spans="1:12">
      <c r="A33" s="52"/>
      <c r="F33" s="53"/>
      <c r="G33" s="54"/>
      <c r="H33" s="53"/>
      <c r="I33" s="53"/>
      <c r="J33" s="53"/>
      <c r="K33" s="53"/>
      <c r="L33" s="53"/>
    </row>
    <row r="34" s="21" customFormat="1" ht="10.8" spans="1:12">
      <c r="A34" s="52"/>
      <c r="F34" s="53"/>
      <c r="G34" s="54"/>
      <c r="H34" s="53"/>
      <c r="I34" s="53"/>
      <c r="J34" s="53"/>
      <c r="K34" s="53"/>
      <c r="L34" s="53"/>
    </row>
    <row r="35" s="21" customFormat="1" ht="10.8" spans="1:12">
      <c r="A35" s="52"/>
      <c r="F35" s="53"/>
      <c r="G35" s="54"/>
      <c r="H35" s="53"/>
      <c r="I35" s="53"/>
      <c r="J35" s="53"/>
      <c r="K35" s="53"/>
      <c r="L35" s="53"/>
    </row>
    <row r="36" s="21" customFormat="1" ht="10.8" spans="1:12">
      <c r="A36" s="52"/>
      <c r="F36" s="53"/>
      <c r="G36" s="54"/>
      <c r="H36" s="53"/>
      <c r="I36" s="53"/>
      <c r="J36" s="53"/>
      <c r="K36" s="53"/>
      <c r="L36" s="53"/>
    </row>
    <row r="37" s="21" customFormat="1" ht="10.8" spans="1:12">
      <c r="A37" s="52"/>
      <c r="F37" s="53"/>
      <c r="G37" s="54"/>
      <c r="H37" s="53"/>
      <c r="I37" s="53"/>
      <c r="J37" s="53"/>
      <c r="K37" s="53"/>
      <c r="L37" s="53"/>
    </row>
    <row r="38" s="21" customFormat="1" ht="10.8" spans="1:12">
      <c r="A38" s="52"/>
      <c r="F38" s="53"/>
      <c r="G38" s="54"/>
      <c r="H38" s="53"/>
      <c r="I38" s="53"/>
      <c r="J38" s="53"/>
      <c r="K38" s="53"/>
      <c r="L38" s="53"/>
    </row>
  </sheetData>
  <mergeCells count="12">
    <mergeCell ref="A1:B1"/>
    <mergeCell ref="A2:L2"/>
    <mergeCell ref="G3:J3"/>
    <mergeCell ref="A5:D5"/>
    <mergeCell ref="A3:A4"/>
    <mergeCell ref="B3:B4"/>
    <mergeCell ref="C3:C4"/>
    <mergeCell ref="D3:D4"/>
    <mergeCell ref="E3:E4"/>
    <mergeCell ref="F3:F4"/>
    <mergeCell ref="K3:K4"/>
    <mergeCell ref="L3:L4"/>
  </mergeCells>
  <printOptions horizontalCentered="1"/>
  <pageMargins left="0.984027777777778" right="0.393055555555556" top="0.786805555555556" bottom="0.786805555555556" header="0.314583333333333" footer="0.314583333333333"/>
  <pageSetup paperSize="9" orientation="landscape" horizontalDpi="600" verticalDpi="300"/>
  <headerFooter/>
  <ignoredErrors>
    <ignoredError sqref="J2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13" workbookViewId="0">
      <selection activeCell="L7" sqref="L7"/>
    </sheetView>
  </sheetViews>
  <sheetFormatPr defaultColWidth="9" defaultRowHeight="14.4"/>
  <cols>
    <col min="1" max="1" width="5.11111111111111" customWidth="1"/>
    <col min="2" max="2" width="7.11111111111111" customWidth="1"/>
    <col min="3" max="3" width="4.88888888888889" customWidth="1"/>
    <col min="4" max="4" width="11.3333333333333" customWidth="1"/>
    <col min="8" max="8" width="5.66666666666667" customWidth="1"/>
    <col min="9" max="9" width="18.5555555555556" customWidth="1"/>
  </cols>
  <sheetData>
    <row r="1" ht="24" customHeight="1" spans="1:1">
      <c r="A1" s="1" t="s">
        <v>64</v>
      </c>
    </row>
    <row r="2" ht="30" customHeight="1" spans="1:9">
      <c r="A2" s="2" t="s">
        <v>65</v>
      </c>
      <c r="B2" s="3"/>
      <c r="C2" s="3"/>
      <c r="D2" s="3"/>
      <c r="E2" s="3"/>
      <c r="F2" s="3"/>
      <c r="G2" s="3"/>
      <c r="H2" s="3"/>
      <c r="I2" s="3"/>
    </row>
    <row r="3" ht="36" customHeight="1" spans="1:9">
      <c r="A3" s="4" t="s">
        <v>3</v>
      </c>
      <c r="B3" s="4"/>
      <c r="C3" s="4"/>
      <c r="D3" s="5" t="s">
        <v>66</v>
      </c>
      <c r="E3" s="5"/>
      <c r="F3" s="4" t="s">
        <v>67</v>
      </c>
      <c r="G3" s="4"/>
      <c r="H3" s="4" t="s">
        <v>68</v>
      </c>
      <c r="I3" s="4"/>
    </row>
    <row r="4" ht="36" customHeight="1" spans="1:9">
      <c r="A4" s="4" t="s">
        <v>69</v>
      </c>
      <c r="B4" s="4"/>
      <c r="C4" s="4"/>
      <c r="D4" s="4" t="s">
        <v>70</v>
      </c>
      <c r="E4" s="4"/>
      <c r="F4" s="4" t="s">
        <v>71</v>
      </c>
      <c r="G4" s="4"/>
      <c r="H4" s="4" t="s">
        <v>57</v>
      </c>
      <c r="I4" s="4"/>
    </row>
    <row r="5" ht="36" customHeight="1" spans="1:9">
      <c r="A5" s="4" t="s">
        <v>72</v>
      </c>
      <c r="B5" s="6"/>
      <c r="C5" s="6"/>
      <c r="D5" s="7" t="s">
        <v>73</v>
      </c>
      <c r="E5" s="7"/>
      <c r="F5" s="4">
        <v>700</v>
      </c>
      <c r="G5" s="4"/>
      <c r="H5" s="4"/>
      <c r="I5" s="4"/>
    </row>
    <row r="6" ht="36" customHeight="1" spans="1:9">
      <c r="A6" s="6"/>
      <c r="B6" s="6"/>
      <c r="C6" s="6"/>
      <c r="D6" s="7" t="s">
        <v>74</v>
      </c>
      <c r="E6" s="7"/>
      <c r="F6" s="4">
        <v>700</v>
      </c>
      <c r="G6" s="4"/>
      <c r="H6" s="4"/>
      <c r="I6" s="4"/>
    </row>
    <row r="7" ht="36" customHeight="1" spans="1:9">
      <c r="A7" s="6"/>
      <c r="B7" s="6"/>
      <c r="C7" s="6"/>
      <c r="D7" s="7" t="s">
        <v>75</v>
      </c>
      <c r="E7" s="7"/>
      <c r="F7" s="4"/>
      <c r="G7" s="4"/>
      <c r="H7" s="4"/>
      <c r="I7" s="4"/>
    </row>
    <row r="8" ht="36" customHeight="1" spans="1:9">
      <c r="A8" s="4" t="s">
        <v>76</v>
      </c>
      <c r="B8" s="4" t="s">
        <v>77</v>
      </c>
      <c r="C8" s="4"/>
      <c r="D8" s="4"/>
      <c r="E8" s="4"/>
      <c r="F8" s="4"/>
      <c r="G8" s="4"/>
      <c r="H8" s="4"/>
      <c r="I8" s="4"/>
    </row>
    <row r="9" ht="65" customHeight="1" spans="1:9">
      <c r="A9" s="4"/>
      <c r="B9" s="7" t="s">
        <v>78</v>
      </c>
      <c r="C9" s="7"/>
      <c r="D9" s="7"/>
      <c r="E9" s="7"/>
      <c r="F9" s="7"/>
      <c r="G9" s="7"/>
      <c r="H9" s="7"/>
      <c r="I9" s="4"/>
    </row>
    <row r="10" ht="35" customHeight="1" spans="1:9">
      <c r="A10" s="4" t="s">
        <v>79</v>
      </c>
      <c r="B10" s="4" t="s">
        <v>80</v>
      </c>
      <c r="C10" s="4"/>
      <c r="D10" s="4" t="s">
        <v>81</v>
      </c>
      <c r="E10" s="4" t="s">
        <v>82</v>
      </c>
      <c r="F10" s="4"/>
      <c r="G10" s="4"/>
      <c r="H10" s="4"/>
      <c r="I10" s="4" t="s">
        <v>83</v>
      </c>
    </row>
    <row r="11" ht="35" customHeight="1" spans="1:9">
      <c r="A11" s="4"/>
      <c r="B11" s="8" t="s">
        <v>84</v>
      </c>
      <c r="C11" s="9"/>
      <c r="D11" s="4" t="s">
        <v>85</v>
      </c>
      <c r="E11" s="4" t="s">
        <v>86</v>
      </c>
      <c r="F11" s="4"/>
      <c r="G11" s="4"/>
      <c r="H11" s="4"/>
      <c r="I11" s="4" t="s">
        <v>87</v>
      </c>
    </row>
    <row r="12" ht="35" customHeight="1" spans="1:9">
      <c r="A12" s="4"/>
      <c r="B12" s="10"/>
      <c r="C12" s="11"/>
      <c r="D12" s="12" t="s">
        <v>88</v>
      </c>
      <c r="E12" s="13" t="s">
        <v>89</v>
      </c>
      <c r="F12" s="14"/>
      <c r="G12" s="14"/>
      <c r="H12" s="15"/>
      <c r="I12" s="17">
        <v>1</v>
      </c>
    </row>
    <row r="13" ht="35" customHeight="1" spans="1:9">
      <c r="A13" s="4"/>
      <c r="B13" s="10"/>
      <c r="C13" s="11"/>
      <c r="D13" s="16"/>
      <c r="E13" s="13" t="s">
        <v>90</v>
      </c>
      <c r="F13" s="14"/>
      <c r="G13" s="14"/>
      <c r="H13" s="15"/>
      <c r="I13" s="17">
        <v>1</v>
      </c>
    </row>
    <row r="14" ht="35" customHeight="1" spans="1:9">
      <c r="A14" s="4"/>
      <c r="B14" s="10"/>
      <c r="C14" s="11"/>
      <c r="D14" s="4" t="s">
        <v>91</v>
      </c>
      <c r="E14" s="4" t="s">
        <v>92</v>
      </c>
      <c r="F14" s="4"/>
      <c r="G14" s="4"/>
      <c r="H14" s="4"/>
      <c r="I14" s="17">
        <v>1</v>
      </c>
    </row>
    <row r="15" ht="59" customHeight="1" spans="1:9">
      <c r="A15" s="4"/>
      <c r="B15" s="10"/>
      <c r="C15" s="11"/>
      <c r="D15" s="4" t="s">
        <v>93</v>
      </c>
      <c r="E15" s="13" t="s">
        <v>94</v>
      </c>
      <c r="F15" s="14"/>
      <c r="G15" s="14"/>
      <c r="H15" s="15"/>
      <c r="I15" s="18" t="s">
        <v>95</v>
      </c>
    </row>
    <row r="16" ht="37" customHeight="1" spans="1:9">
      <c r="A16" s="4"/>
      <c r="B16" s="8" t="s">
        <v>96</v>
      </c>
      <c r="C16" s="9"/>
      <c r="D16" s="4" t="s">
        <v>97</v>
      </c>
      <c r="E16" s="4" t="s">
        <v>98</v>
      </c>
      <c r="F16" s="4"/>
      <c r="G16" s="4"/>
      <c r="H16" s="4"/>
      <c r="I16" s="5" t="s">
        <v>99</v>
      </c>
    </row>
    <row r="17" ht="37" customHeight="1" spans="1:9">
      <c r="A17" s="4"/>
      <c r="B17" s="10"/>
      <c r="C17" s="11"/>
      <c r="D17" s="4" t="s">
        <v>100</v>
      </c>
      <c r="E17" s="4" t="s">
        <v>101</v>
      </c>
      <c r="F17" s="4"/>
      <c r="G17" s="4"/>
      <c r="H17" s="4"/>
      <c r="I17" s="19" t="s">
        <v>102</v>
      </c>
    </row>
    <row r="18" ht="37" customHeight="1" spans="1:9">
      <c r="A18" s="4"/>
      <c r="B18" s="4" t="s">
        <v>103</v>
      </c>
      <c r="C18" s="4"/>
      <c r="D18" s="4" t="s">
        <v>104</v>
      </c>
      <c r="E18" s="4" t="s">
        <v>105</v>
      </c>
      <c r="F18" s="4"/>
      <c r="G18" s="4"/>
      <c r="H18" s="4"/>
      <c r="I18" s="18" t="s">
        <v>106</v>
      </c>
    </row>
  </sheetData>
  <mergeCells count="34"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E15:H15"/>
    <mergeCell ref="E16:H16"/>
    <mergeCell ref="E17:H17"/>
    <mergeCell ref="B18:C18"/>
    <mergeCell ref="E18:H18"/>
    <mergeCell ref="A8:A9"/>
    <mergeCell ref="A10:A18"/>
    <mergeCell ref="D12:D13"/>
    <mergeCell ref="A5:C7"/>
    <mergeCell ref="B11:C15"/>
    <mergeCell ref="B16:C17"/>
  </mergeCells>
  <pageMargins left="1.10208333333333" right="1.02361111111111" top="1.45625" bottom="1.18055555555556" header="0.298611111111111" footer="0.298611111111111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项目计划表</vt:lpstr>
      <vt:lpstr>绩效目标表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星期八</cp:lastModifiedBy>
  <dcterms:created xsi:type="dcterms:W3CDTF">2006-09-13T11:21:00Z</dcterms:created>
  <dcterms:modified xsi:type="dcterms:W3CDTF">2020-02-21T07:33:52Z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