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调整后3.7"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_FilterDatabase" localSheetId="0" hidden="1">'调整后3.7'!$A$4:$AO$651</definedName>
    <definedName name="_xlnm.Print_Titles" localSheetId="0">'调整后3.7'!$2:$4</definedName>
    <definedName name="_xlnm.Print_Area" localSheetId="0">'调整后3.7'!$A$1:$AO$651</definedName>
  </definedNames>
  <calcPr calcId="144525" fullCalcOnLoad="1"/>
</workbook>
</file>

<file path=xl/styles.xml><?xml version="1.0" encoding="utf-8"?>
<styleSheet xmlns="http://schemas.openxmlformats.org/spreadsheetml/2006/main">
  <numFmts count="7">
    <numFmt numFmtId="164" formatCode="0_ "/>
    <numFmt numFmtId="165" formatCode="0.00_ "/>
    <numFmt numFmtId="166" formatCode="0.0000_ "/>
    <numFmt numFmtId="167" formatCode="0_);[Red]\(0\)"/>
    <numFmt numFmtId="168" formatCode="0.000_ "/>
    <numFmt numFmtId="169" formatCode="0.0000_);[Red]\(0.0000\)"/>
    <numFmt numFmtId="170" formatCode="0.00_);[Red]\(0.00\)"/>
  </numFmts>
  <fonts count="50">
    <font>
      <name val="宋体"/>
      <charset val="134"/>
      <color theme="1"/>
      <sz val="11"/>
      <scheme val="minor"/>
    </font>
    <font>
      <name val="黑体"/>
      <charset val="134"/>
      <sz val="9"/>
    </font>
    <font>
      <name val="方正小标宋简体"/>
      <charset val="134"/>
      <sz val="9"/>
    </font>
    <font>
      <name val="黑体"/>
      <charset val="134"/>
      <sz val="10"/>
    </font>
    <font>
      <name val="宋体"/>
      <charset val="134"/>
      <sz val="10"/>
    </font>
    <font>
      <name val="宋体"/>
      <charset val="134"/>
      <color theme="1"/>
      <sz val="11"/>
    </font>
    <font>
      <name val="宋体"/>
      <charset val="134"/>
      <sz val="9"/>
    </font>
    <font>
      <name val="宋体"/>
      <charset val="134"/>
      <color theme="1"/>
      <sz val="10"/>
      <scheme val="minor"/>
    </font>
    <font>
      <name val="黑体"/>
      <charset val="134"/>
      <sz val="12"/>
    </font>
    <font>
      <name val="方正小标宋简体"/>
      <charset val="134"/>
      <sz val="22"/>
    </font>
    <font>
      <name val="黑体"/>
      <charset val="134"/>
      <b val="1"/>
      <sz val="10"/>
    </font>
    <font>
      <name val="宋体"/>
      <charset val="134"/>
      <b val="1"/>
      <sz val="9"/>
    </font>
    <font>
      <name val="楷体"/>
      <charset val="134"/>
      <b val="1"/>
      <sz val="12"/>
    </font>
    <font>
      <name val="仿宋_GB2312"/>
      <charset val="134"/>
      <b val="1"/>
      <sz val="12"/>
    </font>
    <font>
      <name val="黑体"/>
      <charset val="134"/>
      <b val="1"/>
      <sz val="9"/>
    </font>
    <font>
      <name val="黑体"/>
      <charset val="0"/>
      <sz val="10"/>
    </font>
    <font>
      <name val="宋体"/>
      <charset val="0"/>
      <sz val="10"/>
    </font>
    <font>
      <name val="宋体"/>
      <charset val="134"/>
      <sz val="22"/>
    </font>
    <font>
      <name val="黑体"/>
      <charset val="134"/>
      <color theme="1"/>
      <sz val="10"/>
    </font>
    <font>
      <name val="宋体"/>
      <charset val="134"/>
      <b val="1"/>
      <sz val="10"/>
    </font>
    <font>
      <name val="黑体"/>
      <charset val="134"/>
      <sz val="6"/>
    </font>
    <font>
      <name val="宋体"/>
      <charset val="134"/>
      <sz val="6"/>
    </font>
    <font>
      <name val="宋体"/>
      <charset val="134"/>
      <sz val="10"/>
      <scheme val="minor"/>
    </font>
    <font>
      <name val="Times New Roman"/>
      <charset val="0"/>
      <sz val="10"/>
    </font>
    <font>
      <name val="黑体"/>
      <charset val="0"/>
      <sz val="9"/>
    </font>
    <font>
      <name val="宋体"/>
      <charset val="134"/>
      <color theme="1"/>
      <sz val="9"/>
    </font>
    <font>
      <name val="宋体"/>
      <charset val="0"/>
      <sz val="9"/>
    </font>
    <font>
      <name val="Times New Roman"/>
      <charset val="0"/>
      <sz val="9"/>
    </font>
    <font>
      <name val="宋体"/>
      <charset val="0"/>
      <color theme="1"/>
      <sz val="11"/>
      <scheme val="minor"/>
    </font>
    <font>
      <name val="宋体"/>
      <charset val="0"/>
      <color rgb="FF3F3F76"/>
      <sz val="11"/>
      <scheme val="minor"/>
    </font>
    <font>
      <name val="宋体"/>
      <charset val="0"/>
      <color rgb="FF9C0006"/>
      <sz val="11"/>
      <scheme val="minor"/>
    </font>
    <font>
      <name val="宋体"/>
      <charset val="0"/>
      <color theme="0"/>
      <sz val="11"/>
      <scheme val="minor"/>
    </font>
    <font>
      <name val="宋体"/>
      <charset val="0"/>
      <color rgb="FF0000FF"/>
      <sz val="11"/>
      <u val="single"/>
      <scheme val="minor"/>
    </font>
    <font>
      <name val="宋体"/>
      <charset val="0"/>
      <color rgb="FF800080"/>
      <sz val="11"/>
      <u val="single"/>
      <scheme val="minor"/>
    </font>
    <font>
      <name val="宋体"/>
      <charset val="134"/>
      <b val="1"/>
      <color theme="3"/>
      <sz val="11"/>
      <scheme val="minor"/>
    </font>
    <font>
      <name val="宋体"/>
      <charset val="0"/>
      <color rgb="FFFF0000"/>
      <sz val="11"/>
      <scheme val="minor"/>
    </font>
    <font>
      <name val="宋体"/>
      <charset val="134"/>
      <b val="1"/>
      <color theme="3"/>
      <sz val="18"/>
      <scheme val="minor"/>
    </font>
    <font>
      <name val="宋体"/>
      <charset val="0"/>
      <i val="1"/>
      <color rgb="FF7F7F7F"/>
      <sz val="11"/>
      <scheme val="minor"/>
    </font>
    <font>
      <name val="宋体"/>
      <charset val="134"/>
      <b val="1"/>
      <color theme="3"/>
      <sz val="15"/>
      <scheme val="minor"/>
    </font>
    <font>
      <name val="宋体"/>
      <charset val="134"/>
      <color indexed="8"/>
      <sz val="11"/>
    </font>
    <font>
      <name val="宋体"/>
      <charset val="134"/>
      <b val="1"/>
      <color theme="3"/>
      <sz val="13"/>
      <scheme val="minor"/>
    </font>
    <font>
      <name val="宋体"/>
      <charset val="0"/>
      <b val="1"/>
      <color rgb="FF3F3F3F"/>
      <sz val="11"/>
      <scheme val="minor"/>
    </font>
    <font>
      <name val="宋体"/>
      <charset val="0"/>
      <b val="1"/>
      <color rgb="FFFA7D00"/>
      <sz val="11"/>
      <scheme val="minor"/>
    </font>
    <font>
      <name val="宋体"/>
      <charset val="0"/>
      <b val="1"/>
      <color rgb="FFFFFFFF"/>
      <sz val="11"/>
      <scheme val="minor"/>
    </font>
    <font>
      <name val="宋体"/>
      <charset val="0"/>
      <color rgb="FFFA7D00"/>
      <sz val="11"/>
      <scheme val="minor"/>
    </font>
    <font>
      <name val="宋体"/>
      <charset val="0"/>
      <b val="1"/>
      <color theme="1"/>
      <sz val="11"/>
      <scheme val="minor"/>
    </font>
    <font>
      <name val="宋体"/>
      <charset val="0"/>
      <color rgb="FF006100"/>
      <sz val="11"/>
      <scheme val="minor"/>
    </font>
    <font>
      <name val="宋体"/>
      <charset val="0"/>
      <color rgb="FF9C6500"/>
      <sz val="11"/>
      <scheme val="minor"/>
    </font>
    <font>
      <name val="宋体"/>
      <charset val="134"/>
      <sz val="12"/>
    </font>
    <font>
      <name val="Tahoma"/>
      <charset val="134"/>
      <color theme="1"/>
      <sz val="11"/>
    </font>
  </fonts>
  <fills count="34">
    <fill>
      <patternFill/>
    </fill>
    <fill>
      <patternFill patternType="gray125"/>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diagonal/>
    </border>
    <border>
      <left/>
      <right style="thin">
        <color auto="1"/>
      </right>
      <top style="thin">
        <color auto="1"/>
      </top>
      <bottom/>
      <diagonal/>
    </border>
    <border>
      <left style="thin">
        <color auto="1"/>
      </left>
      <right/>
      <top/>
      <bottom/>
      <diagonal/>
    </border>
  </borders>
  <cellStyleXfs count="61">
    <xf numFmtId="0" fontId="0" fillId="0" borderId="0" applyAlignment="1">
      <alignment vertical="center"/>
    </xf>
    <xf numFmtId="42" fontId="0" fillId="0" borderId="0" applyAlignment="1">
      <alignment vertical="center"/>
    </xf>
    <xf numFmtId="0" fontId="28" fillId="3" borderId="0" applyAlignment="1">
      <alignment vertical="center"/>
    </xf>
    <xf numFmtId="0" fontId="29" fillId="4" borderId="8" applyAlignment="1">
      <alignment vertical="center"/>
    </xf>
    <xf numFmtId="44" fontId="0" fillId="0" borderId="0" applyAlignment="1">
      <alignment vertical="center"/>
    </xf>
    <xf numFmtId="0" fontId="0" fillId="0" borderId="0" applyAlignment="1">
      <alignment vertical="center"/>
    </xf>
    <xf numFmtId="41" fontId="0" fillId="0" borderId="0" applyAlignment="1">
      <alignment vertical="center"/>
    </xf>
    <xf numFmtId="0" fontId="28" fillId="5" borderId="0" applyAlignment="1">
      <alignment vertical="center"/>
    </xf>
    <xf numFmtId="0" fontId="30" fillId="6" borderId="0" applyAlignment="1">
      <alignment vertical="center"/>
    </xf>
    <xf numFmtId="43" fontId="0" fillId="0" borderId="0" applyAlignment="1">
      <alignment vertical="center"/>
    </xf>
    <xf numFmtId="0" fontId="31" fillId="7" borderId="0" applyAlignment="1">
      <alignment vertical="center"/>
    </xf>
    <xf numFmtId="0" fontId="32" fillId="0" borderId="0" applyAlignment="1">
      <alignment vertical="center"/>
    </xf>
    <xf numFmtId="9" fontId="0" fillId="0" borderId="0" applyAlignment="1">
      <alignment vertical="center"/>
    </xf>
    <xf numFmtId="0" fontId="33" fillId="0" borderId="0" applyAlignment="1">
      <alignment vertical="center"/>
    </xf>
    <xf numFmtId="0" fontId="0" fillId="8" borderId="9" applyAlignment="1">
      <alignment vertical="center"/>
    </xf>
    <xf numFmtId="0" fontId="31" fillId="9" borderId="0" applyAlignment="1">
      <alignment vertical="center"/>
    </xf>
    <xf numFmtId="0" fontId="34" fillId="0" borderId="0" applyAlignment="1">
      <alignment vertical="center"/>
    </xf>
    <xf numFmtId="0" fontId="35" fillId="0" borderId="0" applyAlignment="1">
      <alignment vertical="center"/>
    </xf>
    <xf numFmtId="0" fontId="36" fillId="0" borderId="0" applyAlignment="1">
      <alignment vertical="center"/>
    </xf>
    <xf numFmtId="0" fontId="37" fillId="0" borderId="0" applyAlignment="1">
      <alignment vertical="center"/>
    </xf>
    <xf numFmtId="0" fontId="38" fillId="0" borderId="10" applyAlignment="1">
      <alignment vertical="center"/>
    </xf>
    <xf numFmtId="0" fontId="39" fillId="0" borderId="0" applyAlignment="1">
      <alignment vertical="center"/>
    </xf>
    <xf numFmtId="0" fontId="40" fillId="0" borderId="10" applyAlignment="1">
      <alignment vertical="center"/>
    </xf>
    <xf numFmtId="0" fontId="31" fillId="10" borderId="0" applyAlignment="1">
      <alignment vertical="center"/>
    </xf>
    <xf numFmtId="0" fontId="34" fillId="0" borderId="11" applyAlignment="1">
      <alignment vertical="center"/>
    </xf>
    <xf numFmtId="0" fontId="31" fillId="11" borderId="0" applyAlignment="1">
      <alignment vertical="center"/>
    </xf>
    <xf numFmtId="0" fontId="41" fillId="12" borderId="12" applyAlignment="1">
      <alignment vertical="center"/>
    </xf>
    <xf numFmtId="0" fontId="42" fillId="12" borderId="8" applyAlignment="1">
      <alignment vertical="center"/>
    </xf>
    <xf numFmtId="0" fontId="43" fillId="13" borderId="13" applyAlignment="1">
      <alignment vertical="center"/>
    </xf>
    <xf numFmtId="0" fontId="28" fillId="14" borderId="0" applyAlignment="1">
      <alignment vertical="center"/>
    </xf>
    <xf numFmtId="0" fontId="31" fillId="15" borderId="0" applyAlignment="1">
      <alignment vertical="center"/>
    </xf>
    <xf numFmtId="0" fontId="44" fillId="0" borderId="14" applyAlignment="1">
      <alignment vertical="center"/>
    </xf>
    <xf numFmtId="0" fontId="45" fillId="0" borderId="15" applyAlignment="1">
      <alignment vertical="center"/>
    </xf>
    <xf numFmtId="0" fontId="46" fillId="16" borderId="0" applyAlignment="1">
      <alignment vertical="center"/>
    </xf>
    <xf numFmtId="0" fontId="47" fillId="17" borderId="0" applyAlignment="1">
      <alignment vertical="center"/>
    </xf>
    <xf numFmtId="0" fontId="28" fillId="18" borderId="0" applyAlignment="1">
      <alignment vertical="center"/>
    </xf>
    <xf numFmtId="0" fontId="31" fillId="19" borderId="0" applyAlignment="1">
      <alignment vertical="center"/>
    </xf>
    <xf numFmtId="0" fontId="28" fillId="20" borderId="0" applyAlignment="1">
      <alignment vertical="center"/>
    </xf>
    <xf numFmtId="0" fontId="28" fillId="21" borderId="0" applyAlignment="1">
      <alignment vertical="center"/>
    </xf>
    <xf numFmtId="0" fontId="28" fillId="22" borderId="0" applyAlignment="1">
      <alignment vertical="center"/>
    </xf>
    <xf numFmtId="0" fontId="28" fillId="23" borderId="0" applyAlignment="1">
      <alignment vertical="center"/>
    </xf>
    <xf numFmtId="0" fontId="31" fillId="24" borderId="0" applyAlignment="1">
      <alignment vertical="center"/>
    </xf>
    <xf numFmtId="0" fontId="39" fillId="0" borderId="0"/>
    <xf numFmtId="0" fontId="31" fillId="25" borderId="0" applyAlignment="1">
      <alignment vertical="center"/>
    </xf>
    <xf numFmtId="0" fontId="28" fillId="26" borderId="0" applyAlignment="1">
      <alignment vertical="center"/>
    </xf>
    <xf numFmtId="0" fontId="28" fillId="27" borderId="0" applyAlignment="1">
      <alignment vertical="center"/>
    </xf>
    <xf numFmtId="0" fontId="31" fillId="28" borderId="0" applyAlignment="1">
      <alignment vertical="center"/>
    </xf>
    <xf numFmtId="0" fontId="0" fillId="0" borderId="0"/>
    <xf numFmtId="0" fontId="28" fillId="29" borderId="0" applyAlignment="1">
      <alignment vertical="center"/>
    </xf>
    <xf numFmtId="0" fontId="31" fillId="30" borderId="0" applyAlignment="1">
      <alignment vertical="center"/>
    </xf>
    <xf numFmtId="0" fontId="31" fillId="31" borderId="0" applyAlignment="1">
      <alignment vertical="center"/>
    </xf>
    <xf numFmtId="0" fontId="48" fillId="0" borderId="0" applyAlignment="1">
      <alignment vertical="center"/>
    </xf>
    <xf numFmtId="0" fontId="28" fillId="32" borderId="0" applyAlignment="1">
      <alignment vertical="center"/>
    </xf>
    <xf numFmtId="0" fontId="31" fillId="33" borderId="0" applyAlignment="1">
      <alignment vertical="center"/>
    </xf>
    <xf numFmtId="0" fontId="39" fillId="0" borderId="0"/>
    <xf numFmtId="0" fontId="0" fillId="0" borderId="0" applyAlignment="1">
      <alignment vertical="center"/>
    </xf>
    <xf numFmtId="0" fontId="39" fillId="0" borderId="0" applyAlignment="1">
      <alignment vertical="center"/>
    </xf>
    <xf numFmtId="0" fontId="48" fillId="0" borderId="0"/>
    <xf numFmtId="0" fontId="39" fillId="0" borderId="0" applyAlignment="1">
      <alignment vertical="center"/>
    </xf>
    <xf numFmtId="0" fontId="0" fillId="0" borderId="0" applyAlignment="1">
      <alignment vertical="center"/>
    </xf>
    <xf numFmtId="0" fontId="49" fillId="0" borderId="0"/>
  </cellStyleXfs>
  <cellXfs count="214">
    <xf numFmtId="0" fontId="0" fillId="0" borderId="0" applyAlignment="1" pivotButton="0" quotePrefix="0" xfId="0">
      <alignment vertical="center"/>
    </xf>
    <xf numFmtId="0" fontId="1" fillId="0" borderId="0" applyAlignment="1" pivotButton="0" quotePrefix="0" xfId="54">
      <alignment vertical="center" wrapText="1"/>
    </xf>
    <xf numFmtId="0" fontId="2" fillId="0" borderId="0" applyAlignment="1" pivotButton="0" quotePrefix="0" xfId="54">
      <alignment vertical="center" wrapText="1"/>
    </xf>
    <xf numFmtId="0" fontId="3" fillId="0" borderId="0" applyAlignment="1" pivotButton="0" quotePrefix="0" xfId="54">
      <alignment vertical="center" wrapText="1"/>
    </xf>
    <xf numFmtId="0" fontId="4" fillId="0" borderId="0" applyAlignment="1" pivotButton="0" quotePrefix="0" xfId="0">
      <alignment vertical="center" wrapText="1"/>
    </xf>
    <xf numFmtId="0" fontId="5" fillId="0" borderId="0" applyAlignment="1" pivotButton="0" quotePrefix="0" xfId="0">
      <alignment vertical="center"/>
    </xf>
    <xf numFmtId="0" fontId="6" fillId="0" borderId="0" applyAlignment="1" pivotButton="0" quotePrefix="0" xfId="0">
      <alignment vertical="center" wrapText="1"/>
    </xf>
    <xf numFmtId="0" fontId="7" fillId="0" borderId="0" applyAlignment="1" pivotButton="0" quotePrefix="0" xfId="0">
      <alignment vertical="center"/>
    </xf>
    <xf numFmtId="0" fontId="6" fillId="0" borderId="0" applyAlignment="1" pivotButton="0" quotePrefix="0" xfId="54">
      <alignment horizontal="center" vertical="center" wrapText="1"/>
    </xf>
    <xf numFmtId="0" fontId="6" fillId="0" borderId="0" applyAlignment="1" pivotButton="0" quotePrefix="0" xfId="54">
      <alignment horizontal="justify" vertical="center" wrapText="1"/>
    </xf>
    <xf numFmtId="0" fontId="6" fillId="0" borderId="0" applyAlignment="1" pivotButton="0" quotePrefix="0" xfId="54">
      <alignment horizontal="left" vertical="center" wrapText="1"/>
    </xf>
    <xf numFmtId="0" fontId="6" fillId="0" borderId="0" applyAlignment="1" pivotButton="0" quotePrefix="0" xfId="54">
      <alignment vertical="center" wrapText="1"/>
    </xf>
    <xf numFmtId="0" fontId="8" fillId="0" borderId="0" applyAlignment="1" pivotButton="0" quotePrefix="0" xfId="54">
      <alignment horizontal="left" vertical="center" wrapText="1"/>
    </xf>
    <xf numFmtId="0" fontId="8" fillId="0" borderId="0" applyAlignment="1" pivotButton="0" quotePrefix="0" xfId="54">
      <alignment horizontal="center" vertical="center" wrapText="1"/>
    </xf>
    <xf numFmtId="0" fontId="1" fillId="0" borderId="0" applyAlignment="1" pivotButton="0" quotePrefix="0" xfId="54">
      <alignment horizontal="center" vertical="center" wrapText="1"/>
    </xf>
    <xf numFmtId="0" fontId="1" fillId="0" borderId="0" applyAlignment="1" pivotButton="0" quotePrefix="0" xfId="54">
      <alignment horizontal="justify" vertical="center" wrapText="1"/>
    </xf>
    <xf numFmtId="0" fontId="9" fillId="0" borderId="0" applyAlignment="1" pivotButton="0" quotePrefix="0" xfId="54">
      <alignment horizontal="center" vertical="center" wrapText="1"/>
    </xf>
    <xf numFmtId="0" fontId="9" fillId="0" borderId="0" applyAlignment="1" pivotButton="0" quotePrefix="0" xfId="54">
      <alignment horizontal="justify" vertical="center" wrapText="1"/>
    </xf>
    <xf numFmtId="0" fontId="3" fillId="0" borderId="1" applyAlignment="1" pivotButton="0" quotePrefix="0" xfId="54">
      <alignment horizontal="center" vertical="center" wrapText="1"/>
    </xf>
    <xf numFmtId="0" fontId="3" fillId="0" borderId="2" applyAlignment="1" pivotButton="0" quotePrefix="0" xfId="54">
      <alignment horizontal="center" vertical="center" wrapText="1"/>
    </xf>
    <xf numFmtId="0" fontId="3" fillId="0" borderId="3" applyAlignment="1" pivotButton="0" quotePrefix="0" xfId="54">
      <alignment horizontal="center" vertical="center" wrapText="1"/>
    </xf>
    <xf numFmtId="0" fontId="8" fillId="0" borderId="2" applyAlignment="1" pivotButton="0" quotePrefix="0" xfId="54">
      <alignment horizontal="center" vertical="center" wrapText="1"/>
    </xf>
    <xf numFmtId="0" fontId="8" fillId="0" borderId="3" applyAlignment="1" pivotButton="0" quotePrefix="0" xfId="54">
      <alignment horizontal="center" vertical="center" wrapText="1"/>
    </xf>
    <xf numFmtId="0" fontId="8" fillId="0" borderId="4" applyAlignment="1" pivotButton="0" quotePrefix="0" xfId="54">
      <alignment horizontal="center" vertical="center" wrapText="1"/>
    </xf>
    <xf numFmtId="0" fontId="10" fillId="0" borderId="1" applyAlignment="1" pivotButton="0" quotePrefix="0" xfId="54">
      <alignment horizontal="center" vertical="center" wrapText="1"/>
    </xf>
    <xf numFmtId="0" fontId="3" fillId="0" borderId="1" applyAlignment="1" pivotButton="0" quotePrefix="0" xfId="0">
      <alignment horizontal="center" vertical="center" wrapText="1"/>
    </xf>
    <xf numFmtId="0" fontId="8" fillId="0" borderId="2" applyAlignment="1" pivotButton="0" quotePrefix="0" xfId="0">
      <alignment horizontal="left" vertical="center" wrapText="1"/>
    </xf>
    <xf numFmtId="0" fontId="8" fillId="0" borderId="3" applyAlignment="1" pivotButton="0" quotePrefix="0" xfId="0">
      <alignment horizontal="left" vertical="center" wrapText="1"/>
    </xf>
    <xf numFmtId="0" fontId="8" fillId="0" borderId="4" applyAlignment="1" pivotButton="0" quotePrefix="0" xfId="0">
      <alignment horizontal="left" vertical="center" wrapText="1"/>
    </xf>
    <xf numFmtId="0" fontId="1" fillId="0" borderId="1" applyAlignment="1" pivotButton="0" quotePrefix="0" xfId="0">
      <alignment horizontal="left" vertical="center" wrapText="1"/>
    </xf>
    <xf numFmtId="0" fontId="11" fillId="0" borderId="1" applyAlignment="1" pivotButton="0" quotePrefix="0" xfId="0">
      <alignment horizontal="center" vertical="center" wrapText="1"/>
    </xf>
    <xf numFmtId="0" fontId="12" fillId="0" borderId="2" applyAlignment="1" pivotButton="0" quotePrefix="0" xfId="0">
      <alignment horizontal="left" vertical="center" wrapText="1"/>
    </xf>
    <xf numFmtId="0" fontId="12" fillId="0" borderId="3" applyAlignment="1" pivotButton="0" quotePrefix="0" xfId="0">
      <alignment horizontal="left" vertical="center" wrapText="1"/>
    </xf>
    <xf numFmtId="0" fontId="12" fillId="0" borderId="4" applyAlignment="1" pivotButton="0" quotePrefix="0" xfId="0">
      <alignment horizontal="left" vertical="center" wrapText="1"/>
    </xf>
    <xf numFmtId="0" fontId="13" fillId="0" borderId="2" applyAlignment="1" pivotButton="0" quotePrefix="0" xfId="0">
      <alignment horizontal="left" vertical="center" wrapText="1"/>
    </xf>
    <xf numFmtId="0" fontId="13" fillId="0" borderId="3" applyAlignment="1" pivotButton="0" quotePrefix="0" xfId="0">
      <alignment horizontal="left" vertical="center" wrapText="1"/>
    </xf>
    <xf numFmtId="0" fontId="13" fillId="0" borderId="4" applyAlignment="1" pivotButton="0" quotePrefix="0" xfId="0">
      <alignment horizontal="left" vertical="center" wrapText="1"/>
    </xf>
    <xf numFmtId="0" fontId="1" fillId="0" borderId="1" applyAlignment="1" pivotButton="0" quotePrefix="0" xfId="56">
      <alignment horizontal="left" vertical="center" wrapText="1"/>
    </xf>
    <xf numFmtId="0" fontId="14" fillId="0" borderId="1" applyAlignment="1" pivotButton="0" quotePrefix="0" xfId="54">
      <alignment horizontal="center" vertical="center" wrapText="1"/>
    </xf>
    <xf numFmtId="0" fontId="3" fillId="2" borderId="1" applyAlignment="1" pivotButton="0" quotePrefix="0" xfId="0">
      <alignment horizontal="center" vertical="center" wrapText="1"/>
    </xf>
    <xf numFmtId="0" fontId="3" fillId="2" borderId="1" applyAlignment="1" pivotButton="0" quotePrefix="0" xfId="54">
      <alignment horizontal="center" vertical="center" wrapText="1"/>
    </xf>
    <xf numFmtId="0" fontId="3" fillId="2" borderId="1" applyAlignment="1" pivotButton="0" quotePrefix="0" xfId="0">
      <alignment horizontal="justify" vertical="center" wrapText="1"/>
    </xf>
    <xf numFmtId="0" fontId="3" fillId="2"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54">
      <alignment horizontal="center" vertical="center" wrapText="1"/>
    </xf>
    <xf numFmtId="0" fontId="4" fillId="0" borderId="1" applyAlignment="1" pivotButton="0" quotePrefix="0" xfId="0">
      <alignment horizontal="justify" vertical="center" wrapText="1"/>
    </xf>
    <xf numFmtId="0" fontId="4" fillId="0" borderId="1" applyAlignment="1" pivotButton="0" quotePrefix="0" xfId="0">
      <alignment horizontal="center" vertical="center" wrapText="1"/>
    </xf>
    <xf numFmtId="0" fontId="1" fillId="0" borderId="1" applyAlignment="1" pivotButton="0" quotePrefix="0" xfId="54">
      <alignment horizontal="justify" vertical="center" wrapText="1"/>
    </xf>
    <xf numFmtId="0" fontId="11" fillId="0" borderId="1" applyAlignment="1" pivotButton="0" quotePrefix="0" xfId="54">
      <alignment horizontal="center" vertical="center" wrapText="1"/>
    </xf>
    <xf numFmtId="0" fontId="3" fillId="2" borderId="1" applyAlignment="1" pivotButton="0" quotePrefix="0" xfId="0">
      <alignment horizontal="left" vertical="center" wrapText="1"/>
    </xf>
    <xf numFmtId="0" fontId="3" fillId="2" borderId="1" applyAlignment="1" pivotButton="0" quotePrefix="0" xfId="0">
      <alignment horizontal="justify" vertical="center" wrapText="1"/>
    </xf>
    <xf numFmtId="0" fontId="4" fillId="0" borderId="1" applyAlignment="1" pivotButton="0" quotePrefix="0" xfId="0">
      <alignment horizontal="justify" vertical="center" wrapText="1"/>
    </xf>
    <xf numFmtId="0" fontId="3" fillId="2" borderId="1" applyAlignment="1" pivotButton="0" quotePrefix="0" xfId="51">
      <alignment horizontal="left" vertical="center" wrapText="1"/>
    </xf>
    <xf numFmtId="0" fontId="15" fillId="2" borderId="1" applyAlignment="1" pivotButton="0" quotePrefix="0" xfId="0">
      <alignment horizontal="center" vertical="center" wrapText="1"/>
    </xf>
    <xf numFmtId="0" fontId="4" fillId="0" borderId="1" applyAlignment="1" pivotButton="0" quotePrefix="0" xfId="51">
      <alignment horizontal="left" vertical="center" wrapText="1"/>
    </xf>
    <xf numFmtId="0" fontId="16" fillId="0" borderId="1" applyAlignment="1" pivotButton="0" quotePrefix="0" xfId="0">
      <alignment horizontal="center" vertical="center"/>
    </xf>
    <xf numFmtId="0" fontId="4" fillId="0" borderId="1" applyAlignment="1" pivotButton="0" quotePrefix="0" xfId="51">
      <alignment vertical="center" wrapText="1"/>
    </xf>
    <xf numFmtId="49" fontId="4" fillId="0" borderId="1" applyAlignment="1" pivotButton="0" quotePrefix="0" xfId="0">
      <alignment horizontal="center" vertical="center" wrapText="1"/>
    </xf>
    <xf numFmtId="0" fontId="4" fillId="0" borderId="1" applyAlignment="1" pivotButton="0" quotePrefix="0" xfId="0">
      <alignment vertical="center" wrapText="1"/>
    </xf>
    <xf numFmtId="0" fontId="1" fillId="0" borderId="0" applyAlignment="1" pivotButton="0" quotePrefix="0" xfId="54">
      <alignment horizontal="left" vertical="center" wrapText="1"/>
    </xf>
    <xf numFmtId="0" fontId="17" fillId="0" borderId="0" applyAlignment="1" pivotButton="0" quotePrefix="0" xfId="54">
      <alignment horizontal="center" vertical="center" wrapText="1"/>
    </xf>
    <xf numFmtId="164" fontId="3" fillId="0" borderId="3" applyAlignment="1" pivotButton="0" quotePrefix="0" xfId="54">
      <alignment horizontal="center" vertical="center" wrapText="1"/>
    </xf>
    <xf numFmtId="0" fontId="18" fillId="0" borderId="1" applyAlignment="1" pivotButton="0" quotePrefix="0" xfId="54">
      <alignment horizontal="center" vertical="center" wrapText="1"/>
    </xf>
    <xf numFmtId="0" fontId="19" fillId="0" borderId="1" applyAlignment="1" pivotButton="0" quotePrefix="0" xfId="54">
      <alignment horizontal="center" vertical="center" wrapText="1"/>
    </xf>
    <xf numFmtId="0" fontId="1" fillId="0" borderId="1" applyAlignment="1" pivotButton="0" quotePrefix="0" xfId="54">
      <alignment horizontal="center" vertical="center" wrapText="1"/>
    </xf>
    <xf numFmtId="0" fontId="6" fillId="0" borderId="1" applyAlignment="1" pivotButton="0" quotePrefix="0" xfId="0">
      <alignment horizontal="center" vertical="center" wrapText="1"/>
    </xf>
    <xf numFmtId="164" fontId="11" fillId="0" borderId="1" applyAlignment="1" pivotButton="0" quotePrefix="0" xfId="0">
      <alignment horizontal="center" vertical="center" wrapText="1"/>
    </xf>
    <xf numFmtId="0" fontId="6" fillId="0" borderId="1" applyAlignment="1" pivotButton="0" quotePrefix="0" xfId="54">
      <alignment horizontal="center" vertical="center" wrapText="1"/>
    </xf>
    <xf numFmtId="165" fontId="3" fillId="2" borderId="1" applyAlignment="1" pivotButton="0" quotePrefix="0" xfId="0">
      <alignment horizontal="justify" vertical="center" wrapText="1"/>
    </xf>
    <xf numFmtId="165" fontId="4" fillId="0" borderId="1" applyAlignment="1" pivotButton="0" quotePrefix="0" xfId="0">
      <alignment horizontal="justify" vertical="center" wrapText="1"/>
    </xf>
    <xf numFmtId="0" fontId="4" fillId="0" borderId="1" applyAlignment="1" pivotButton="0" quotePrefix="0" xfId="0">
      <alignment horizontal="left" vertical="center" wrapText="1"/>
    </xf>
    <xf numFmtId="0" fontId="4" fillId="0" borderId="1" applyAlignment="1" pivotButton="0" quotePrefix="0" xfId="56">
      <alignment horizontal="center" vertical="center" wrapText="1"/>
    </xf>
    <xf numFmtId="164" fontId="11" fillId="0" borderId="1" applyAlignment="1" pivotButton="0" quotePrefix="0" xfId="54">
      <alignment horizontal="center" vertical="center" wrapText="1"/>
    </xf>
    <xf numFmtId="0" fontId="6" fillId="0" borderId="1" applyAlignment="1" pivotButton="0" quotePrefix="0" xfId="54">
      <alignment horizontal="left" vertical="center" wrapText="1"/>
    </xf>
    <xf numFmtId="164" fontId="16" fillId="0" borderId="1" applyAlignment="1" pivotButton="0" quotePrefix="0" xfId="0">
      <alignment horizontal="center" vertical="center"/>
    </xf>
    <xf numFmtId="164" fontId="16" fillId="0" borderId="1" applyAlignment="1" pivotButton="0" quotePrefix="0" xfId="0">
      <alignment horizontal="center" vertical="center" wrapText="1"/>
    </xf>
    <xf numFmtId="0" fontId="1" fillId="0" borderId="1" applyAlignment="1" pivotButton="0" quotePrefix="0" xfId="56">
      <alignment horizontal="center" vertical="center" wrapText="1"/>
    </xf>
    <xf numFmtId="0" fontId="6" fillId="0" borderId="1" applyAlignment="1" pivotButton="0" quotePrefix="0" xfId="54">
      <alignment vertical="center" wrapText="1"/>
    </xf>
    <xf numFmtId="0" fontId="3" fillId="2" borderId="1" applyAlignment="1" pivotButton="0" quotePrefix="0" xfId="56">
      <alignment horizontal="center" vertical="center" wrapText="1"/>
    </xf>
    <xf numFmtId="0" fontId="3" fillId="2" borderId="1" applyAlignment="1" pivotButton="0" quotePrefix="0" xfId="54">
      <alignment vertical="center" wrapText="1"/>
    </xf>
    <xf numFmtId="0" fontId="4" fillId="0" borderId="1" applyAlignment="1" pivotButton="0" quotePrefix="0" xfId="54">
      <alignment vertical="center" wrapText="1"/>
    </xf>
    <xf numFmtId="166" fontId="16" fillId="0" borderId="1" applyAlignment="1" pivotButton="0" quotePrefix="0" xfId="0">
      <alignment horizontal="center" vertical="center" wrapText="1"/>
    </xf>
    <xf numFmtId="166" fontId="16" fillId="0" borderId="1" applyAlignment="1" pivotButton="0" quotePrefix="0" xfId="0">
      <alignment horizontal="center" vertical="center"/>
    </xf>
    <xf numFmtId="0" fontId="3" fillId="0" borderId="5" applyAlignment="1" pivotButton="0" quotePrefix="0" xfId="54">
      <alignment horizontal="center" vertical="center" wrapText="1"/>
    </xf>
    <xf numFmtId="0" fontId="3" fillId="0" borderId="6" applyAlignment="1" pivotButton="0" quotePrefix="0" xfId="54">
      <alignment horizontal="center" vertical="center" wrapText="1"/>
    </xf>
    <xf numFmtId="0" fontId="3" fillId="0" borderId="5" applyAlignment="1" pivotButton="0" quotePrefix="0" xfId="54">
      <alignment vertical="center" wrapText="1"/>
    </xf>
    <xf numFmtId="0" fontId="6" fillId="0" borderId="1" applyAlignment="1" pivotButton="0" quotePrefix="0" xfId="0">
      <alignment horizontal="left" vertical="center" wrapText="1"/>
    </xf>
    <xf numFmtId="0" fontId="20" fillId="0" borderId="1" applyAlignment="1" pivotButton="0" quotePrefix="0" xfId="54">
      <alignment horizontal="left" vertical="center" wrapText="1"/>
    </xf>
    <xf numFmtId="0" fontId="3" fillId="0" borderId="1" applyAlignment="1" pivotButton="0" quotePrefix="0" xfId="54">
      <alignment horizontal="left" vertical="center" wrapText="1"/>
    </xf>
    <xf numFmtId="0" fontId="20" fillId="0" borderId="1" applyAlignment="1" pivotButton="0" quotePrefix="0" xfId="54">
      <alignment horizontal="center" vertical="center" wrapText="1"/>
    </xf>
    <xf numFmtId="49" fontId="4" fillId="0" borderId="1" applyAlignment="1" pivotButton="0" quotePrefix="0" xfId="0">
      <alignment vertical="center" wrapText="1"/>
    </xf>
    <xf numFmtId="0" fontId="4" fillId="0" borderId="1" applyAlignment="1" pivotButton="0" quotePrefix="0" xfId="0">
      <alignment horizontal="center" vertical="center"/>
    </xf>
    <xf numFmtId="0" fontId="4" fillId="0" borderId="1" applyAlignment="1" pivotButton="0" quotePrefix="0" xfId="0">
      <alignment horizontal="left" vertical="center" wrapText="1"/>
    </xf>
    <xf numFmtId="49" fontId="4" fillId="0" borderId="1" applyAlignment="1" pivotButton="0" quotePrefix="0" xfId="0">
      <alignment horizontal="left" vertical="center" wrapText="1"/>
    </xf>
    <xf numFmtId="0" fontId="16" fillId="0" borderId="1" applyAlignment="1" pivotButton="0" quotePrefix="0" xfId="0">
      <alignment horizontal="center" vertical="center" wrapText="1"/>
    </xf>
    <xf numFmtId="167" fontId="4" fillId="0" borderId="1" applyAlignment="1" pivotButton="0" quotePrefix="0" xfId="0">
      <alignment horizontal="left" vertical="center" wrapText="1"/>
    </xf>
    <xf numFmtId="49" fontId="3" fillId="2" borderId="1" applyAlignment="1" pivotButton="0" quotePrefix="0" xfId="0">
      <alignment horizontal="left" vertical="center" wrapText="1"/>
    </xf>
    <xf numFmtId="167" fontId="3" fillId="2" borderId="1" applyAlignment="1" pivotButton="0" quotePrefix="0" xfId="0">
      <alignment horizontal="center" vertical="center" wrapText="1"/>
    </xf>
    <xf numFmtId="0" fontId="13" fillId="0" borderId="3" applyAlignment="1" pivotButton="0" quotePrefix="0" xfId="54">
      <alignment horizontal="center" vertical="center" wrapText="1"/>
    </xf>
    <xf numFmtId="0" fontId="13" fillId="0" borderId="4" applyAlignment="1" pivotButton="0" quotePrefix="0" xfId="54">
      <alignment horizontal="center" vertical="center" wrapText="1"/>
    </xf>
    <xf numFmtId="166" fontId="4" fillId="0" borderId="1" applyAlignment="1" pivotButton="0" quotePrefix="0" xfId="0">
      <alignment horizontal="center" vertical="center" wrapText="1"/>
    </xf>
    <xf numFmtId="0" fontId="15" fillId="2" borderId="1" applyAlignment="1" pivotButton="0" quotePrefix="0" xfId="0">
      <alignment horizontal="center" vertical="center" wrapText="1"/>
    </xf>
    <xf numFmtId="0" fontId="3" fillId="2" borderId="1" applyAlignment="1" pivotButton="0" quotePrefix="0" xfId="0">
      <alignment horizontal="left" vertical="center" wrapText="1"/>
    </xf>
    <xf numFmtId="0" fontId="16"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15" fillId="2" borderId="1" applyAlignment="1" pivotButton="0" quotePrefix="0" xfId="0">
      <alignment horizontal="center" vertical="center"/>
    </xf>
    <xf numFmtId="0" fontId="15" fillId="2" borderId="1" applyAlignment="1" pivotButton="0" quotePrefix="0" xfId="0">
      <alignment horizontal="left" vertical="center" wrapText="1"/>
    </xf>
    <xf numFmtId="167" fontId="16" fillId="0" borderId="1" applyAlignment="1" pivotButton="0" quotePrefix="0" xfId="0">
      <alignment horizontal="center" vertical="center"/>
    </xf>
    <xf numFmtId="0" fontId="16" fillId="0" borderId="1" applyAlignment="1" pivotButton="0" quotePrefix="0" xfId="0">
      <alignment vertical="center" wrapText="1"/>
    </xf>
    <xf numFmtId="167" fontId="3" fillId="2" borderId="1" applyAlignment="1" pivotButton="0" quotePrefix="0" xfId="0">
      <alignment horizontal="left" vertical="center" wrapText="1"/>
    </xf>
    <xf numFmtId="164" fontId="15" fillId="2" borderId="1" applyAlignment="1" pivotButton="0" quotePrefix="0" xfId="0">
      <alignment horizontal="center" vertical="center"/>
    </xf>
    <xf numFmtId="0" fontId="21" fillId="0" borderId="1" applyAlignment="1" pivotButton="0" quotePrefix="0" xfId="54">
      <alignment horizontal="center" vertical="center" wrapText="1"/>
    </xf>
    <xf numFmtId="0" fontId="22" fillId="0" borderId="1" applyAlignment="1" pivotButton="0" quotePrefix="0" xfId="0">
      <alignment horizontal="center" vertical="center" wrapText="1"/>
    </xf>
    <xf numFmtId="0" fontId="22" fillId="0" borderId="1" applyAlignment="1" pivotButton="0" quotePrefix="0" xfId="0">
      <alignment horizontal="center" vertical="center" wrapText="1"/>
    </xf>
    <xf numFmtId="0" fontId="22" fillId="0" borderId="1" applyAlignment="1" pivotButton="0" quotePrefix="0" xfId="0">
      <alignment horizontal="left" vertical="center" wrapText="1"/>
    </xf>
    <xf numFmtId="0" fontId="4" fillId="0" borderId="1" applyAlignment="1" pivotButton="0" quotePrefix="0" xfId="0">
      <alignment horizontal="center" vertical="center"/>
    </xf>
    <xf numFmtId="0" fontId="4" fillId="0" borderId="1" applyAlignment="1" pivotButton="0" quotePrefix="0" xfId="54">
      <alignment horizontal="left" vertical="center" wrapText="1"/>
    </xf>
    <xf numFmtId="0" fontId="23" fillId="0" borderId="1" applyAlignment="1" pivotButton="0" quotePrefix="0" xfId="0">
      <alignment horizontal="center" vertical="center"/>
    </xf>
    <xf numFmtId="166" fontId="3" fillId="2" borderId="1" applyAlignment="1" pivotButton="0" quotePrefix="0" xfId="0">
      <alignment horizontal="center" vertical="center" wrapText="1"/>
    </xf>
    <xf numFmtId="0" fontId="3" fillId="2" borderId="5" applyAlignment="1" pivotButton="0" quotePrefix="0" xfId="0">
      <alignment horizontal="center" vertical="center" wrapText="1"/>
    </xf>
    <xf numFmtId="0" fontId="3" fillId="2" borderId="5" applyAlignment="1" pivotButton="0" quotePrefix="0" xfId="0">
      <alignment horizontal="left" vertical="center" wrapText="1"/>
    </xf>
    <xf numFmtId="0" fontId="3" fillId="2" borderId="5" applyAlignment="1" pivotButton="0" quotePrefix="0" xfId="0">
      <alignment horizontal="center" vertical="center" wrapText="1"/>
    </xf>
    <xf numFmtId="0" fontId="22" fillId="0" borderId="1" applyAlignment="1" pivotButton="0" quotePrefix="0" xfId="0">
      <alignment horizontal="left" vertical="center" wrapText="1"/>
    </xf>
    <xf numFmtId="0" fontId="3" fillId="0" borderId="1" applyAlignment="1" pivotButton="0" quotePrefix="0" xfId="0">
      <alignment horizontal="center" vertical="center" wrapText="1"/>
    </xf>
    <xf numFmtId="0" fontId="15" fillId="0" borderId="1" applyAlignment="1" pivotButton="0" quotePrefix="0" xfId="0">
      <alignment horizontal="center" vertical="center" wrapText="1"/>
    </xf>
    <xf numFmtId="168" fontId="4" fillId="0" borderId="1" applyAlignment="1" pivotButton="0" quotePrefix="0" xfId="0">
      <alignment horizontal="center" vertical="center" wrapText="1"/>
    </xf>
    <xf numFmtId="0" fontId="3" fillId="2" borderId="0" applyAlignment="1" pivotButton="0" quotePrefix="0" xfId="54">
      <alignment horizontal="center" vertical="center" wrapText="1"/>
    </xf>
    <xf numFmtId="0" fontId="3" fillId="2" borderId="5" applyAlignment="1" pivotButton="0" quotePrefix="0" xfId="54">
      <alignment horizontal="center" vertical="center" wrapText="1"/>
    </xf>
    <xf numFmtId="0" fontId="6" fillId="0" borderId="5" applyAlignment="1" pivotButton="0" quotePrefix="0" xfId="54">
      <alignment horizontal="center" vertical="center" wrapText="1"/>
    </xf>
    <xf numFmtId="0" fontId="6" fillId="0" borderId="7" applyAlignment="1" pivotButton="0" quotePrefix="0" xfId="54">
      <alignment horizontal="center" vertical="center" wrapText="1"/>
    </xf>
    <xf numFmtId="0" fontId="6" fillId="0" borderId="6" applyAlignment="1" pivotButton="0" quotePrefix="0" xfId="54">
      <alignment horizontal="center" vertical="center" wrapText="1"/>
    </xf>
    <xf numFmtId="0" fontId="19" fillId="0" borderId="1" applyAlignment="1" pivotButton="0" quotePrefix="0" xfId="0">
      <alignment horizontal="center" vertical="center" wrapText="1"/>
    </xf>
    <xf numFmtId="0" fontId="4" fillId="2" borderId="1" applyAlignment="1" pivotButton="0" quotePrefix="0" xfId="0">
      <alignment horizontal="center" vertical="center" wrapText="1"/>
    </xf>
    <xf numFmtId="0" fontId="1" fillId="2" borderId="1" applyAlignment="1" pivotButton="0" quotePrefix="0" xfId="0">
      <alignment horizontal="center" vertical="center" wrapText="1"/>
    </xf>
    <xf numFmtId="0" fontId="1" fillId="2" borderId="1" applyAlignment="1" pivotButton="0" quotePrefix="0" xfId="54">
      <alignment horizontal="center" vertical="center" wrapText="1"/>
    </xf>
    <xf numFmtId="0" fontId="1" fillId="2" borderId="1" applyAlignment="1" pivotButton="0" quotePrefix="0" xfId="51">
      <alignment horizontal="justify" vertical="center" wrapText="1"/>
    </xf>
    <xf numFmtId="0" fontId="10" fillId="2" borderId="1" applyAlignment="1" pivotButton="0" quotePrefix="0" xfId="0">
      <alignment horizontal="justify" vertical="center" wrapText="1"/>
    </xf>
    <xf numFmtId="0" fontId="3" fillId="2" borderId="1" applyAlignment="1" pivotButton="0" quotePrefix="0" xfId="51">
      <alignment horizontal="justify" vertical="center" wrapText="1"/>
    </xf>
    <xf numFmtId="0" fontId="4" fillId="0" borderId="1" applyAlignment="1" pivotButton="0" quotePrefix="0" xfId="51">
      <alignment horizontal="justify" vertical="center" wrapText="1"/>
    </xf>
    <xf numFmtId="167" fontId="4" fillId="0" borderId="1" applyAlignment="1" pivotButton="0" quotePrefix="0" xfId="0">
      <alignment horizontal="center" vertical="center" wrapText="1"/>
    </xf>
    <xf numFmtId="0" fontId="3" fillId="0" borderId="1" applyAlignment="1" pivotButton="0" quotePrefix="0" xfId="0">
      <alignment horizontal="justify" vertical="center" wrapText="1"/>
    </xf>
    <xf numFmtId="0" fontId="10" fillId="0" borderId="1" applyAlignment="1" pivotButton="0" quotePrefix="0" xfId="0">
      <alignment horizontal="center" vertical="center" wrapText="1"/>
    </xf>
    <xf numFmtId="0" fontId="1" fillId="2" borderId="1" applyAlignment="1" pivotButton="0" quotePrefix="0" xfId="57">
      <alignment horizontal="center" vertical="center" wrapText="1"/>
    </xf>
    <xf numFmtId="0" fontId="1" fillId="2" borderId="1" applyAlignment="1" pivotButton="0" quotePrefix="0" xfId="0">
      <alignment horizontal="center" vertical="center" wrapText="1"/>
    </xf>
    <xf numFmtId="49" fontId="1" fillId="2" borderId="1" applyAlignment="1" pivotButton="0" quotePrefix="0" xfId="0">
      <alignment horizontal="justify" vertical="center" wrapText="1"/>
    </xf>
    <xf numFmtId="0" fontId="24" fillId="2" borderId="1" applyAlignment="1" pivotButton="0" quotePrefix="0" xfId="0">
      <alignment horizontal="center" vertical="center" wrapText="1"/>
    </xf>
    <xf numFmtId="0" fontId="6" fillId="0" borderId="1" applyAlignment="1" pivotButton="0" quotePrefix="0" xfId="57">
      <alignment horizontal="center" vertical="center" wrapText="1"/>
    </xf>
    <xf numFmtId="0" fontId="6" fillId="0" borderId="1" applyAlignment="1" pivotButton="0" quotePrefix="0" xfId="0">
      <alignment horizontal="center" vertical="center" wrapText="1"/>
    </xf>
    <xf numFmtId="0" fontId="25" fillId="0" borderId="1" applyAlignment="1" pivotButton="0" quotePrefix="0" xfId="0">
      <alignment horizontal="center" vertical="center" wrapText="1"/>
    </xf>
    <xf numFmtId="49" fontId="6" fillId="0" borderId="1" applyAlignment="1" pivotButton="0" quotePrefix="0" xfId="0">
      <alignment horizontal="justify" vertical="center" wrapText="1"/>
    </xf>
    <xf numFmtId="0" fontId="26" fillId="0" borderId="1" applyAlignment="1" pivotButton="0" quotePrefix="0" xfId="0">
      <alignment horizontal="center" vertical="center"/>
    </xf>
    <xf numFmtId="0" fontId="6" fillId="0" borderId="1" applyAlignment="1" pivotButton="0" quotePrefix="0" xfId="51">
      <alignment horizontal="center" vertical="center" wrapText="1"/>
    </xf>
    <xf numFmtId="49" fontId="6" fillId="0" borderId="1" applyAlignment="1" pivotButton="0" quotePrefix="0" xfId="0">
      <alignment horizontal="center" vertical="center" wrapText="1"/>
    </xf>
    <xf numFmtId="49" fontId="6" fillId="0" borderId="1" applyAlignment="1" pivotButton="0" quotePrefix="0" xfId="51">
      <alignment horizontal="justify" vertical="center" wrapText="1"/>
    </xf>
    <xf numFmtId="0" fontId="25" fillId="0" borderId="1" applyAlignment="1" pivotButton="0" quotePrefix="0" xfId="0">
      <alignment horizontal="justify" vertical="center" wrapText="1"/>
    </xf>
    <xf numFmtId="49" fontId="25" fillId="0" borderId="1" applyAlignment="1" pivotButton="0" quotePrefix="0" xfId="0">
      <alignment horizontal="justify" vertical="center" wrapText="1"/>
    </xf>
    <xf numFmtId="167" fontId="4" fillId="0" borderId="1" applyAlignment="1" pivotButton="0" quotePrefix="0" xfId="0">
      <alignment horizontal="justify" vertical="center" wrapText="1"/>
    </xf>
    <xf numFmtId="0" fontId="1" fillId="2" borderId="1" applyAlignment="1" pivotButton="0" quotePrefix="0" xfId="0">
      <alignment horizontal="justify" vertical="center" wrapText="1"/>
    </xf>
    <xf numFmtId="164" fontId="3" fillId="2" borderId="1" applyAlignment="1" pivotButton="0" quotePrefix="0" xfId="0">
      <alignment horizontal="center" vertical="center"/>
    </xf>
    <xf numFmtId="164" fontId="4" fillId="0" borderId="1" applyAlignment="1" pivotButton="0" quotePrefix="0" xfId="0">
      <alignment horizontal="center" vertical="center"/>
    </xf>
    <xf numFmtId="165" fontId="3" fillId="0" borderId="1" applyAlignment="1" pivotButton="0" quotePrefix="0" xfId="0">
      <alignment horizontal="justify" vertical="center" wrapText="1"/>
    </xf>
    <xf numFmtId="0" fontId="1" fillId="2" borderId="1" applyAlignment="1" pivotButton="0" quotePrefix="0" xfId="0">
      <alignment horizontal="left" vertical="center" wrapText="1"/>
    </xf>
    <xf numFmtId="0" fontId="26" fillId="0" borderId="1" applyAlignment="1" pivotButton="0" quotePrefix="0" xfId="0">
      <alignment horizontal="center" vertical="center" wrapText="1"/>
    </xf>
    <xf numFmtId="0" fontId="6" fillId="0" borderId="1" applyAlignment="1" pivotButton="0" quotePrefix="0" xfId="0">
      <alignment horizontal="left" vertical="center" wrapText="1"/>
    </xf>
    <xf numFmtId="169" fontId="3" fillId="2" borderId="1" applyAlignment="1" pivotButton="0" quotePrefix="0" xfId="0">
      <alignment horizontal="center" vertical="center"/>
    </xf>
    <xf numFmtId="170" fontId="3" fillId="2" borderId="1" applyAlignment="1" pivotButton="0" quotePrefix="0" xfId="0">
      <alignment horizontal="center" vertical="center"/>
    </xf>
    <xf numFmtId="169" fontId="4" fillId="0" borderId="1" applyAlignment="1" pivotButton="0" quotePrefix="0" xfId="0">
      <alignment horizontal="center" vertical="center"/>
    </xf>
    <xf numFmtId="0" fontId="3" fillId="0" borderId="1" applyAlignment="1" pivotButton="0" quotePrefix="0" xfId="54">
      <alignment vertical="center" wrapText="1"/>
    </xf>
    <xf numFmtId="0" fontId="1" fillId="2" borderId="1" applyAlignment="1" pivotButton="0" quotePrefix="0" xfId="54">
      <alignment vertical="center" wrapText="1"/>
    </xf>
    <xf numFmtId="0" fontId="6" fillId="0" borderId="1" applyAlignment="1" pivotButton="0" quotePrefix="0" xfId="56">
      <alignment horizontal="center" vertical="center" wrapText="1"/>
    </xf>
    <xf numFmtId="0" fontId="6" fillId="0" borderId="1" applyAlignment="1" pivotButton="0" quotePrefix="0" xfId="0">
      <alignment horizontal="justify" vertical="center" wrapText="1"/>
    </xf>
    <xf numFmtId="0" fontId="25" fillId="0" borderId="1" applyAlignment="1" pivotButton="0" quotePrefix="0" xfId="0">
      <alignment horizontal="justify" vertical="center" wrapText="1"/>
    </xf>
    <xf numFmtId="0" fontId="1" fillId="2" borderId="1" applyAlignment="1" pivotButton="0" quotePrefix="0" xfId="0">
      <alignment horizontal="left" vertical="center" wrapText="1"/>
    </xf>
    <xf numFmtId="49" fontId="1" fillId="2" borderId="1" applyAlignment="1" pivotButton="0" quotePrefix="0" xfId="0">
      <alignment horizontal="left" vertical="center" wrapText="1"/>
    </xf>
    <xf numFmtId="49" fontId="6" fillId="0" borderId="1" applyAlignment="1" pivotButton="0" quotePrefix="0" xfId="0">
      <alignment horizontal="left" vertical="center" wrapText="1"/>
    </xf>
    <xf numFmtId="0" fontId="27" fillId="0" borderId="1" applyAlignment="1" pivotButton="0" quotePrefix="0" xfId="0">
      <alignment horizontal="center" vertical="center"/>
    </xf>
    <xf numFmtId="49" fontId="6" fillId="0" borderId="1" applyAlignment="1" pivotButton="0" quotePrefix="0" xfId="51">
      <alignment horizontal="left" vertical="center" wrapText="1"/>
    </xf>
    <xf numFmtId="0" fontId="25" fillId="0" borderId="1" applyAlignment="1" pivotButton="0" quotePrefix="0" xfId="0">
      <alignment horizontal="left" vertical="center" wrapText="1"/>
    </xf>
    <xf numFmtId="49" fontId="25" fillId="0" borderId="1" applyAlignment="1" pivotButton="0" quotePrefix="0" xfId="0">
      <alignment horizontal="left" vertical="center" wrapText="1"/>
    </xf>
    <xf numFmtId="49" fontId="25" fillId="0" borderId="1" applyAlignment="1" pivotButton="0" quotePrefix="0" xfId="0">
      <alignment vertical="center" wrapText="1"/>
    </xf>
    <xf numFmtId="0" fontId="25" fillId="0" borderId="1" applyAlignment="1" pivotButton="0" quotePrefix="0" xfId="0">
      <alignment horizontal="left" vertical="center" wrapText="1"/>
    </xf>
    <xf numFmtId="0" fontId="0" fillId="0" borderId="3" pivotButton="0" quotePrefix="0" xfId="0"/>
    <xf numFmtId="0" fontId="0" fillId="0" borderId="4" pivotButton="0" quotePrefix="0" xfId="0"/>
    <xf numFmtId="0" fontId="0" fillId="0" borderId="7" pivotButton="0" quotePrefix="0" xfId="0"/>
    <xf numFmtId="0" fontId="0" fillId="0" borderId="6" pivotButton="0" quotePrefix="0" xfId="0"/>
    <xf numFmtId="0" fontId="8" fillId="0" borderId="1" applyAlignment="1" pivotButton="0" quotePrefix="0" xfId="54">
      <alignment horizontal="center" vertical="center" wrapText="1"/>
    </xf>
    <xf numFmtId="0" fontId="0" fillId="0" borderId="0" pivotButton="0" quotePrefix="0" xfId="0"/>
    <xf numFmtId="0" fontId="8" fillId="0" borderId="1" applyAlignment="1" pivotButton="0" quotePrefix="0" xfId="0">
      <alignment horizontal="left" vertical="center" wrapText="1"/>
    </xf>
    <xf numFmtId="0" fontId="12" fillId="0" borderId="1" applyAlignment="1" pivotButton="0" quotePrefix="0" xfId="0">
      <alignment horizontal="left" vertical="center" wrapText="1"/>
    </xf>
    <xf numFmtId="164" fontId="11" fillId="0" borderId="1" applyAlignment="1" pivotButton="0" quotePrefix="0" xfId="0">
      <alignment horizontal="center" vertical="center" wrapText="1"/>
    </xf>
    <xf numFmtId="0" fontId="13" fillId="0" borderId="1" applyAlignment="1" pivotButton="0" quotePrefix="0" xfId="0">
      <alignment horizontal="left" vertical="center" wrapText="1"/>
    </xf>
    <xf numFmtId="165" fontId="3" fillId="2" borderId="1" applyAlignment="1" pivotButton="0" quotePrefix="0" xfId="0">
      <alignment horizontal="justify" vertical="center" wrapText="1"/>
    </xf>
    <xf numFmtId="165" fontId="4" fillId="0" borderId="1" applyAlignment="1" pivotButton="0" quotePrefix="0" xfId="0">
      <alignment horizontal="justify" vertical="center" wrapText="1"/>
    </xf>
    <xf numFmtId="164" fontId="11" fillId="0" borderId="1" applyAlignment="1" pivotButton="0" quotePrefix="0" xfId="54">
      <alignment horizontal="center" vertical="center" wrapText="1"/>
    </xf>
    <xf numFmtId="164" fontId="16" fillId="0" borderId="1" applyAlignment="1" pivotButton="0" quotePrefix="0" xfId="0">
      <alignment horizontal="center" vertical="center"/>
    </xf>
    <xf numFmtId="166" fontId="16" fillId="0" borderId="1" applyAlignment="1" pivotButton="0" quotePrefix="0" xfId="0">
      <alignment horizontal="center" vertical="center" wrapText="1"/>
    </xf>
    <xf numFmtId="164" fontId="16" fillId="0" borderId="1" applyAlignment="1" pivotButton="0" quotePrefix="0" xfId="0">
      <alignment horizontal="center" vertical="center" wrapText="1"/>
    </xf>
    <xf numFmtId="166" fontId="16" fillId="0" borderId="1" applyAlignment="1" pivotButton="0" quotePrefix="0" xfId="0">
      <alignment horizontal="center" vertical="center"/>
    </xf>
    <xf numFmtId="167" fontId="4" fillId="0" borderId="1" applyAlignment="1" pivotButton="0" quotePrefix="0" xfId="0">
      <alignment horizontal="left" vertical="center" wrapText="1"/>
    </xf>
    <xf numFmtId="167" fontId="3" fillId="2" borderId="1" applyAlignment="1" pivotButton="0" quotePrefix="0" xfId="0">
      <alignment horizontal="center" vertical="center" wrapText="1"/>
    </xf>
    <xf numFmtId="166" fontId="4" fillId="0" borderId="1" applyAlignment="1" pivotButton="0" quotePrefix="0" xfId="0">
      <alignment horizontal="center" vertical="center" wrapText="1"/>
    </xf>
    <xf numFmtId="167" fontId="16" fillId="0" borderId="1" applyAlignment="1" pivotButton="0" quotePrefix="0" xfId="0">
      <alignment horizontal="center" vertical="center"/>
    </xf>
    <xf numFmtId="167" fontId="3" fillId="2" borderId="1" applyAlignment="1" pivotButton="0" quotePrefix="0" xfId="0">
      <alignment horizontal="left" vertical="center" wrapText="1"/>
    </xf>
    <xf numFmtId="164" fontId="15" fillId="2" borderId="1" applyAlignment="1" pivotButton="0" quotePrefix="0" xfId="0">
      <alignment horizontal="center" vertical="center"/>
    </xf>
    <xf numFmtId="166" fontId="3" fillId="2" borderId="1" applyAlignment="1" pivotButton="0" quotePrefix="0" xfId="0">
      <alignment horizontal="center" vertical="center" wrapText="1"/>
    </xf>
    <xf numFmtId="168" fontId="4" fillId="0" borderId="1" applyAlignment="1" pivotButton="0" quotePrefix="0" xfId="0">
      <alignment horizontal="center" vertical="center" wrapText="1"/>
    </xf>
    <xf numFmtId="167" fontId="4" fillId="0" borderId="1" applyAlignment="1" pivotButton="0" quotePrefix="0" xfId="0">
      <alignment horizontal="justify" vertical="center" wrapText="1"/>
    </xf>
    <xf numFmtId="164" fontId="3" fillId="2" borderId="1" applyAlignment="1" pivotButton="0" quotePrefix="0" xfId="0">
      <alignment horizontal="center" vertical="center"/>
    </xf>
    <xf numFmtId="169" fontId="3" fillId="2" borderId="1" applyAlignment="1" pivotButton="0" quotePrefix="0" xfId="0">
      <alignment horizontal="center" vertical="center"/>
    </xf>
    <xf numFmtId="170" fontId="3" fillId="2" borderId="1" applyAlignment="1" pivotButton="0" quotePrefix="0" xfId="0">
      <alignment horizontal="center" vertical="center"/>
    </xf>
    <xf numFmtId="167" fontId="4" fillId="0" borderId="1" applyAlignment="1" pivotButton="0" quotePrefix="0" xfId="0">
      <alignment horizontal="center" vertical="center" wrapText="1"/>
    </xf>
    <xf numFmtId="164" fontId="4" fillId="0" borderId="1" applyAlignment="1" pivotButton="0" quotePrefix="0" xfId="0">
      <alignment horizontal="center" vertical="center"/>
    </xf>
    <xf numFmtId="169" fontId="4" fillId="0" borderId="1" applyAlignment="1" pivotButton="0" quotePrefix="0" xfId="0">
      <alignment horizontal="center" vertical="center"/>
    </xf>
    <xf numFmtId="165" fontId="3" fillId="0" borderId="1" applyAlignment="1" pivotButton="0" quotePrefix="0" xfId="0">
      <alignment horizontal="justify"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2_2-1统计表_1"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10 3 2" xfId="55"/>
    <cellStyle name="常规 100" xfId="56"/>
    <cellStyle name="常规 11" xfId="57"/>
    <cellStyle name="常规 18" xfId="58"/>
    <cellStyle name="常规 4" xfId="59"/>
    <cellStyle name="常规 7" xfId="60"/>
  </cellStyle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 val="编码"/>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各年度收费、罚没、专项收入.xls]Sheet3"/>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 val="13 铁路配件"/>
      <sheetName val="财政供养人员增幅"/>
      <sheetName val="P1012001"/>
      <sheetName val="工商税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 val="GDP"/>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 val="一般预算收入"/>
      <sheetName val="农业用地"/>
      <sheetName val="公检法司编制"/>
      <sheetName val="行政编制"/>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 val="工商税收"/>
      <sheetName val="事业发展"/>
      <sheetName val="编码"/>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 val="公检法司编制"/>
      <sheetName val="行政编制"/>
      <sheetName val="行政机构人员信息"/>
      <sheetName val="农业人口"/>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 val="合计"/>
      <sheetName val="农业用地"/>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 val="编码"/>
      <sheetName val="人员支出"/>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 val="农业人口"/>
      <sheetName val="2002年一般预算收入"/>
      <sheetName val="编码"/>
      <sheetName val="事业发展"/>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 val="农业用地"/>
      <sheetName val="本年收入合计"/>
      <sheetName val="行政区划"/>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 val="人员支出"/>
      <sheetName val="一般预算收入"/>
      <sheetName val="财政供养人员增幅"/>
      <sheetName val="基础编码"/>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 val="事业发展"/>
      <sheetName val="公检法司编制"/>
      <sheetName val="行政编制"/>
      <sheetName val="基础编码"/>
      <sheetName val="工商税收"/>
      <sheetName val="2002年一般预算收入"/>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 val="行政区划"/>
      <sheetName val="人员支出"/>
      <sheetName val="P1012001"/>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 val="基础编码"/>
      <sheetName val="P1012001"/>
      <sheetName val="2002年一般预算收入"/>
      <sheetName val="行政机构人员信息"/>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 val="2002年一般预算收入"/>
      <sheetName val="P1012001"/>
      <sheetName val="中小学生"/>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行政机构人员信息"/>
      <sheetName val="基础编码"/>
      <sheetName val="一般预算收入"/>
      <sheetName val="P1012001"/>
      <sheetName val="皋兰县"/>
      <sheetName val="永登"/>
      <sheetName val="七里河"/>
      <sheetName val="榆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 val="中小学生"/>
      <sheetName val="总人口"/>
      <sheetName val="#REF!"/>
      <sheetName val="农业用地"/>
      <sheetName val="本年收入合计"/>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 val="总人口"/>
      <sheetName val="财政供养人员增幅"/>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13 铁路配件"/>
      <sheetName val="P1012001"/>
      <sheetName val="________"/>
      <sheetName val="XL4Poppy"/>
      <sheetName val="村级支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 val="本年收入合计"/>
      <sheetName val="合计"/>
      <sheetName val="村级支出"/>
      <sheetName val="13 铁路配件"/>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 val="财政供养人员增幅"/>
      <sheetName val="行政区划"/>
      <sheetName val="农业人口"/>
      <sheetName val="GDP"/>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 val="村级支出"/>
      <sheetName val="中小学生"/>
      <sheetName val="P1012001"/>
      <sheetName val="一般预算收入"/>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AO651"/>
  <sheetViews>
    <sheetView tabSelected="1" topLeftCell="A431" zoomScale="85" zoomScaleNormal="85" workbookViewId="0">
      <selection activeCell="N438" sqref="N438"/>
    </sheetView>
  </sheetViews>
  <sheetFormatPr baseColWidth="8" defaultColWidth="9" defaultRowHeight="11.25"/>
  <cols>
    <col width="6" customWidth="1" style="8" min="1" max="1"/>
    <col width="12.2166666666667" customWidth="1" style="8" min="2" max="2"/>
    <col width="4.85" customWidth="1" style="8" min="3" max="3"/>
    <col width="7.88333333333333" customWidth="1" style="8" min="4" max="4"/>
    <col width="7.25" customWidth="1" style="8" min="5" max="5"/>
    <col width="54.75" customWidth="1" style="9" min="6" max="6"/>
    <col width="9.125" customWidth="1" style="8" min="7" max="7"/>
    <col width="9.25" customWidth="1" style="8" min="8" max="8"/>
    <col width="5.5" customWidth="1" style="8" min="9" max="11"/>
    <col width="7.88333333333333" customWidth="1" style="8" min="12" max="12"/>
    <col width="20" customWidth="1" style="10" min="13" max="13"/>
    <col width="23.2333333333333" customWidth="1" style="10" min="14" max="14"/>
    <col width="6.66666666666667" customWidth="1" style="8" min="15" max="15"/>
    <col width="6.775" customWidth="1" style="8" min="16" max="16"/>
    <col width="7.75" customWidth="1" style="8" min="17" max="17"/>
    <col width="8" customWidth="1" style="8" min="18" max="18"/>
    <col width="7.10833333333333" customWidth="1" style="8" min="19" max="20"/>
    <col width="9.375" customWidth="1" style="8" min="21" max="21"/>
    <col width="7.375" customWidth="1" style="8" min="22" max="22"/>
    <col width="6.10833333333333" customWidth="1" style="11" min="23" max="23"/>
    <col width="5.55833333333333" customWidth="1" style="11" min="24" max="24"/>
    <col width="5.88333333333333" customWidth="1" style="8" min="25" max="25"/>
    <col width="7.44166666666667" customWidth="1" style="8" min="26" max="26"/>
    <col width="7.375" customWidth="1" style="8" min="27" max="27"/>
    <col width="4.45833333333333" customWidth="1" style="8" min="28" max="28"/>
    <col width="6.625" customWidth="1" style="8" min="29" max="29"/>
    <col width="8.08333333333333" customWidth="1" style="8" min="30" max="30"/>
    <col width="5.14166666666667" customWidth="1" style="8" min="31" max="31"/>
    <col width="5.58333333333333" customWidth="1" style="8" min="32" max="32"/>
    <col width="5.5" customWidth="1" style="8" min="33" max="33"/>
    <col width="8" customWidth="1" style="8" min="34" max="34"/>
    <col width="5" customWidth="1" style="8" min="35" max="35"/>
    <col width="4.11666666666667" customWidth="1" style="8" min="36" max="36"/>
    <col width="4.25833333333333" customWidth="1" style="8" min="37" max="37"/>
    <col width="8.875" customWidth="1" style="8" min="38" max="38"/>
    <col width="6.375" customWidth="1" style="8" min="39" max="39"/>
    <col width="5.75" customWidth="1" style="8" min="40" max="40"/>
    <col width="4.375" customWidth="1" style="8" min="41" max="41"/>
    <col width="9" customWidth="1" style="6" min="42" max="16384"/>
  </cols>
  <sheetData>
    <row r="1" ht="17.1" customFormat="1" customHeight="1" s="1">
      <c r="A1" s="12" t="inlineStr">
        <is>
          <t>附件3</t>
        </is>
      </c>
      <c r="C1" s="14" t="n"/>
      <c r="D1" s="14" t="n"/>
      <c r="E1" s="14" t="n"/>
      <c r="F1" s="15" t="n"/>
      <c r="G1" s="14" t="n"/>
      <c r="H1" s="14" t="n"/>
      <c r="I1" s="14" t="n"/>
      <c r="J1" s="14" t="n"/>
      <c r="K1" s="14" t="n"/>
      <c r="L1" s="8" t="n"/>
      <c r="M1" s="59" t="n"/>
      <c r="N1" s="59" t="n"/>
      <c r="O1" s="14" t="n"/>
      <c r="P1" s="14" t="n"/>
      <c r="Q1" s="14" t="n"/>
      <c r="R1" s="14" t="n"/>
      <c r="S1" s="14" t="n"/>
      <c r="T1" s="14" t="n"/>
      <c r="U1" s="14" t="n"/>
      <c r="V1" s="14" t="n"/>
      <c r="Y1" s="14" t="n"/>
      <c r="Z1" s="14" t="n"/>
      <c r="AA1" s="14" t="n"/>
      <c r="AB1" s="14" t="n"/>
      <c r="AC1" s="14" t="n"/>
      <c r="AD1" s="14" t="n"/>
      <c r="AE1" s="14" t="n"/>
      <c r="AF1" s="14" t="n"/>
      <c r="AG1" s="14" t="n"/>
      <c r="AH1" s="14" t="n"/>
      <c r="AI1" s="14" t="n"/>
      <c r="AJ1" s="14" t="n"/>
      <c r="AK1" s="14" t="n"/>
      <c r="AL1" s="14" t="n"/>
      <c r="AM1" s="14" t="n"/>
      <c r="AN1" s="14" t="n"/>
      <c r="AO1" s="14" t="n"/>
    </row>
    <row r="2" ht="35" customFormat="1" customHeight="1" s="2">
      <c r="A2" s="16" t="inlineStr">
        <is>
          <t>2022年统筹整合财政涉农资金项目计划表</t>
        </is>
      </c>
    </row>
    <row r="3" ht="48" customFormat="1" customHeight="1" s="3">
      <c r="A3" s="18" t="inlineStr">
        <is>
          <t>序号</t>
        </is>
      </c>
      <c r="B3" s="18" t="inlineStr">
        <is>
          <t>项目名称</t>
        </is>
      </c>
      <c r="C3" s="18" t="inlineStr">
        <is>
          <t>建设
性质（新建或续建）</t>
        </is>
      </c>
      <c r="D3" s="18" t="inlineStr">
        <is>
          <t>建设起
止年限</t>
        </is>
      </c>
      <c r="E3" s="18" t="inlineStr">
        <is>
          <t>建设
地点（以乡镇为单位细化到村）</t>
        </is>
      </c>
      <c r="F3" s="18" t="inlineStr">
        <is>
          <t>建设内容</t>
        </is>
      </c>
      <c r="G3" s="19" t="inlineStr">
        <is>
          <t>投资规模及资金来源</t>
        </is>
      </c>
      <c r="H3" s="181" t="n"/>
      <c r="I3" s="181" t="n"/>
      <c r="J3" s="181" t="n"/>
      <c r="K3" s="181" t="n"/>
      <c r="L3" s="18" t="inlineStr">
        <is>
          <t>中央、省级资金来源及文号</t>
        </is>
      </c>
      <c r="M3" s="18" t="inlineStr">
        <is>
          <t>绩效目标</t>
        </is>
      </c>
      <c r="N3" s="181" t="n"/>
      <c r="O3" s="181" t="n"/>
      <c r="P3" s="181" t="n"/>
      <c r="Q3" s="181" t="n"/>
      <c r="R3" s="181" t="n"/>
      <c r="S3" s="181" t="n"/>
      <c r="T3" s="181" t="n"/>
      <c r="U3" s="181" t="n"/>
      <c r="V3" s="182" t="n"/>
      <c r="W3" s="18" t="inlineStr">
        <is>
          <t>项目主管单位</t>
        </is>
      </c>
      <c r="X3" s="182" t="n"/>
      <c r="Y3" s="18" t="inlineStr">
        <is>
          <t>项目实施单位</t>
        </is>
      </c>
      <c r="Z3" s="182" t="n"/>
      <c r="AA3" s="18" t="inlineStr">
        <is>
          <t>批复
文号</t>
        </is>
      </c>
      <c r="AB3" s="18" t="inlineStr">
        <is>
          <t>备注</t>
        </is>
      </c>
      <c r="AC3" s="18" t="inlineStr">
        <is>
          <t>项目前期资料准备情况（请根据资料情况打√或×）</t>
        </is>
      </c>
      <c r="AD3" s="181" t="n"/>
      <c r="AE3" s="181" t="n"/>
      <c r="AF3" s="181" t="n"/>
      <c r="AG3" s="181" t="n"/>
      <c r="AH3" s="181" t="n"/>
      <c r="AI3" s="181" t="n"/>
      <c r="AJ3" s="181" t="n"/>
      <c r="AK3" s="181" t="n"/>
      <c r="AL3" s="181" t="n"/>
      <c r="AM3" s="181" t="n"/>
      <c r="AN3" s="181" t="n"/>
      <c r="AO3" s="182" t="n"/>
    </row>
    <row r="4" ht="109.8" customFormat="1" customHeight="1" s="3">
      <c r="A4" s="183" t="n"/>
      <c r="B4" s="183" t="n"/>
      <c r="C4" s="183" t="n"/>
      <c r="D4" s="183" t="n"/>
      <c r="E4" s="183" t="n"/>
      <c r="F4" s="183" t="n"/>
      <c r="G4" s="18" t="inlineStr">
        <is>
          <t>合计</t>
        </is>
      </c>
      <c r="H4" s="18" t="inlineStr">
        <is>
          <t>中央
资金</t>
        </is>
      </c>
      <c r="I4" s="18" t="inlineStr">
        <is>
          <t>省级
资金</t>
        </is>
      </c>
      <c r="J4" s="18" t="inlineStr">
        <is>
          <t>市级
资金</t>
        </is>
      </c>
      <c r="K4" s="18" t="inlineStr">
        <is>
          <t>县级
资金</t>
        </is>
      </c>
      <c r="L4" s="183" t="n"/>
      <c r="M4" s="18" t="inlineStr">
        <is>
          <t>项目效益情况</t>
        </is>
      </c>
      <c r="N4" s="18" t="inlineStr">
        <is>
          <t>利益联结机制</t>
        </is>
      </c>
      <c r="O4" s="18" t="inlineStr">
        <is>
          <t>受益
村数
(个)</t>
        </is>
      </c>
      <c r="P4" s="182" t="n"/>
      <c r="Q4" s="18" t="inlineStr">
        <is>
          <t>受益户数
(万户)</t>
        </is>
      </c>
      <c r="R4" s="181" t="n"/>
      <c r="S4" s="182" t="n"/>
      <c r="T4" s="18" t="inlineStr">
        <is>
          <t>受益人数
(万人)</t>
        </is>
      </c>
      <c r="U4" s="181" t="n"/>
      <c r="V4" s="182" t="n"/>
      <c r="W4" s="18" t="inlineStr">
        <is>
          <t>单位名称</t>
        </is>
      </c>
      <c r="X4" s="18" t="inlineStr">
        <is>
          <t>责任人</t>
        </is>
      </c>
      <c r="Y4" s="18" t="inlineStr">
        <is>
          <t>单位名称</t>
        </is>
      </c>
      <c r="Z4" s="18" t="inlineStr">
        <is>
          <t>责任人</t>
        </is>
      </c>
      <c r="AA4" s="184" t="n"/>
      <c r="AB4" s="184" t="n"/>
      <c r="AC4" s="85" t="inlineStr">
        <is>
          <t>是否为“三年倍增”行动计划</t>
        </is>
      </c>
      <c r="AD4" s="18" t="inlineStr">
        <is>
          <t>项目前期相关的会议纪要、村两委或村民代表大会留档资料（两上两下）</t>
        </is>
      </c>
      <c r="AE4" s="18" t="inlineStr">
        <is>
          <t>项目的村申报及公示资料</t>
        </is>
      </c>
      <c r="AF4" s="18" t="inlineStr">
        <is>
          <t>项目的乡审核及公示资料</t>
        </is>
      </c>
      <c r="AG4" s="18" t="inlineStr">
        <is>
          <t>项目的县审定及公示资料</t>
        </is>
      </c>
      <c r="AH4" s="18" t="inlineStr">
        <is>
          <t>项目的立项申请立项批复立项报告项目审查意见书及批复</t>
        </is>
      </c>
      <c r="AI4" s="18" t="inlineStr">
        <is>
          <t>资金到位通知书</t>
        </is>
      </c>
      <c r="AJ4" s="18" t="inlineStr">
        <is>
          <t>项目启动会议纪要</t>
        </is>
      </c>
      <c r="AK4" s="18" t="inlineStr">
        <is>
          <t>项目启动通知书</t>
        </is>
      </c>
      <c r="AL4" s="18" t="inlineStr">
        <is>
          <t>目标责任书（县乡村振兴局、县财政局、乡村振兴领导小组批复的单位签定）</t>
        </is>
      </c>
      <c r="AM4" s="18" t="inlineStr">
        <is>
          <t>廉政建设承诺书（乡村振兴领导小组批复单位)</t>
        </is>
      </c>
      <c r="AN4" s="87" t="inlineStr">
        <is>
          <t>施工许可证乡村规划许可证、住建规划部门选址意见国土部门用地预审意见建设项目环境影响登记表等）</t>
        </is>
      </c>
      <c r="AO4" s="88" t="inlineStr">
        <is>
          <t>打×项备注说明情况</t>
        </is>
      </c>
    </row>
    <row r="5" ht="51.6" customFormat="1" customHeight="1" s="3">
      <c r="A5" s="184" t="n"/>
      <c r="B5" s="184" t="n"/>
      <c r="C5" s="184" t="n"/>
      <c r="D5" s="184" t="n"/>
      <c r="E5" s="184" t="n"/>
      <c r="F5" s="184" t="n"/>
      <c r="G5" s="184" t="n"/>
      <c r="H5" s="184" t="n"/>
      <c r="I5" s="184" t="n"/>
      <c r="J5" s="184" t="n"/>
      <c r="K5" s="184" t="n"/>
      <c r="L5" s="184" t="n"/>
      <c r="M5" s="184" t="n"/>
      <c r="N5" s="184" t="n"/>
      <c r="O5" s="62" t="inlineStr">
        <is>
          <t>脱贫村</t>
        </is>
      </c>
      <c r="P5" s="62" t="inlineStr">
        <is>
          <t>其他村</t>
        </is>
      </c>
      <c r="Q5" s="62" t="inlineStr">
        <is>
          <t>小计</t>
        </is>
      </c>
      <c r="R5" s="62" t="inlineStr">
        <is>
          <t>脱贫户（含监测对象）</t>
        </is>
      </c>
      <c r="S5" s="62" t="inlineStr">
        <is>
          <t>其他农户</t>
        </is>
      </c>
      <c r="T5" s="62" t="inlineStr">
        <is>
          <t>小计</t>
        </is>
      </c>
      <c r="U5" s="62" t="inlineStr">
        <is>
          <t>脱贫人口人数（含监测对象）</t>
        </is>
      </c>
      <c r="V5" s="62" t="inlineStr">
        <is>
          <t>其他人口人数</t>
        </is>
      </c>
      <c r="W5" s="18" t="n"/>
      <c r="X5" s="18" t="n"/>
      <c r="Y5" s="18" t="n"/>
      <c r="Z5" s="18" t="n"/>
      <c r="AA5" s="18" t="n"/>
      <c r="AB5" s="18" t="n"/>
      <c r="AC5" s="18" t="n"/>
      <c r="AD5" s="18" t="n"/>
      <c r="AE5" s="18" t="n"/>
      <c r="AF5" s="18" t="n"/>
      <c r="AG5" s="18" t="n"/>
      <c r="AH5" s="18" t="n"/>
      <c r="AI5" s="18" t="n"/>
      <c r="AJ5" s="18" t="n"/>
      <c r="AK5" s="18" t="n"/>
      <c r="AL5" s="18" t="n"/>
      <c r="AM5" s="18" t="n"/>
      <c r="AN5" s="18" t="n"/>
      <c r="AO5" s="18" t="n"/>
    </row>
    <row r="6" ht="27" customFormat="1" customHeight="1" s="1">
      <c r="A6" s="185" t="inlineStr">
        <is>
          <t>合        计</t>
        </is>
      </c>
      <c r="B6" s="181" t="n"/>
      <c r="C6" s="181" t="n"/>
      <c r="D6" s="181" t="n"/>
      <c r="E6" s="181" t="n"/>
      <c r="F6" s="182" t="n"/>
      <c r="G6" s="24">
        <f>G7+G477+G567</f>
        <v/>
      </c>
      <c r="H6" s="24">
        <f>H7+H477+H567</f>
        <v/>
      </c>
      <c r="I6" s="24">
        <f>I7+I477+I567</f>
        <v/>
      </c>
      <c r="J6" s="24">
        <f>J7+J477+J567</f>
        <v/>
      </c>
      <c r="K6" s="24">
        <f>K7+K477+K567</f>
        <v/>
      </c>
      <c r="L6" s="63" t="n"/>
      <c r="M6" s="64" t="n"/>
      <c r="N6" s="64" t="n"/>
      <c r="O6" s="64" t="n"/>
      <c r="P6" s="64" t="n"/>
      <c r="Q6" s="64" t="n"/>
      <c r="R6" s="64" t="n"/>
      <c r="S6" s="64" t="n"/>
      <c r="T6" s="64" t="n"/>
      <c r="U6" s="64" t="n"/>
      <c r="V6" s="64" t="n"/>
      <c r="W6" s="64" t="n"/>
      <c r="X6" s="64" t="n"/>
      <c r="Y6" s="64" t="n"/>
      <c r="Z6" s="64" t="n"/>
      <c r="AA6" s="64" t="n"/>
      <c r="AB6" s="64" t="n"/>
      <c r="AC6" s="64" t="n"/>
      <c r="AD6" s="64" t="n"/>
      <c r="AE6" s="64" t="n"/>
      <c r="AF6" s="64" t="n"/>
      <c r="AG6" s="64" t="n"/>
      <c r="AH6" s="64" t="n"/>
      <c r="AI6" s="64" t="n"/>
      <c r="AJ6" s="64" t="n"/>
      <c r="AK6" s="64" t="n"/>
      <c r="AL6" s="64" t="n"/>
      <c r="AM6" s="64" t="n"/>
      <c r="AN6" s="64" t="n"/>
      <c r="AO6" s="64" t="n"/>
    </row>
    <row r="7" ht="39" customHeight="1" s="186">
      <c r="A7" s="123" t="inlineStr">
        <is>
          <t>一</t>
        </is>
      </c>
      <c r="B7" s="187" t="inlineStr">
        <is>
          <t>农村产业发展方面</t>
        </is>
      </c>
      <c r="C7" s="181" t="n"/>
      <c r="D7" s="181" t="n"/>
      <c r="E7" s="182" t="n"/>
      <c r="F7" s="29" t="n"/>
      <c r="G7" s="30">
        <f>G8+G37+G473+G405</f>
        <v/>
      </c>
      <c r="H7" s="30">
        <f>H8+H37+H473+H405</f>
        <v/>
      </c>
      <c r="I7" s="30">
        <f>I8+I37+I473+I405</f>
        <v/>
      </c>
      <c r="J7" s="30">
        <f>J8+J37+J473+J405</f>
        <v/>
      </c>
      <c r="K7" s="30">
        <f>K8+K37+K473+K405</f>
        <v/>
      </c>
      <c r="L7" s="147" t="n"/>
      <c r="M7" s="147" t="n"/>
      <c r="N7" s="147" t="n"/>
      <c r="O7" s="147" t="n"/>
      <c r="P7" s="147" t="n"/>
      <c r="Q7" s="147" t="n"/>
      <c r="R7" s="147" t="n"/>
      <c r="S7" s="147" t="n"/>
      <c r="T7" s="147" t="n"/>
      <c r="U7" s="147" t="n"/>
      <c r="V7" s="147" t="n"/>
      <c r="W7" s="67" t="n"/>
      <c r="X7" s="67" t="n"/>
      <c r="Y7" s="163" t="n"/>
      <c r="Z7" s="163" t="n"/>
      <c r="AA7" s="67" t="n"/>
      <c r="AB7" s="67" t="n"/>
      <c r="AC7" s="67" t="n"/>
      <c r="AD7" s="67" t="n"/>
      <c r="AE7" s="67" t="n"/>
      <c r="AF7" s="67" t="n"/>
      <c r="AG7" s="67" t="n"/>
      <c r="AH7" s="67" t="n"/>
      <c r="AI7" s="67" t="n"/>
      <c r="AJ7" s="67" t="n"/>
      <c r="AK7" s="67" t="n"/>
      <c r="AL7" s="67" t="n"/>
      <c r="AM7" s="67" t="n"/>
      <c r="AN7" s="67" t="n"/>
      <c r="AO7" s="67" t="n"/>
    </row>
    <row r="8" ht="39" customHeight="1" s="186">
      <c r="A8" s="123" t="n"/>
      <c r="B8" s="188" t="inlineStr">
        <is>
          <t>（一）种植业</t>
        </is>
      </c>
      <c r="C8" s="181" t="n"/>
      <c r="D8" s="181" t="n"/>
      <c r="E8" s="182" t="n"/>
      <c r="F8" s="29" t="n"/>
      <c r="G8" s="30">
        <f>G9+G32+G35</f>
        <v/>
      </c>
      <c r="H8" s="30">
        <f>H9+H32+H35</f>
        <v/>
      </c>
      <c r="I8" s="30">
        <f>I9+I32+I35</f>
        <v/>
      </c>
      <c r="J8" s="189">
        <f>J9+J32+J35</f>
        <v/>
      </c>
      <c r="K8" s="189">
        <f>K9+K32+K35</f>
        <v/>
      </c>
      <c r="L8" s="147" t="n"/>
      <c r="M8" s="147" t="n"/>
      <c r="N8" s="147" t="n"/>
      <c r="O8" s="147" t="n"/>
      <c r="P8" s="147" t="n"/>
      <c r="Q8" s="147" t="n"/>
      <c r="R8" s="147" t="n"/>
      <c r="S8" s="147" t="n"/>
      <c r="T8" s="147" t="n"/>
      <c r="U8" s="147" t="n"/>
      <c r="V8" s="147" t="n"/>
      <c r="W8" s="67" t="n"/>
      <c r="X8" s="67" t="n"/>
      <c r="Y8" s="163" t="n"/>
      <c r="Z8" s="163" t="n"/>
      <c r="AA8" s="67" t="n"/>
      <c r="AB8" s="67" t="n"/>
      <c r="AC8" s="67" t="n"/>
      <c r="AD8" s="67" t="n"/>
      <c r="AE8" s="67" t="n"/>
      <c r="AF8" s="67" t="n"/>
      <c r="AG8" s="67" t="n"/>
      <c r="AH8" s="67" t="n"/>
      <c r="AI8" s="67" t="n"/>
      <c r="AJ8" s="67" t="n"/>
      <c r="AK8" s="67" t="n"/>
      <c r="AL8" s="67" t="n"/>
      <c r="AM8" s="67" t="n"/>
      <c r="AN8" s="67" t="n"/>
      <c r="AO8" s="67" t="n"/>
    </row>
    <row r="9" ht="39" customHeight="1" s="186">
      <c r="A9" s="123" t="n"/>
      <c r="B9" s="190" t="inlineStr">
        <is>
          <t>1.到户产业项目</t>
        </is>
      </c>
      <c r="C9" s="181" t="n"/>
      <c r="D9" s="181" t="n"/>
      <c r="E9" s="182" t="n"/>
      <c r="F9" s="37" t="n"/>
      <c r="G9" s="38" t="n">
        <v>1500</v>
      </c>
      <c r="H9" s="38" t="n">
        <v>1500</v>
      </c>
      <c r="I9" s="38" t="n"/>
      <c r="J9" s="38" t="n">
        <v>0</v>
      </c>
      <c r="K9" s="38" t="n">
        <v>0</v>
      </c>
      <c r="L9" s="67" t="n"/>
      <c r="M9" s="64" t="n"/>
      <c r="N9" s="64" t="n"/>
      <c r="O9" s="64" t="n"/>
      <c r="P9" s="64" t="n"/>
      <c r="Q9" s="64" t="n"/>
      <c r="R9" s="64" t="n"/>
      <c r="S9" s="64" t="n"/>
      <c r="T9" s="64" t="n"/>
      <c r="U9" s="64" t="n"/>
      <c r="V9" s="64" t="n"/>
      <c r="W9" s="76" t="n"/>
      <c r="X9" s="76" t="n"/>
      <c r="Y9" s="64" t="n"/>
      <c r="Z9" s="64" t="n"/>
      <c r="AA9" s="64" t="n"/>
      <c r="AB9" s="64" t="n"/>
      <c r="AC9" s="64" t="n"/>
      <c r="AD9" s="64" t="n"/>
      <c r="AE9" s="64" t="n"/>
      <c r="AF9" s="64" t="n"/>
      <c r="AG9" s="64" t="n"/>
      <c r="AH9" s="64" t="n"/>
      <c r="AI9" s="64" t="n"/>
      <c r="AJ9" s="64" t="n"/>
      <c r="AK9" s="64" t="n"/>
      <c r="AL9" s="64" t="n"/>
      <c r="AM9" s="64" t="n"/>
      <c r="AN9" s="64" t="n"/>
      <c r="AO9" s="64" t="n"/>
    </row>
    <row r="10" ht="58" customFormat="1" customHeight="1" s="4">
      <c r="A10" s="42" t="n"/>
      <c r="B10" s="42" t="inlineStr">
        <is>
          <t>全膜双垄沟播旱作农业项目合计</t>
        </is>
      </c>
      <c r="C10" s="42" t="inlineStr">
        <is>
          <t>新建</t>
        </is>
      </c>
      <c r="D10" s="40" t="inlineStr">
        <is>
          <t>2022.01-2022.12</t>
        </is>
      </c>
      <c r="E10" s="42" t="inlineStr">
        <is>
          <t>小计</t>
        </is>
      </c>
      <c r="F10" s="50" t="inlineStr">
        <is>
          <t>实施全膜双垄沟播旱作农业项目，采购地膜1136.36吨，每吨补助1.32万元。</t>
        </is>
      </c>
      <c r="G10" s="42">
        <f>SUM(G11:G31)</f>
        <v/>
      </c>
      <c r="H10" s="42">
        <f>SUM(H11:H31)</f>
        <v/>
      </c>
      <c r="I10" s="40" t="n"/>
      <c r="J10" s="40" t="n"/>
      <c r="K10" s="40" t="n"/>
      <c r="L10" s="40" t="n"/>
      <c r="M10" s="191" t="inlineStr">
        <is>
          <t>提高粮食产量，促进农民增收，亩均纯收入450元。</t>
        </is>
      </c>
      <c r="N10" s="102" t="inlineStr">
        <is>
          <t>按照政府补助、农户自筹相结合的模式发展地膜种粮，提高农民种粮积极性，增加粮食产量，保障粮食安全。</t>
        </is>
      </c>
      <c r="O10" s="42" t="n">
        <v>215</v>
      </c>
      <c r="P10" s="40" t="n">
        <v>36</v>
      </c>
      <c r="Q10" s="42">
        <f>R10+S10</f>
        <v/>
      </c>
      <c r="R10" s="42" t="n">
        <v>3.2099</v>
      </c>
      <c r="S10" s="40" t="n"/>
      <c r="T10" s="42">
        <f>U10+V10</f>
        <v/>
      </c>
      <c r="U10" s="42" t="n">
        <v>11.2032</v>
      </c>
      <c r="V10" s="40" t="n"/>
      <c r="W10" s="40" t="inlineStr">
        <is>
          <t>农业
农村局</t>
        </is>
      </c>
      <c r="X10" s="40" t="inlineStr">
        <is>
          <t>邓志凯</t>
        </is>
      </c>
      <c r="Y10" s="42" t="inlineStr">
        <is>
          <t>各乡镇</t>
        </is>
      </c>
      <c r="Z10" s="40" t="n"/>
      <c r="AA10" s="40" t="inlineStr">
        <is>
          <t>环农领办发〔2022〕3号</t>
        </is>
      </c>
      <c r="AB10" s="40" t="inlineStr">
        <is>
          <t>中提前批</t>
        </is>
      </c>
      <c r="AC10" s="18" t="inlineStr">
        <is>
          <t>否</t>
        </is>
      </c>
      <c r="AD10" s="18" t="inlineStr">
        <is>
          <t>√</t>
        </is>
      </c>
      <c r="AE10" s="18" t="inlineStr">
        <is>
          <t>√</t>
        </is>
      </c>
      <c r="AF10" s="18" t="inlineStr">
        <is>
          <t>√</t>
        </is>
      </c>
      <c r="AG10" s="18" t="inlineStr">
        <is>
          <t>√</t>
        </is>
      </c>
      <c r="AH10" s="18" t="inlineStr">
        <is>
          <t>√</t>
        </is>
      </c>
      <c r="AI10" s="18" t="inlineStr">
        <is>
          <t>√</t>
        </is>
      </c>
      <c r="AJ10" s="18" t="inlineStr">
        <is>
          <t>√</t>
        </is>
      </c>
      <c r="AK10" s="18" t="inlineStr">
        <is>
          <t>√</t>
        </is>
      </c>
      <c r="AL10" s="18" t="inlineStr">
        <is>
          <t>×</t>
        </is>
      </c>
      <c r="AM10" s="18" t="inlineStr">
        <is>
          <t>×</t>
        </is>
      </c>
      <c r="AN10" s="18" t="inlineStr">
        <is>
          <t>√</t>
        </is>
      </c>
      <c r="AO10" s="89" t="inlineStr">
        <is>
          <t>正在完善</t>
        </is>
      </c>
    </row>
    <row r="11" ht="81" customFormat="1" customHeight="1" s="4">
      <c r="A11" s="123" t="n"/>
      <c r="B11" s="46" t="inlineStr">
        <is>
          <t>全膜双垄沟播旱作农业项目</t>
        </is>
      </c>
      <c r="C11" s="46" t="inlineStr">
        <is>
          <t>新建</t>
        </is>
      </c>
      <c r="D11" s="44" t="inlineStr">
        <is>
          <t>2022.01-2022.12</t>
        </is>
      </c>
      <c r="E11" s="46" t="inlineStr">
        <is>
          <t>车道镇</t>
        </is>
      </c>
      <c r="F11" s="51" t="inlineStr">
        <is>
          <t>采购地膜100吨，其中:元峁村3.25吨、苦水掌村6吨、双庙村10.75吨、王西掌村5吨，樱桃掌村4.25吨、吊渠村8.5吨、三角城村4.75吨、杨掌8.5吨、魏洼村10吨、万安村10吨、陈掌村4.5吨、红台村6.5吨、安掌村5.5吨、代掌村5吨、刘渠村4.25吨、刘园子村3.25吨。</t>
        </is>
      </c>
      <c r="G11" s="46" t="n">
        <v>132</v>
      </c>
      <c r="H11" s="46" t="n">
        <v>132</v>
      </c>
      <c r="I11" s="44" t="n"/>
      <c r="J11" s="44" t="n"/>
      <c r="K11" s="44" t="n"/>
      <c r="L11" s="44" t="inlineStr">
        <is>
          <t>甘财扶贫〔2021〕26号</t>
        </is>
      </c>
      <c r="M11" s="192" t="inlineStr">
        <is>
          <t>提高粮食产量，促进农民增收，亩均纯收入450元。</t>
        </is>
      </c>
      <c r="N11" s="104" t="inlineStr">
        <is>
          <t>按照政府补助、农户自筹相结合的模式发展地膜种粮，提高农民种粮积极性，增加粮食产量，保障粮食安全。</t>
        </is>
      </c>
      <c r="O11" s="46" t="n">
        <v>16</v>
      </c>
      <c r="P11" s="44" t="n"/>
      <c r="Q11" s="46">
        <f>R11+S11</f>
        <v/>
      </c>
      <c r="R11" s="46" t="n">
        <v>0.2577</v>
      </c>
      <c r="S11" s="44" t="n"/>
      <c r="T11" s="46">
        <f>U11+V11</f>
        <v/>
      </c>
      <c r="U11" s="46" t="n">
        <v>1.03135</v>
      </c>
      <c r="V11" s="44" t="n"/>
      <c r="W11" s="44" t="inlineStr">
        <is>
          <t>农业
农村局</t>
        </is>
      </c>
      <c r="X11" s="71" t="inlineStr">
        <is>
          <t>邓志凯</t>
        </is>
      </c>
      <c r="Y11" s="46" t="inlineStr">
        <is>
          <t>车道镇</t>
        </is>
      </c>
      <c r="Z11" s="46" t="inlineStr">
        <is>
          <t>张会星</t>
        </is>
      </c>
      <c r="AA11" s="44" t="inlineStr">
        <is>
          <t>环农领办发〔2022〕3号</t>
        </is>
      </c>
      <c r="AB11" s="44" t="inlineStr">
        <is>
          <t>中提
前批</t>
        </is>
      </c>
      <c r="AC11" s="44" t="inlineStr">
        <is>
          <t>否</t>
        </is>
      </c>
      <c r="AD11" s="44" t="inlineStr">
        <is>
          <t>√</t>
        </is>
      </c>
      <c r="AE11" s="44" t="inlineStr">
        <is>
          <t>√</t>
        </is>
      </c>
      <c r="AF11" s="44" t="inlineStr">
        <is>
          <t>√</t>
        </is>
      </c>
      <c r="AG11" s="44" t="inlineStr">
        <is>
          <t>√</t>
        </is>
      </c>
      <c r="AH11" s="44" t="inlineStr">
        <is>
          <t>√</t>
        </is>
      </c>
      <c r="AI11" s="44" t="inlineStr">
        <is>
          <t>√</t>
        </is>
      </c>
      <c r="AJ11" s="44" t="inlineStr">
        <is>
          <t>√</t>
        </is>
      </c>
      <c r="AK11" s="44" t="inlineStr">
        <is>
          <t>√</t>
        </is>
      </c>
      <c r="AL11" s="18" t="inlineStr">
        <is>
          <t>×</t>
        </is>
      </c>
      <c r="AM11" s="18" t="inlineStr">
        <is>
          <t>×</t>
        </is>
      </c>
      <c r="AN11" s="44" t="inlineStr">
        <is>
          <t>√</t>
        </is>
      </c>
      <c r="AO11" s="89" t="inlineStr">
        <is>
          <t>正在完善</t>
        </is>
      </c>
    </row>
    <row r="12" ht="81" customFormat="1" customHeight="1" s="4">
      <c r="A12" s="123" t="n"/>
      <c r="B12" s="46" t="inlineStr">
        <is>
          <t>全膜双垄沟播旱作农业项目</t>
        </is>
      </c>
      <c r="C12" s="46" t="inlineStr">
        <is>
          <t>新建</t>
        </is>
      </c>
      <c r="D12" s="44" t="inlineStr">
        <is>
          <t>2022.01-2022.12</t>
        </is>
      </c>
      <c r="E12" s="46" t="inlineStr">
        <is>
          <t>洪德镇</t>
        </is>
      </c>
      <c r="F12" s="51" t="inlineStr">
        <is>
          <t>采购地膜88吨，其中：大户塬村4.5吨、丁阳渠子村4.5吨、耿塬畔村4.5吨、河连湾村5.5吨、洪德街村5.5吨、寇河村4吨、李达掌村4吨、李塬村5吨、梁岔村4吨、马塬村4.5吨、苗河村4.5吨、私盐路村4吨、苏长沟村4吨、肖关村5.5吨、新集子村4吨、许旗村5.5吨、张崾岘村4吨、张塬村5吨、赵洼村5.5吨。</t>
        </is>
      </c>
      <c r="G12" s="46" t="n">
        <v>116.16</v>
      </c>
      <c r="H12" s="46" t="n">
        <v>116.16</v>
      </c>
      <c r="I12" s="71" t="n"/>
      <c r="J12" s="71" t="n"/>
      <c r="K12" s="71" t="n"/>
      <c r="L12" s="44" t="inlineStr">
        <is>
          <t>甘财扶贫〔2021〕26号</t>
        </is>
      </c>
      <c r="M12" s="192" t="inlineStr">
        <is>
          <t>提高粮食产量，促进农民增收，亩均纯收入450元。</t>
        </is>
      </c>
      <c r="N12" s="104" t="inlineStr">
        <is>
          <t>按照政府补助、农户自筹相结合的模式发展地膜种粮，提高农民种粮积极性，增加粮食产量，保障粮食安全。</t>
        </is>
      </c>
      <c r="O12" s="46" t="n">
        <v>19</v>
      </c>
      <c r="P12" s="71" t="n"/>
      <c r="Q12" s="46">
        <f>R12+S12</f>
        <v/>
      </c>
      <c r="R12" s="46" t="n">
        <v>0.12</v>
      </c>
      <c r="S12" s="71" t="n"/>
      <c r="T12" s="46">
        <f>U12+V12</f>
        <v/>
      </c>
      <c r="U12" s="46" t="n">
        <v>0.5</v>
      </c>
      <c r="V12" s="71" t="n"/>
      <c r="W12" s="44" t="inlineStr">
        <is>
          <t>农业
农村局</t>
        </is>
      </c>
      <c r="X12" s="71" t="inlineStr">
        <is>
          <t>邓志凯</t>
        </is>
      </c>
      <c r="Y12" s="46" t="inlineStr">
        <is>
          <t>洪德镇</t>
        </is>
      </c>
      <c r="Z12" s="71" t="inlineStr">
        <is>
          <t>王国伍</t>
        </is>
      </c>
      <c r="AA12" s="44" t="inlineStr">
        <is>
          <t>环农领办发〔2022〕3号</t>
        </is>
      </c>
      <c r="AB12" s="44" t="inlineStr">
        <is>
          <t>中提
前批</t>
        </is>
      </c>
      <c r="AC12" s="44" t="inlineStr">
        <is>
          <t>否</t>
        </is>
      </c>
      <c r="AD12" s="44" t="inlineStr">
        <is>
          <t>√</t>
        </is>
      </c>
      <c r="AE12" s="44" t="inlineStr">
        <is>
          <t>√</t>
        </is>
      </c>
      <c r="AF12" s="44" t="inlineStr">
        <is>
          <t>√</t>
        </is>
      </c>
      <c r="AG12" s="44" t="inlineStr">
        <is>
          <t>√</t>
        </is>
      </c>
      <c r="AH12" s="44" t="inlineStr">
        <is>
          <t>√</t>
        </is>
      </c>
      <c r="AI12" s="44" t="inlineStr">
        <is>
          <t>√</t>
        </is>
      </c>
      <c r="AJ12" s="44" t="inlineStr">
        <is>
          <t>√</t>
        </is>
      </c>
      <c r="AK12" s="44" t="inlineStr">
        <is>
          <t>√</t>
        </is>
      </c>
      <c r="AL12" s="18" t="inlineStr">
        <is>
          <t>×</t>
        </is>
      </c>
      <c r="AM12" s="18" t="inlineStr">
        <is>
          <t>×</t>
        </is>
      </c>
      <c r="AN12" s="44" t="inlineStr">
        <is>
          <t>√</t>
        </is>
      </c>
      <c r="AO12" s="89" t="inlineStr">
        <is>
          <t>正在完善</t>
        </is>
      </c>
    </row>
    <row r="13" ht="67" customFormat="1" customHeight="1" s="4">
      <c r="A13" s="123" t="n"/>
      <c r="B13" s="46" t="inlineStr">
        <is>
          <t>全膜双垄沟播旱作农业项目</t>
        </is>
      </c>
      <c r="C13" s="46" t="inlineStr">
        <is>
          <t>新建</t>
        </is>
      </c>
      <c r="D13" s="44" t="inlineStr">
        <is>
          <t>2022.01-2022.12</t>
        </is>
      </c>
      <c r="E13" s="46" t="inlineStr">
        <is>
          <t>毛井镇</t>
        </is>
      </c>
      <c r="F13" s="51" t="inlineStr">
        <is>
          <t>采购地膜65.11吨，其中：二条俭村14.38吨、砖城子村10.88吨、山西掌村3.81吨、杨东掌村5.965吨、红糜湾村0.71吨、施家滩村3.33吨、乔崾岘村2.75吨、黄寨柯村4.08吨、高家洼村1吨、丁连掌村2.85吨、大户掌村4.025吨、红土咀村7.415吨、马趟村3.915吨。</t>
        </is>
      </c>
      <c r="G13" s="46" t="n">
        <v>85.94499999999999</v>
      </c>
      <c r="H13" s="46" t="n">
        <v>85.94499999999999</v>
      </c>
      <c r="I13" s="44" t="n"/>
      <c r="J13" s="44" t="n"/>
      <c r="K13" s="44" t="n"/>
      <c r="L13" s="44" t="inlineStr">
        <is>
          <t>甘财扶贫〔2021〕26号</t>
        </is>
      </c>
      <c r="M13" s="192" t="inlineStr">
        <is>
          <t>提高粮食产量，促进农民增收，亩均纯收入450元。</t>
        </is>
      </c>
      <c r="N13" s="104" t="inlineStr">
        <is>
          <t>按照政府补助、农户自筹相结合的模式发展地膜种粮，提高农民种粮积极性，增加粮食产量，保障粮食安全。</t>
        </is>
      </c>
      <c r="O13" s="46" t="n">
        <v>13</v>
      </c>
      <c r="P13" s="44" t="n"/>
      <c r="Q13" s="46">
        <f>R13+S13</f>
        <v/>
      </c>
      <c r="R13" s="46" t="n">
        <v>0.1717</v>
      </c>
      <c r="S13" s="44" t="n"/>
      <c r="T13" s="46">
        <f>U13+V13</f>
        <v/>
      </c>
      <c r="U13" s="46" t="n">
        <v>0.2868</v>
      </c>
      <c r="V13" s="44" t="n"/>
      <c r="W13" s="44" t="inlineStr">
        <is>
          <t>农业
农村局</t>
        </is>
      </c>
      <c r="X13" s="71" t="inlineStr">
        <is>
          <t>邓志凯</t>
        </is>
      </c>
      <c r="Y13" s="46" t="inlineStr">
        <is>
          <t>毛井镇</t>
        </is>
      </c>
      <c r="Z13" s="44" t="inlineStr">
        <is>
          <t>梁立群</t>
        </is>
      </c>
      <c r="AA13" s="44" t="inlineStr">
        <is>
          <t>环农领办发〔2022〕3号</t>
        </is>
      </c>
      <c r="AB13" s="44" t="inlineStr">
        <is>
          <t>中提
前批</t>
        </is>
      </c>
      <c r="AC13" s="44" t="inlineStr">
        <is>
          <t>否</t>
        </is>
      </c>
      <c r="AD13" s="44" t="inlineStr">
        <is>
          <t>√</t>
        </is>
      </c>
      <c r="AE13" s="44" t="inlineStr">
        <is>
          <t>√</t>
        </is>
      </c>
      <c r="AF13" s="44" t="inlineStr">
        <is>
          <t>√</t>
        </is>
      </c>
      <c r="AG13" s="44" t="inlineStr">
        <is>
          <t>√</t>
        </is>
      </c>
      <c r="AH13" s="44" t="inlineStr">
        <is>
          <t>√</t>
        </is>
      </c>
      <c r="AI13" s="44" t="inlineStr">
        <is>
          <t>√</t>
        </is>
      </c>
      <c r="AJ13" s="44" t="inlineStr">
        <is>
          <t>√</t>
        </is>
      </c>
      <c r="AK13" s="44" t="inlineStr">
        <is>
          <t>√</t>
        </is>
      </c>
      <c r="AL13" s="18" t="inlineStr">
        <is>
          <t>×</t>
        </is>
      </c>
      <c r="AM13" s="18" t="inlineStr">
        <is>
          <t>×</t>
        </is>
      </c>
      <c r="AN13" s="44" t="inlineStr">
        <is>
          <t>√</t>
        </is>
      </c>
      <c r="AO13" s="89" t="inlineStr">
        <is>
          <t>正在完善</t>
        </is>
      </c>
    </row>
    <row r="14" ht="78" customFormat="1" customHeight="1" s="4">
      <c r="A14" s="123" t="n"/>
      <c r="B14" s="46" t="inlineStr">
        <is>
          <t>全膜双垄沟播旱作农业项目</t>
        </is>
      </c>
      <c r="C14" s="46" t="inlineStr">
        <is>
          <t>新建</t>
        </is>
      </c>
      <c r="D14" s="44" t="inlineStr">
        <is>
          <t>2022.01-2022.12</t>
        </is>
      </c>
      <c r="E14" s="46" t="inlineStr">
        <is>
          <t>木钵镇</t>
        </is>
      </c>
      <c r="F14" s="51" t="inlineStr">
        <is>
          <t>采购地膜62.5吨，其中：殷家桥村3.05吨、木钵街村3.9吨、周湾村1.49吨、韩洼子村6.49吨、曹旗村6.55吨、关营村2.49吨、高寨村3.74吨、高楼塬村3.235吨、刘家塬村4.485吨、白家掌村4.5吨、邓寨子村3.5吨、郭西掌村4.89吨、二合塬村2.5吨、坪子塬村2.8吨、井儿岔村2.89吨、罗家沟村3.99吨、水坝滩村2吨。</t>
        </is>
      </c>
      <c r="G14" s="46" t="n">
        <v>82.5</v>
      </c>
      <c r="H14" s="46" t="n">
        <v>82.5</v>
      </c>
      <c r="I14" s="44" t="n"/>
      <c r="J14" s="44" t="n"/>
      <c r="K14" s="44" t="n"/>
      <c r="L14" s="44" t="inlineStr">
        <is>
          <t>甘财扶贫〔2021〕26号</t>
        </is>
      </c>
      <c r="M14" s="192" t="inlineStr">
        <is>
          <t>提高粮食产量，促进农民增收，亩均纯收入450元。</t>
        </is>
      </c>
      <c r="N14" s="104" t="inlineStr">
        <is>
          <t>按照政府补助、农户自筹相结合的模式发展地膜种粮，提高农民种粮积极性，增加粮食产量，保障粮食安全。</t>
        </is>
      </c>
      <c r="O14" s="46" t="n">
        <v>17</v>
      </c>
      <c r="P14" s="44" t="n"/>
      <c r="Q14" s="46">
        <f>R14+S14</f>
        <v/>
      </c>
      <c r="R14" s="46" t="n">
        <v>0.237</v>
      </c>
      <c r="S14" s="44" t="n"/>
      <c r="T14" s="46">
        <f>U14+V14</f>
        <v/>
      </c>
      <c r="U14" s="46" t="n">
        <v>0.9826</v>
      </c>
      <c r="V14" s="44" t="n"/>
      <c r="W14" s="44" t="inlineStr">
        <is>
          <t>农业
农村局</t>
        </is>
      </c>
      <c r="X14" s="71" t="inlineStr">
        <is>
          <t>邓志凯</t>
        </is>
      </c>
      <c r="Y14" s="46" t="inlineStr">
        <is>
          <t>木钵镇</t>
        </is>
      </c>
      <c r="Z14" s="71" t="inlineStr">
        <is>
          <t>方显</t>
        </is>
      </c>
      <c r="AA14" s="44" t="inlineStr">
        <is>
          <t>环农领办发〔2022〕3号</t>
        </is>
      </c>
      <c r="AB14" s="44" t="inlineStr">
        <is>
          <t>中提
前批</t>
        </is>
      </c>
      <c r="AC14" s="44" t="inlineStr">
        <is>
          <t>否</t>
        </is>
      </c>
      <c r="AD14" s="44" t="inlineStr">
        <is>
          <t>√</t>
        </is>
      </c>
      <c r="AE14" s="44" t="inlineStr">
        <is>
          <t>√</t>
        </is>
      </c>
      <c r="AF14" s="44" t="inlineStr">
        <is>
          <t>√</t>
        </is>
      </c>
      <c r="AG14" s="44" t="inlineStr">
        <is>
          <t>√</t>
        </is>
      </c>
      <c r="AH14" s="44" t="inlineStr">
        <is>
          <t>√</t>
        </is>
      </c>
      <c r="AI14" s="44" t="inlineStr">
        <is>
          <t>√</t>
        </is>
      </c>
      <c r="AJ14" s="44" t="inlineStr">
        <is>
          <t>√</t>
        </is>
      </c>
      <c r="AK14" s="44" t="inlineStr">
        <is>
          <t>√</t>
        </is>
      </c>
      <c r="AL14" s="18" t="inlineStr">
        <is>
          <t>×</t>
        </is>
      </c>
      <c r="AM14" s="18" t="inlineStr">
        <is>
          <t>×</t>
        </is>
      </c>
      <c r="AN14" s="44" t="inlineStr">
        <is>
          <t>√</t>
        </is>
      </c>
      <c r="AO14" s="89" t="inlineStr">
        <is>
          <t>正在完善</t>
        </is>
      </c>
    </row>
    <row r="15" ht="90" customFormat="1" customHeight="1" s="4">
      <c r="A15" s="123" t="n"/>
      <c r="B15" s="46" t="inlineStr">
        <is>
          <t>全膜双垄沟播旱作农业项目</t>
        </is>
      </c>
      <c r="C15" s="46" t="inlineStr">
        <is>
          <t>新建</t>
        </is>
      </c>
      <c r="D15" s="44" t="inlineStr">
        <is>
          <t>2022.01-2022.12</t>
        </is>
      </c>
      <c r="E15" s="46" t="inlineStr">
        <is>
          <t>环城镇</t>
        </is>
      </c>
      <c r="F15" s="51" t="inlineStr">
        <is>
          <t>采购地膜89.5吨，其中：肖川村5吨，周塬村2.5吨，张淌村2.5吨，马坊塬村10.19吨，十八里村2.5吨，龚淌村5.81吨，杨庙掌村4.5吨，十五里沟村4.435吨，西川村8.5吨，张滩滩村4.445吨，白草塬村1.5吨，陈汤塬村3吨，高龚塬村6.5吨，北郭塬村4.5吨，冉旗寨村2吨，城东塬村1.66吨，漫塬村2吨，五里屯村1.5吨，赵小掌村2.5吨，宁老庄村5.5吨，耿家沟村2.5吨，唐塬村3.5吨，鸳鸯沟村2.46吨。</t>
        </is>
      </c>
      <c r="G15" s="46" t="n">
        <v>118.14</v>
      </c>
      <c r="H15" s="46" t="n">
        <v>118.14</v>
      </c>
      <c r="I15" s="44" t="n"/>
      <c r="J15" s="44" t="n"/>
      <c r="K15" s="44" t="n"/>
      <c r="L15" s="44" t="inlineStr">
        <is>
          <t>甘财扶贫〔2021〕26号</t>
        </is>
      </c>
      <c r="M15" s="192" t="inlineStr">
        <is>
          <t>提高粮食产量，促进农民增收，亩均纯收入450元。</t>
        </is>
      </c>
      <c r="N15" s="104" t="inlineStr">
        <is>
          <t>按照政府补助、农户自筹相结合的模式发展地膜种粮，提高农民种粮积极性，增加粮食产量，保障粮食安全。</t>
        </is>
      </c>
      <c r="O15" s="46" t="n">
        <v>2</v>
      </c>
      <c r="P15" s="44" t="n">
        <v>22</v>
      </c>
      <c r="Q15" s="46">
        <f>R15+S15</f>
        <v/>
      </c>
      <c r="R15" s="46" t="n">
        <v>0.22975</v>
      </c>
      <c r="S15" s="44" t="n"/>
      <c r="T15" s="46">
        <f>U15+V15</f>
        <v/>
      </c>
      <c r="U15" s="46" t="n">
        <v>0.965</v>
      </c>
      <c r="V15" s="44" t="n"/>
      <c r="W15" s="44" t="inlineStr">
        <is>
          <t>农业
农村局</t>
        </is>
      </c>
      <c r="X15" s="71" t="inlineStr">
        <is>
          <t>邓志凯</t>
        </is>
      </c>
      <c r="Y15" s="46" t="inlineStr">
        <is>
          <t>环城镇</t>
        </is>
      </c>
      <c r="Z15" s="44" t="inlineStr">
        <is>
          <t>王向斌</t>
        </is>
      </c>
      <c r="AA15" s="44" t="inlineStr">
        <is>
          <t>环农领办发〔2022〕3号</t>
        </is>
      </c>
      <c r="AB15" s="44" t="inlineStr">
        <is>
          <t>中提
前批</t>
        </is>
      </c>
      <c r="AC15" s="44" t="inlineStr">
        <is>
          <t>否</t>
        </is>
      </c>
      <c r="AD15" s="44" t="inlineStr">
        <is>
          <t>√</t>
        </is>
      </c>
      <c r="AE15" s="44" t="inlineStr">
        <is>
          <t>√</t>
        </is>
      </c>
      <c r="AF15" s="44" t="inlineStr">
        <is>
          <t>√</t>
        </is>
      </c>
      <c r="AG15" s="44" t="inlineStr">
        <is>
          <t>√</t>
        </is>
      </c>
      <c r="AH15" s="44" t="inlineStr">
        <is>
          <t>√</t>
        </is>
      </c>
      <c r="AI15" s="44" t="inlineStr">
        <is>
          <t>√</t>
        </is>
      </c>
      <c r="AJ15" s="44" t="inlineStr">
        <is>
          <t>√</t>
        </is>
      </c>
      <c r="AK15" s="44" t="inlineStr">
        <is>
          <t>√</t>
        </is>
      </c>
      <c r="AL15" s="18" t="inlineStr">
        <is>
          <t>×</t>
        </is>
      </c>
      <c r="AM15" s="18" t="inlineStr">
        <is>
          <t>×</t>
        </is>
      </c>
      <c r="AN15" s="44" t="inlineStr">
        <is>
          <t>√</t>
        </is>
      </c>
      <c r="AO15" s="89" t="inlineStr">
        <is>
          <t>正在完善</t>
        </is>
      </c>
    </row>
    <row r="16" ht="67" customFormat="1" customHeight="1" s="4">
      <c r="A16" s="123" t="n"/>
      <c r="B16" s="46" t="inlineStr">
        <is>
          <t>全膜双垄沟播旱作农业项目</t>
        </is>
      </c>
      <c r="C16" s="46" t="inlineStr">
        <is>
          <t>新建</t>
        </is>
      </c>
      <c r="D16" s="44" t="inlineStr">
        <is>
          <t>2022.01-2022.12</t>
        </is>
      </c>
      <c r="E16" s="46" t="inlineStr">
        <is>
          <t>八珠乡</t>
        </is>
      </c>
      <c r="F16" s="51" t="inlineStr">
        <is>
          <t>采购地膜45吨，其中：八珠塬村5.5吨、曹塬村4吨、瓦崾岘村3吨、杏树沟村4吨、塔尔咀村6.2吨、马连掌村3吨、冯家湾村4.8吨、苟塬村6.2吨、湫坝沟村3.8吨、白塬村4.5吨。</t>
        </is>
      </c>
      <c r="G16" s="46" t="n">
        <v>59.4</v>
      </c>
      <c r="H16" s="46" t="n">
        <v>59.4</v>
      </c>
      <c r="I16" s="44" t="n"/>
      <c r="J16" s="44" t="n"/>
      <c r="K16" s="44" t="n"/>
      <c r="L16" s="44" t="inlineStr">
        <is>
          <t>甘财扶贫〔2021〕26号</t>
        </is>
      </c>
      <c r="M16" s="192" t="inlineStr">
        <is>
          <t>提高粮食产量，促进农民增收，亩均纯收入450元。</t>
        </is>
      </c>
      <c r="N16" s="104" t="inlineStr">
        <is>
          <t>按照政府补助、农户自筹相结合的模式发展地膜种粮，提高农民种粮积极性，增加粮食产量，保障粮食安全。</t>
        </is>
      </c>
      <c r="O16" s="46" t="n">
        <v>10</v>
      </c>
      <c r="P16" s="44" t="n"/>
      <c r="Q16" s="46">
        <f>R16+S16</f>
        <v/>
      </c>
      <c r="R16" s="46" t="n">
        <v>0.183</v>
      </c>
      <c r="S16" s="44" t="n"/>
      <c r="T16" s="46">
        <f>U16+V16</f>
        <v/>
      </c>
      <c r="U16" s="46" t="n">
        <v>0.573</v>
      </c>
      <c r="V16" s="44" t="n"/>
      <c r="W16" s="44" t="inlineStr">
        <is>
          <t>农业
农村局</t>
        </is>
      </c>
      <c r="X16" s="71" t="inlineStr">
        <is>
          <t>邓志凯</t>
        </is>
      </c>
      <c r="Y16" s="46" t="inlineStr">
        <is>
          <t>八珠乡</t>
        </is>
      </c>
      <c r="Z16" s="44" t="inlineStr">
        <is>
          <t>张彬彬</t>
        </is>
      </c>
      <c r="AA16" s="44" t="inlineStr">
        <is>
          <t>环农领办发〔2022〕3号</t>
        </is>
      </c>
      <c r="AB16" s="44" t="inlineStr">
        <is>
          <t>中提
前批</t>
        </is>
      </c>
      <c r="AC16" s="44" t="inlineStr">
        <is>
          <t>否</t>
        </is>
      </c>
      <c r="AD16" s="44" t="inlineStr">
        <is>
          <t>√</t>
        </is>
      </c>
      <c r="AE16" s="44" t="inlineStr">
        <is>
          <t>√</t>
        </is>
      </c>
      <c r="AF16" s="44" t="inlineStr">
        <is>
          <t>√</t>
        </is>
      </c>
      <c r="AG16" s="44" t="inlineStr">
        <is>
          <t>√</t>
        </is>
      </c>
      <c r="AH16" s="44" t="inlineStr">
        <is>
          <t>√</t>
        </is>
      </c>
      <c r="AI16" s="44" t="inlineStr">
        <is>
          <t>√</t>
        </is>
      </c>
      <c r="AJ16" s="44" t="inlineStr">
        <is>
          <t>√</t>
        </is>
      </c>
      <c r="AK16" s="44" t="inlineStr">
        <is>
          <t>√</t>
        </is>
      </c>
      <c r="AL16" s="18" t="inlineStr">
        <is>
          <t>×</t>
        </is>
      </c>
      <c r="AM16" s="18" t="inlineStr">
        <is>
          <t>×</t>
        </is>
      </c>
      <c r="AN16" s="44" t="inlineStr">
        <is>
          <t>√</t>
        </is>
      </c>
      <c r="AO16" s="89" t="inlineStr">
        <is>
          <t>正在完善</t>
        </is>
      </c>
    </row>
    <row r="17" ht="67" customFormat="1" customHeight="1" s="4">
      <c r="A17" s="123" t="n"/>
      <c r="B17" s="46" t="inlineStr">
        <is>
          <t>全膜双垄沟播旱作农业项目</t>
        </is>
      </c>
      <c r="C17" s="46" t="inlineStr">
        <is>
          <t>新建</t>
        </is>
      </c>
      <c r="D17" s="44" t="inlineStr">
        <is>
          <t>2022.01-2022.12</t>
        </is>
      </c>
      <c r="E17" s="46" t="inlineStr">
        <is>
          <t>耿湾乡</t>
        </is>
      </c>
      <c r="F17" s="51" t="inlineStr">
        <is>
          <t>采购地膜55吨，其中张台村6.2吨、黑城岔村2.2吨、郝东掌村3.35吨、潘家掌村3.75吨、万家湾村9.9吨、许家掌村0.4吨、郜庄村1.5吨、桃树掌村0.45吨、韩老庄村2.15吨、天桥村3吨、早流渠村4吨、耿河村6.1吨、四合塬村12吨。</t>
        </is>
      </c>
      <c r="G17" s="46" t="n">
        <v>72.59999999999999</v>
      </c>
      <c r="H17" s="46" t="n">
        <v>72.59999999999999</v>
      </c>
      <c r="I17" s="44" t="n"/>
      <c r="J17" s="44" t="n"/>
      <c r="K17" s="44" t="n"/>
      <c r="L17" s="44" t="inlineStr">
        <is>
          <t>甘财扶贫〔2021〕26号</t>
        </is>
      </c>
      <c r="M17" s="192" t="inlineStr">
        <is>
          <t>提高粮食产量，促进农民增收，亩均纯收入450元。</t>
        </is>
      </c>
      <c r="N17" s="104" t="inlineStr">
        <is>
          <t>按照政府补助、农户自筹相结合的模式发展地膜种粮，提高农民种粮积极性，增加粮食产量，保障粮食安全。</t>
        </is>
      </c>
      <c r="O17" s="46" t="n">
        <v>13</v>
      </c>
      <c r="P17" s="44" t="n"/>
      <c r="Q17" s="46">
        <f>R17+S17</f>
        <v/>
      </c>
      <c r="R17" s="46" t="n">
        <v>0.17915</v>
      </c>
      <c r="S17" s="44" t="n"/>
      <c r="T17" s="46">
        <f>U17+V17</f>
        <v/>
      </c>
      <c r="U17" s="46" t="n">
        <v>0.7208</v>
      </c>
      <c r="V17" s="44" t="n"/>
      <c r="W17" s="44" t="inlineStr">
        <is>
          <t>农业
农村局</t>
        </is>
      </c>
      <c r="X17" s="71" t="inlineStr">
        <is>
          <t>邓志凯</t>
        </is>
      </c>
      <c r="Y17" s="46" t="inlineStr">
        <is>
          <t>耿湾乡</t>
        </is>
      </c>
      <c r="Z17" s="44" t="inlineStr">
        <is>
          <t>王秀丽</t>
        </is>
      </c>
      <c r="AA17" s="44" t="inlineStr">
        <is>
          <t>环农领办发〔2022〕3号</t>
        </is>
      </c>
      <c r="AB17" s="44" t="inlineStr">
        <is>
          <t>中提
前批</t>
        </is>
      </c>
      <c r="AC17" s="44" t="inlineStr">
        <is>
          <t>否</t>
        </is>
      </c>
      <c r="AD17" s="44" t="inlineStr">
        <is>
          <t>√</t>
        </is>
      </c>
      <c r="AE17" s="44" t="inlineStr">
        <is>
          <t>√</t>
        </is>
      </c>
      <c r="AF17" s="44" t="inlineStr">
        <is>
          <t>√</t>
        </is>
      </c>
      <c r="AG17" s="44" t="inlineStr">
        <is>
          <t>√</t>
        </is>
      </c>
      <c r="AH17" s="44" t="inlineStr">
        <is>
          <t>√</t>
        </is>
      </c>
      <c r="AI17" s="44" t="inlineStr">
        <is>
          <t>√</t>
        </is>
      </c>
      <c r="AJ17" s="44" t="inlineStr">
        <is>
          <t>√</t>
        </is>
      </c>
      <c r="AK17" s="44" t="inlineStr">
        <is>
          <t>√</t>
        </is>
      </c>
      <c r="AL17" s="18" t="inlineStr">
        <is>
          <t>×</t>
        </is>
      </c>
      <c r="AM17" s="18" t="inlineStr">
        <is>
          <t>×</t>
        </is>
      </c>
      <c r="AN17" s="44" t="inlineStr">
        <is>
          <t>√</t>
        </is>
      </c>
      <c r="AO17" s="89" t="inlineStr">
        <is>
          <t>正在完善</t>
        </is>
      </c>
    </row>
    <row r="18" ht="60" customFormat="1" customHeight="1" s="4">
      <c r="A18" s="123" t="n"/>
      <c r="B18" s="46" t="inlineStr">
        <is>
          <t>全膜双垄沟播旱作农业项目</t>
        </is>
      </c>
      <c r="C18" s="46" t="inlineStr">
        <is>
          <t>新建</t>
        </is>
      </c>
      <c r="D18" s="44" t="inlineStr">
        <is>
          <t>2022.01-2022.12</t>
        </is>
      </c>
      <c r="E18" s="46" t="inlineStr">
        <is>
          <t>樊家川镇</t>
        </is>
      </c>
      <c r="F18" s="51" t="inlineStr">
        <is>
          <t>采购地膜51.75吨，其中：慕家河村6.25吨，樊家川村7.25吨，马驿沟村7.75吨，郝集村10吨，长城村6吨，闫塬6.25吨，李崾岘村4.75吨，马骏滩村3.5吨</t>
        </is>
      </c>
      <c r="G18" s="46" t="n">
        <v>68.31</v>
      </c>
      <c r="H18" s="46" t="n">
        <v>68.31</v>
      </c>
      <c r="I18" s="44" t="n"/>
      <c r="J18" s="44" t="n"/>
      <c r="K18" s="44" t="n"/>
      <c r="L18" s="44" t="inlineStr">
        <is>
          <t>甘财扶贫〔2021〕26号</t>
        </is>
      </c>
      <c r="M18" s="192" t="inlineStr">
        <is>
          <t>提高粮食产量，促进农民增收，亩均纯收入450元。</t>
        </is>
      </c>
      <c r="N18" s="104" t="inlineStr">
        <is>
          <t>按照政府补助、农户自筹相结合的模式发展地膜种粮，提高农民种粮积极性，增加粮食产量，保障粮食安全。</t>
        </is>
      </c>
      <c r="O18" s="46" t="n">
        <v>8</v>
      </c>
      <c r="P18" s="44" t="n"/>
      <c r="Q18" s="46">
        <f>R18+S18</f>
        <v/>
      </c>
      <c r="R18" s="46" t="n">
        <v>0.09855</v>
      </c>
      <c r="S18" s="44" t="n"/>
      <c r="T18" s="46">
        <f>U18+V18</f>
        <v/>
      </c>
      <c r="U18" s="46" t="n">
        <v>0.39775</v>
      </c>
      <c r="V18" s="44" t="n"/>
      <c r="W18" s="44" t="inlineStr">
        <is>
          <t>农业
农村局</t>
        </is>
      </c>
      <c r="X18" s="71" t="inlineStr">
        <is>
          <t>邓志凯</t>
        </is>
      </c>
      <c r="Y18" s="46" t="inlineStr">
        <is>
          <t>樊家川镇</t>
        </is>
      </c>
      <c r="Z18" s="44" t="inlineStr">
        <is>
          <t>王治峰</t>
        </is>
      </c>
      <c r="AA18" s="44" t="inlineStr">
        <is>
          <t>环农领办发〔2022〕3号</t>
        </is>
      </c>
      <c r="AB18" s="44" t="inlineStr">
        <is>
          <t>中提
前批</t>
        </is>
      </c>
      <c r="AC18" s="44" t="inlineStr">
        <is>
          <t>否</t>
        </is>
      </c>
      <c r="AD18" s="44" t="inlineStr">
        <is>
          <t>√</t>
        </is>
      </c>
      <c r="AE18" s="44" t="inlineStr">
        <is>
          <t>√</t>
        </is>
      </c>
      <c r="AF18" s="44" t="inlineStr">
        <is>
          <t>√</t>
        </is>
      </c>
      <c r="AG18" s="44" t="inlineStr">
        <is>
          <t>√</t>
        </is>
      </c>
      <c r="AH18" s="44" t="inlineStr">
        <is>
          <t>√</t>
        </is>
      </c>
      <c r="AI18" s="44" t="inlineStr">
        <is>
          <t>√</t>
        </is>
      </c>
      <c r="AJ18" s="44" t="inlineStr">
        <is>
          <t>√</t>
        </is>
      </c>
      <c r="AK18" s="44" t="inlineStr">
        <is>
          <t>√</t>
        </is>
      </c>
      <c r="AL18" s="18" t="inlineStr">
        <is>
          <t>×</t>
        </is>
      </c>
      <c r="AM18" s="18" t="inlineStr">
        <is>
          <t>×</t>
        </is>
      </c>
      <c r="AN18" s="44" t="inlineStr">
        <is>
          <t>√</t>
        </is>
      </c>
      <c r="AO18" s="89" t="inlineStr">
        <is>
          <t>正在完善</t>
        </is>
      </c>
    </row>
    <row r="19" ht="60" customFormat="1" customHeight="1" s="4">
      <c r="A19" s="123" t="n"/>
      <c r="B19" s="46" t="inlineStr">
        <is>
          <t>全膜双垄沟播旱作农业项目</t>
        </is>
      </c>
      <c r="C19" s="46" t="inlineStr">
        <is>
          <t>新建</t>
        </is>
      </c>
      <c r="D19" s="44" t="inlineStr">
        <is>
          <t>2022.01-2022.12</t>
        </is>
      </c>
      <c r="E19" s="46" t="inlineStr">
        <is>
          <t>秦团庄乡</t>
        </is>
      </c>
      <c r="F19" s="51" t="inlineStr">
        <is>
          <t>采购地膜46吨，其中：贾塬村6吨、秦团庄村6吨、新集子村6吨、白塬畔村6吨、新峁村5.5吨、大天子村5.5吨、王团庄村5.5吨、南掌堡子村5.5吨。</t>
        </is>
      </c>
      <c r="G19" s="46" t="n">
        <v>60.72</v>
      </c>
      <c r="H19" s="46" t="n">
        <v>60.72</v>
      </c>
      <c r="I19" s="44" t="n"/>
      <c r="J19" s="44" t="n"/>
      <c r="K19" s="44" t="n"/>
      <c r="L19" s="44" t="inlineStr">
        <is>
          <t>甘财扶贫〔2021〕26号</t>
        </is>
      </c>
      <c r="M19" s="192" t="inlineStr">
        <is>
          <t>提高粮食产量，促进农民增收，亩均纯收入450元。</t>
        </is>
      </c>
      <c r="N19" s="104" t="inlineStr">
        <is>
          <t>按照政府补助、农户自筹相结合的模式发展地膜种粮，提高农民种粮积极性，增加粮食产量，保障粮食安全。</t>
        </is>
      </c>
      <c r="O19" s="46" t="n">
        <v>8</v>
      </c>
      <c r="P19" s="44" t="n"/>
      <c r="Q19" s="46">
        <f>R19+S19</f>
        <v/>
      </c>
      <c r="R19" s="46" t="n">
        <v>0.05615</v>
      </c>
      <c r="S19" s="44" t="n"/>
      <c r="T19" s="46">
        <f>U19+V19</f>
        <v/>
      </c>
      <c r="U19" s="46" t="n">
        <v>0.2873</v>
      </c>
      <c r="V19" s="44" t="n"/>
      <c r="W19" s="44" t="inlineStr">
        <is>
          <t>农业
农村局</t>
        </is>
      </c>
      <c r="X19" s="71" t="inlineStr">
        <is>
          <t>邓志凯</t>
        </is>
      </c>
      <c r="Y19" s="46" t="inlineStr">
        <is>
          <t>秦团庄乡</t>
        </is>
      </c>
      <c r="Z19" s="44" t="inlineStr">
        <is>
          <t>刘凤飞</t>
        </is>
      </c>
      <c r="AA19" s="44" t="inlineStr">
        <is>
          <t>环农领办发〔2022〕3号</t>
        </is>
      </c>
      <c r="AB19" s="44" t="inlineStr">
        <is>
          <t>中提
前批</t>
        </is>
      </c>
      <c r="AC19" s="44" t="inlineStr">
        <is>
          <t>否</t>
        </is>
      </c>
      <c r="AD19" s="44" t="inlineStr">
        <is>
          <t>√</t>
        </is>
      </c>
      <c r="AE19" s="44" t="inlineStr">
        <is>
          <t>√</t>
        </is>
      </c>
      <c r="AF19" s="44" t="inlineStr">
        <is>
          <t>√</t>
        </is>
      </c>
      <c r="AG19" s="44" t="inlineStr">
        <is>
          <t>√</t>
        </is>
      </c>
      <c r="AH19" s="44" t="inlineStr">
        <is>
          <t>√</t>
        </is>
      </c>
      <c r="AI19" s="44" t="inlineStr">
        <is>
          <t>√</t>
        </is>
      </c>
      <c r="AJ19" s="44" t="inlineStr">
        <is>
          <t>√</t>
        </is>
      </c>
      <c r="AK19" s="44" t="inlineStr">
        <is>
          <t>√</t>
        </is>
      </c>
      <c r="AL19" s="18" t="inlineStr">
        <is>
          <t>×</t>
        </is>
      </c>
      <c r="AM19" s="18" t="inlineStr">
        <is>
          <t>×</t>
        </is>
      </c>
      <c r="AN19" s="44" t="inlineStr">
        <is>
          <t>√</t>
        </is>
      </c>
      <c r="AO19" s="89" t="inlineStr">
        <is>
          <t>正在完善</t>
        </is>
      </c>
    </row>
    <row r="20" ht="70" customFormat="1" customHeight="1" s="4">
      <c r="A20" s="123" t="n"/>
      <c r="B20" s="46" t="inlineStr">
        <is>
          <t>全膜双垄沟播旱作农业项目</t>
        </is>
      </c>
      <c r="C20" s="46" t="inlineStr">
        <is>
          <t>新建</t>
        </is>
      </c>
      <c r="D20" s="44" t="inlineStr">
        <is>
          <t>2022.01-2022.12</t>
        </is>
      </c>
      <c r="E20" s="46" t="inlineStr">
        <is>
          <t>曲子镇</t>
        </is>
      </c>
      <c r="F20" s="51" t="inlineStr">
        <is>
          <t>采购地膜40吨，其中：五里桥村1.4吨、双城村1.8吨、刘旗村3.25吨、孟家寨村6.4吨、高李湾村2.95吨、楼房子2.4吨、西沟村2.5吨、宋家塬村1.85吨、许家塬村1.5吨、金村寺村1.45吨、油坊塬村4.25吨、金盆掌村0.9吨、小庄子村1.35吨、马家河村4.6吨、董家塬村3.4吨。</t>
        </is>
      </c>
      <c r="G20" s="46" t="n">
        <v>52.8</v>
      </c>
      <c r="H20" s="46" t="n">
        <v>52.8</v>
      </c>
      <c r="I20" s="44" t="n"/>
      <c r="J20" s="44" t="n"/>
      <c r="K20" s="44" t="n"/>
      <c r="L20" s="44" t="inlineStr">
        <is>
          <t>甘财扶贫〔2021〕26号</t>
        </is>
      </c>
      <c r="M20" s="192" t="inlineStr">
        <is>
          <t>提高粮食产量，促进农民增收，亩均纯收入450元。</t>
        </is>
      </c>
      <c r="N20" s="104" t="inlineStr">
        <is>
          <t>按照政府补助、农户自筹相结合的模式发展地膜种粮，提高农民种粮积极性，增加粮食产量，保障粮食安全。</t>
        </is>
      </c>
      <c r="O20" s="46" t="n">
        <v>1</v>
      </c>
      <c r="P20" s="44" t="n">
        <v>14</v>
      </c>
      <c r="Q20" s="46">
        <f>R20+S20</f>
        <v/>
      </c>
      <c r="R20" s="46" t="n">
        <v>0.1449</v>
      </c>
      <c r="S20" s="44" t="n"/>
      <c r="T20" s="46">
        <f>U20+V20</f>
        <v/>
      </c>
      <c r="U20" s="46" t="n">
        <v>0.6087</v>
      </c>
      <c r="V20" s="44" t="n"/>
      <c r="W20" s="44" t="inlineStr">
        <is>
          <t>农业
农村局</t>
        </is>
      </c>
      <c r="X20" s="71" t="inlineStr">
        <is>
          <t>邓志凯</t>
        </is>
      </c>
      <c r="Y20" s="46" t="inlineStr">
        <is>
          <t>曲子镇</t>
        </is>
      </c>
      <c r="Z20" s="44" t="inlineStr">
        <is>
          <t>段斌杰</t>
        </is>
      </c>
      <c r="AA20" s="44" t="inlineStr">
        <is>
          <t>环农领办发〔2022〕3号</t>
        </is>
      </c>
      <c r="AB20" s="44" t="inlineStr">
        <is>
          <t>中提
前批</t>
        </is>
      </c>
      <c r="AC20" s="44" t="inlineStr">
        <is>
          <t>否</t>
        </is>
      </c>
      <c r="AD20" s="44" t="inlineStr">
        <is>
          <t>√</t>
        </is>
      </c>
      <c r="AE20" s="44" t="inlineStr">
        <is>
          <t>√</t>
        </is>
      </c>
      <c r="AF20" s="44" t="inlineStr">
        <is>
          <t>√</t>
        </is>
      </c>
      <c r="AG20" s="44" t="inlineStr">
        <is>
          <t>√</t>
        </is>
      </c>
      <c r="AH20" s="44" t="inlineStr">
        <is>
          <t>√</t>
        </is>
      </c>
      <c r="AI20" s="44" t="inlineStr">
        <is>
          <t>√</t>
        </is>
      </c>
      <c r="AJ20" s="44" t="inlineStr">
        <is>
          <t>√</t>
        </is>
      </c>
      <c r="AK20" s="44" t="inlineStr">
        <is>
          <t>√</t>
        </is>
      </c>
      <c r="AL20" s="18" t="inlineStr">
        <is>
          <t>×</t>
        </is>
      </c>
      <c r="AM20" s="18" t="inlineStr">
        <is>
          <t>×</t>
        </is>
      </c>
      <c r="AN20" s="44" t="inlineStr">
        <is>
          <t>√</t>
        </is>
      </c>
      <c r="AO20" s="89" t="inlineStr">
        <is>
          <t>正在完善</t>
        </is>
      </c>
    </row>
    <row r="21" ht="60" customFormat="1" customHeight="1" s="4">
      <c r="A21" s="123" t="n"/>
      <c r="B21" s="46" t="inlineStr">
        <is>
          <t>全膜双垄沟播旱作农业项目</t>
        </is>
      </c>
      <c r="C21" s="46" t="inlineStr">
        <is>
          <t>新建</t>
        </is>
      </c>
      <c r="D21" s="44" t="inlineStr">
        <is>
          <t>2022.01-2022.12</t>
        </is>
      </c>
      <c r="E21" s="46" t="inlineStr">
        <is>
          <t>演武乡</t>
        </is>
      </c>
      <c r="F21" s="51" t="inlineStr">
        <is>
          <t>已采购地膜30吨，其中：黑泉河村8.66吨、吴家塬村1.7吨、刘坪村3.755吨、路家塬村2.5吨、曵郭咀村1.605吨、黄山村1.76吨、走马硷村3.77吨、佛岔村3.5吨、杨家洼村2.75吨</t>
        </is>
      </c>
      <c r="G21" s="46" t="n">
        <v>39.6</v>
      </c>
      <c r="H21" s="46" t="n">
        <v>39.6</v>
      </c>
      <c r="I21" s="44" t="n"/>
      <c r="J21" s="44" t="n"/>
      <c r="K21" s="44" t="n"/>
      <c r="L21" s="44" t="inlineStr">
        <is>
          <t>甘财扶贫〔2021〕26号</t>
        </is>
      </c>
      <c r="M21" s="192" t="inlineStr">
        <is>
          <t>提高粮食产量，促进农民增收，亩均纯收入450元。</t>
        </is>
      </c>
      <c r="N21" s="104" t="inlineStr">
        <is>
          <t>按照政府补助、农户自筹相结合的模式发展地膜种粮，提高农民种粮积极性，增加粮食产量，保障粮食安全。</t>
        </is>
      </c>
      <c r="O21" s="46" t="n">
        <v>9</v>
      </c>
      <c r="P21" s="44" t="n"/>
      <c r="Q21" s="46">
        <f>R21+S21</f>
        <v/>
      </c>
      <c r="R21" s="46" t="n">
        <v>0.0461</v>
      </c>
      <c r="S21" s="44" t="n"/>
      <c r="T21" s="46">
        <f>U21+V21</f>
        <v/>
      </c>
      <c r="U21" s="46" t="n">
        <v>0.21155</v>
      </c>
      <c r="V21" s="44" t="n"/>
      <c r="W21" s="44" t="inlineStr">
        <is>
          <t>农业
农村局</t>
        </is>
      </c>
      <c r="X21" s="71" t="inlineStr">
        <is>
          <t>邓志凯</t>
        </is>
      </c>
      <c r="Y21" s="46" t="inlineStr">
        <is>
          <t>演武乡</t>
        </is>
      </c>
      <c r="Z21" s="44" t="inlineStr">
        <is>
          <t>杨永杰</t>
        </is>
      </c>
      <c r="AA21" s="44" t="inlineStr">
        <is>
          <t>环农领办发〔2022〕3号</t>
        </is>
      </c>
      <c r="AB21" s="44" t="inlineStr">
        <is>
          <t>中提
前批</t>
        </is>
      </c>
      <c r="AC21" s="44" t="inlineStr">
        <is>
          <t>否</t>
        </is>
      </c>
      <c r="AD21" s="44" t="inlineStr">
        <is>
          <t>√</t>
        </is>
      </c>
      <c r="AE21" s="44" t="inlineStr">
        <is>
          <t>√</t>
        </is>
      </c>
      <c r="AF21" s="44" t="inlineStr">
        <is>
          <t>√</t>
        </is>
      </c>
      <c r="AG21" s="44" t="inlineStr">
        <is>
          <t>√</t>
        </is>
      </c>
      <c r="AH21" s="44" t="inlineStr">
        <is>
          <t>√</t>
        </is>
      </c>
      <c r="AI21" s="44" t="inlineStr">
        <is>
          <t>√</t>
        </is>
      </c>
      <c r="AJ21" s="44" t="inlineStr">
        <is>
          <t>√</t>
        </is>
      </c>
      <c r="AK21" s="44" t="inlineStr">
        <is>
          <t>√</t>
        </is>
      </c>
      <c r="AL21" s="18" t="inlineStr">
        <is>
          <t>×</t>
        </is>
      </c>
      <c r="AM21" s="18" t="inlineStr">
        <is>
          <t>×</t>
        </is>
      </c>
      <c r="AN21" s="44" t="inlineStr">
        <is>
          <t>√</t>
        </is>
      </c>
      <c r="AO21" s="89" t="inlineStr">
        <is>
          <t>正在完善</t>
        </is>
      </c>
    </row>
    <row r="22" ht="60" customFormat="1" customHeight="1" s="4">
      <c r="A22" s="123" t="n"/>
      <c r="B22" s="46" t="inlineStr">
        <is>
          <t>全膜双垄沟播旱作农业项目</t>
        </is>
      </c>
      <c r="C22" s="46" t="inlineStr">
        <is>
          <t>新建</t>
        </is>
      </c>
      <c r="D22" s="44" t="inlineStr">
        <is>
          <t>2022.01-2022.12</t>
        </is>
      </c>
      <c r="E22" s="46" t="inlineStr">
        <is>
          <t>罗山乡</t>
        </is>
      </c>
      <c r="F22" s="51" t="inlineStr">
        <is>
          <t>采购地膜25.5吨，其中：西阳洼村1吨、苇芝城村3.45吨、龙柏山村5吨、兰家掌村3吨、大树塬村5.2吨、陈渠子村2.7吨、山水湾村1.65吨、光明村3.5吨。</t>
        </is>
      </c>
      <c r="G22" s="46" t="n">
        <v>33.66</v>
      </c>
      <c r="H22" s="46" t="n">
        <v>33.66</v>
      </c>
      <c r="I22" s="44" t="n"/>
      <c r="J22" s="44" t="n"/>
      <c r="K22" s="44" t="n"/>
      <c r="L22" s="44" t="inlineStr">
        <is>
          <t>甘财扶贫〔2021〕26号</t>
        </is>
      </c>
      <c r="M22" s="192" t="inlineStr">
        <is>
          <t>提高粮食产量，促进农民增收，亩均纯收入450元。</t>
        </is>
      </c>
      <c r="N22" s="104" t="inlineStr">
        <is>
          <t>按照政府补助、农户自筹相结合的模式发展地膜种粮，提高农民种粮积极性，增加粮食产量，保障粮食安全。</t>
        </is>
      </c>
      <c r="O22" s="46" t="n">
        <v>8</v>
      </c>
      <c r="P22" s="44" t="n"/>
      <c r="Q22" s="46">
        <f>R22+S22</f>
        <v/>
      </c>
      <c r="R22" s="46" t="n">
        <v>0.375</v>
      </c>
      <c r="S22" s="44" t="n"/>
      <c r="T22" s="46">
        <f>U22+V22</f>
        <v/>
      </c>
      <c r="U22" s="46" t="n">
        <v>0.14705</v>
      </c>
      <c r="V22" s="44" t="n"/>
      <c r="W22" s="44" t="inlineStr">
        <is>
          <t>农业
农村局</t>
        </is>
      </c>
      <c r="X22" s="71" t="inlineStr">
        <is>
          <t>邓志凯</t>
        </is>
      </c>
      <c r="Y22" s="46" t="inlineStr">
        <is>
          <t>罗山乡</t>
        </is>
      </c>
      <c r="Z22" s="44" t="inlineStr">
        <is>
          <t>李怀文</t>
        </is>
      </c>
      <c r="AA22" s="44" t="inlineStr">
        <is>
          <t>环农领办发〔2022〕3号</t>
        </is>
      </c>
      <c r="AB22" s="44" t="inlineStr">
        <is>
          <t>中提
前批</t>
        </is>
      </c>
      <c r="AC22" s="44" t="inlineStr">
        <is>
          <t>否</t>
        </is>
      </c>
      <c r="AD22" s="44" t="inlineStr">
        <is>
          <t>√</t>
        </is>
      </c>
      <c r="AE22" s="44" t="inlineStr">
        <is>
          <t>√</t>
        </is>
      </c>
      <c r="AF22" s="44" t="inlineStr">
        <is>
          <t>√</t>
        </is>
      </c>
      <c r="AG22" s="44" t="inlineStr">
        <is>
          <t>√</t>
        </is>
      </c>
      <c r="AH22" s="44" t="inlineStr">
        <is>
          <t>√</t>
        </is>
      </c>
      <c r="AI22" s="44" t="inlineStr">
        <is>
          <t>√</t>
        </is>
      </c>
      <c r="AJ22" s="44" t="inlineStr">
        <is>
          <t>√</t>
        </is>
      </c>
      <c r="AK22" s="44" t="inlineStr">
        <is>
          <t>√</t>
        </is>
      </c>
      <c r="AL22" s="18" t="inlineStr">
        <is>
          <t>×</t>
        </is>
      </c>
      <c r="AM22" s="18" t="inlineStr">
        <is>
          <t>×</t>
        </is>
      </c>
      <c r="AN22" s="44" t="inlineStr">
        <is>
          <t>√</t>
        </is>
      </c>
      <c r="AO22" s="89" t="inlineStr">
        <is>
          <t>正在完善</t>
        </is>
      </c>
    </row>
    <row r="23" ht="60" customFormat="1" customHeight="1" s="4">
      <c r="A23" s="123" t="n"/>
      <c r="B23" s="46" t="inlineStr">
        <is>
          <t>全膜双垄沟播旱作农业项目</t>
        </is>
      </c>
      <c r="C23" s="46" t="inlineStr">
        <is>
          <t>新建</t>
        </is>
      </c>
      <c r="D23" s="44" t="inlineStr">
        <is>
          <t>2022.01-2022.12</t>
        </is>
      </c>
      <c r="E23" s="46" t="inlineStr">
        <is>
          <t>南湫乡</t>
        </is>
      </c>
      <c r="F23" s="51" t="inlineStr">
        <is>
          <t>采购地膜18吨，其中：代家洼村2.565吨、党家洼村4.21吨、双井子村1.47吨、岳后渠村3.25吨、杨兴堡村1.585吨、洪涝池村3.07吨、花儿山村1.85吨。</t>
        </is>
      </c>
      <c r="G23" s="46" t="n">
        <v>23.76</v>
      </c>
      <c r="H23" s="46" t="n">
        <v>23.76</v>
      </c>
      <c r="I23" s="44" t="n"/>
      <c r="J23" s="44" t="n"/>
      <c r="K23" s="44" t="n"/>
      <c r="L23" s="44" t="inlineStr">
        <is>
          <t>甘财扶贫〔2021〕26号</t>
        </is>
      </c>
      <c r="M23" s="192" t="inlineStr">
        <is>
          <t>提高粮食产量，促进农民增收，亩均纯收入450元。</t>
        </is>
      </c>
      <c r="N23" s="104" t="inlineStr">
        <is>
          <t>按照政府补助、农户自筹相结合的模式发展地膜种粮，提高农民种粮积极性，增加粮食产量，保障粮食安全。</t>
        </is>
      </c>
      <c r="O23" s="46" t="n">
        <v>7</v>
      </c>
      <c r="P23" s="44" t="n"/>
      <c r="Q23" s="46">
        <f>R23+S23</f>
        <v/>
      </c>
      <c r="R23" s="46" t="n">
        <v>0.0779</v>
      </c>
      <c r="S23" s="44" t="n"/>
      <c r="T23" s="46">
        <f>U23+V23</f>
        <v/>
      </c>
      <c r="U23" s="46" t="n">
        <v>0.30355</v>
      </c>
      <c r="V23" s="44" t="n"/>
      <c r="W23" s="44" t="inlineStr">
        <is>
          <t>农业
农村局</t>
        </is>
      </c>
      <c r="X23" s="71" t="inlineStr">
        <is>
          <t>邓志凯</t>
        </is>
      </c>
      <c r="Y23" s="46" t="inlineStr">
        <is>
          <t>南湫乡</t>
        </is>
      </c>
      <c r="Z23" s="44" t="inlineStr">
        <is>
          <t>杜志远</t>
        </is>
      </c>
      <c r="AA23" s="44" t="inlineStr">
        <is>
          <t>环农领办发〔2022〕3号</t>
        </is>
      </c>
      <c r="AB23" s="44" t="inlineStr">
        <is>
          <t>中提
前批</t>
        </is>
      </c>
      <c r="AC23" s="44" t="inlineStr">
        <is>
          <t>否</t>
        </is>
      </c>
      <c r="AD23" s="44" t="inlineStr">
        <is>
          <t>√</t>
        </is>
      </c>
      <c r="AE23" s="44" t="inlineStr">
        <is>
          <t>√</t>
        </is>
      </c>
      <c r="AF23" s="44" t="inlineStr">
        <is>
          <t>√</t>
        </is>
      </c>
      <c r="AG23" s="44" t="inlineStr">
        <is>
          <t>√</t>
        </is>
      </c>
      <c r="AH23" s="44" t="inlineStr">
        <is>
          <t>√</t>
        </is>
      </c>
      <c r="AI23" s="44" t="inlineStr">
        <is>
          <t>√</t>
        </is>
      </c>
      <c r="AJ23" s="44" t="inlineStr">
        <is>
          <t>√</t>
        </is>
      </c>
      <c r="AK23" s="44" t="inlineStr">
        <is>
          <t>√</t>
        </is>
      </c>
      <c r="AL23" s="18" t="inlineStr">
        <is>
          <t>×</t>
        </is>
      </c>
      <c r="AM23" s="18" t="inlineStr">
        <is>
          <t>×</t>
        </is>
      </c>
      <c r="AN23" s="44" t="inlineStr">
        <is>
          <t>√</t>
        </is>
      </c>
      <c r="AO23" s="89" t="inlineStr">
        <is>
          <t>正在完善</t>
        </is>
      </c>
    </row>
    <row r="24" ht="67" customFormat="1" customHeight="1" s="4">
      <c r="A24" s="123" t="n"/>
      <c r="B24" s="46" t="inlineStr">
        <is>
          <t>全膜双垄沟播旱作农业项目</t>
        </is>
      </c>
      <c r="C24" s="46" t="inlineStr">
        <is>
          <t>新建</t>
        </is>
      </c>
      <c r="D24" s="44" t="inlineStr">
        <is>
          <t>2022.01-2022.12</t>
        </is>
      </c>
      <c r="E24" s="46" t="inlineStr">
        <is>
          <t>山城乡</t>
        </is>
      </c>
      <c r="F24" s="51" t="inlineStr">
        <is>
          <t>已采购地膜20吨，其中山城堡村3.05吨、八里铺村3.6吨、薛塬村4.72吨、王山口子村2.75吨、寨柯村1.75吨、赵庄村1.585吨、谢庄村1.5吨、郝掌村0.5吨、冯家沟村0.545吨。</t>
        </is>
      </c>
      <c r="G24" s="46" t="n">
        <v>26.4</v>
      </c>
      <c r="H24" s="46" t="n">
        <v>26.4</v>
      </c>
      <c r="I24" s="44" t="n"/>
      <c r="J24" s="44" t="n"/>
      <c r="K24" s="44" t="n"/>
      <c r="L24" s="44" t="inlineStr">
        <is>
          <t>甘财扶贫〔2021〕26号</t>
        </is>
      </c>
      <c r="M24" s="192" t="inlineStr">
        <is>
          <t>提高粮食产量，促进农民增收，亩均纯收入450元。</t>
        </is>
      </c>
      <c r="N24" s="104" t="inlineStr">
        <is>
          <t>按照政府补助、农户自筹相结合的模式发展地膜种粮，提高农民种粮积极性，增加粮食产量，保障粮食安全。</t>
        </is>
      </c>
      <c r="O24" s="46" t="n">
        <v>9</v>
      </c>
      <c r="P24" s="44" t="n"/>
      <c r="Q24" s="46">
        <f>R24+S24</f>
        <v/>
      </c>
      <c r="R24" s="46" t="n">
        <v>0.10625</v>
      </c>
      <c r="S24" s="44" t="n"/>
      <c r="T24" s="46">
        <f>U24+V24</f>
        <v/>
      </c>
      <c r="U24" s="46" t="n">
        <v>0.4025</v>
      </c>
      <c r="V24" s="44" t="n"/>
      <c r="W24" s="44" t="inlineStr">
        <is>
          <t>农业
农村局</t>
        </is>
      </c>
      <c r="X24" s="71" t="inlineStr">
        <is>
          <t>邓志凯</t>
        </is>
      </c>
      <c r="Y24" s="46" t="inlineStr">
        <is>
          <t>山城乡</t>
        </is>
      </c>
      <c r="Z24" s="44" t="inlineStr">
        <is>
          <t>姚建平</t>
        </is>
      </c>
      <c r="AA24" s="44" t="inlineStr">
        <is>
          <t>环农领办发〔2022〕3号</t>
        </is>
      </c>
      <c r="AB24" s="44" t="inlineStr">
        <is>
          <t>中提
前批</t>
        </is>
      </c>
      <c r="AC24" s="44" t="inlineStr">
        <is>
          <t>否</t>
        </is>
      </c>
      <c r="AD24" s="44" t="inlineStr">
        <is>
          <t>√</t>
        </is>
      </c>
      <c r="AE24" s="44" t="inlineStr">
        <is>
          <t>√</t>
        </is>
      </c>
      <c r="AF24" s="44" t="inlineStr">
        <is>
          <t>√</t>
        </is>
      </c>
      <c r="AG24" s="44" t="inlineStr">
        <is>
          <t>√</t>
        </is>
      </c>
      <c r="AH24" s="44" t="inlineStr">
        <is>
          <t>√</t>
        </is>
      </c>
      <c r="AI24" s="44" t="inlineStr">
        <is>
          <t>√</t>
        </is>
      </c>
      <c r="AJ24" s="44" t="inlineStr">
        <is>
          <t>√</t>
        </is>
      </c>
      <c r="AK24" s="44" t="inlineStr">
        <is>
          <t>√</t>
        </is>
      </c>
      <c r="AL24" s="18" t="inlineStr">
        <is>
          <t>×</t>
        </is>
      </c>
      <c r="AM24" s="18" t="inlineStr">
        <is>
          <t>×</t>
        </is>
      </c>
      <c r="AN24" s="44" t="inlineStr">
        <is>
          <t>√</t>
        </is>
      </c>
      <c r="AO24" s="89" t="inlineStr">
        <is>
          <t>正在完善</t>
        </is>
      </c>
    </row>
    <row r="25" ht="68" customFormat="1" customHeight="1" s="4">
      <c r="A25" s="123" t="n"/>
      <c r="B25" s="46" t="inlineStr">
        <is>
          <t>全膜双垄沟播旱作农业项目</t>
        </is>
      </c>
      <c r="C25" s="46" t="inlineStr">
        <is>
          <t>新建</t>
        </is>
      </c>
      <c r="D25" s="44" t="inlineStr">
        <is>
          <t>2022.01-2022.12</t>
        </is>
      </c>
      <c r="E25" s="46" t="inlineStr">
        <is>
          <t>虎洞镇</t>
        </is>
      </c>
      <c r="F25" s="51" t="inlineStr">
        <is>
          <t>采购地膜60吨其中：半个城村2.69吨、张大掌村1.63吨、砂井子村8.16吨、贾驿村2.73吨、张家湾村12.4吨、常兆台村4.25吨、高庙湾村5.94吨、魏家河村6.05吨、刘解掌村4.85吨、金庄塬村11.3吨。</t>
        </is>
      </c>
      <c r="G25" s="46" t="n">
        <v>79.2</v>
      </c>
      <c r="H25" s="46" t="n">
        <v>79.2</v>
      </c>
      <c r="I25" s="44" t="n"/>
      <c r="J25" s="44" t="n"/>
      <c r="K25" s="44" t="n"/>
      <c r="L25" s="44" t="inlineStr">
        <is>
          <t>甘财扶贫〔2021〕26号</t>
        </is>
      </c>
      <c r="M25" s="192" t="inlineStr">
        <is>
          <t>提高粮食产量，促进农民增收，亩均纯收入450元。</t>
        </is>
      </c>
      <c r="N25" s="104" t="inlineStr">
        <is>
          <t>按照政府补助、农户自筹相结合的模式发展地膜种粮，提高农民种粮积极性，增加粮食产量，保障粮食安全。</t>
        </is>
      </c>
      <c r="O25" s="46" t="n">
        <v>10</v>
      </c>
      <c r="P25" s="44" t="n"/>
      <c r="Q25" s="46">
        <f>R25+S25</f>
        <v/>
      </c>
      <c r="R25" s="46" t="n">
        <v>0.17275</v>
      </c>
      <c r="S25" s="44" t="n"/>
      <c r="T25" s="46">
        <f>U25+V25</f>
        <v/>
      </c>
      <c r="U25" s="46" t="n">
        <v>0.66555</v>
      </c>
      <c r="V25" s="44" t="n"/>
      <c r="W25" s="44" t="inlineStr">
        <is>
          <t>农业
农村局</t>
        </is>
      </c>
      <c r="X25" s="71" t="inlineStr">
        <is>
          <t>邓志凯</t>
        </is>
      </c>
      <c r="Y25" s="46" t="inlineStr">
        <is>
          <t>虎洞镇</t>
        </is>
      </c>
      <c r="Z25" s="44" t="inlineStr">
        <is>
          <t>梁海涛</t>
        </is>
      </c>
      <c r="AA25" s="44" t="inlineStr">
        <is>
          <t>环农领办发〔2022〕3号</t>
        </is>
      </c>
      <c r="AB25" s="44" t="inlineStr">
        <is>
          <t>中提
前批</t>
        </is>
      </c>
      <c r="AC25" s="44" t="inlineStr">
        <is>
          <t>否</t>
        </is>
      </c>
      <c r="AD25" s="44" t="inlineStr">
        <is>
          <t>√</t>
        </is>
      </c>
      <c r="AE25" s="44" t="inlineStr">
        <is>
          <t>√</t>
        </is>
      </c>
      <c r="AF25" s="44" t="inlineStr">
        <is>
          <t>√</t>
        </is>
      </c>
      <c r="AG25" s="44" t="inlineStr">
        <is>
          <t>√</t>
        </is>
      </c>
      <c r="AH25" s="44" t="inlineStr">
        <is>
          <t>√</t>
        </is>
      </c>
      <c r="AI25" s="44" t="inlineStr">
        <is>
          <t>√</t>
        </is>
      </c>
      <c r="AJ25" s="44" t="inlineStr">
        <is>
          <t>√</t>
        </is>
      </c>
      <c r="AK25" s="44" t="inlineStr">
        <is>
          <t>√</t>
        </is>
      </c>
      <c r="AL25" s="18" t="inlineStr">
        <is>
          <t>×</t>
        </is>
      </c>
      <c r="AM25" s="18" t="inlineStr">
        <is>
          <t>×</t>
        </is>
      </c>
      <c r="AN25" s="44" t="inlineStr">
        <is>
          <t>√</t>
        </is>
      </c>
      <c r="AO25" s="89" t="inlineStr">
        <is>
          <t>正在完善</t>
        </is>
      </c>
    </row>
    <row r="26" ht="69" customFormat="1" customHeight="1" s="4">
      <c r="A26" s="123" t="n"/>
      <c r="B26" s="46" t="inlineStr">
        <is>
          <t>全膜双垄沟播旱作农业项目</t>
        </is>
      </c>
      <c r="C26" s="46" t="inlineStr">
        <is>
          <t>新建</t>
        </is>
      </c>
      <c r="D26" s="44" t="inlineStr">
        <is>
          <t>2022.01-2022.12</t>
        </is>
      </c>
      <c r="E26" s="46" t="inlineStr">
        <is>
          <t>合道镇</t>
        </is>
      </c>
      <c r="F26" s="51" t="inlineStr">
        <is>
          <t>采购地膜117.24吨。其中：陈旗塬8吨、尚西坪9吨、陶洼子9吨、梁坪6吨、唐台子6吨，红崖洼7吨、朱塬6吨、赵塬9吨、辛坪5吨、杨坪沟5吨、大路洼6吨、常崾岘6吨、寨子坪8吨、沈岭6.24吨、赵台8吨、瓦天沟6吨、何坪7吨。</t>
        </is>
      </c>
      <c r="G26" s="46" t="n">
        <v>154.755</v>
      </c>
      <c r="H26" s="46" t="n">
        <v>154.755</v>
      </c>
      <c r="I26" s="44" t="n"/>
      <c r="J26" s="44" t="n"/>
      <c r="K26" s="44" t="n"/>
      <c r="L26" s="44" t="inlineStr">
        <is>
          <t>甘财扶贫〔2021〕26号</t>
        </is>
      </c>
      <c r="M26" s="192" t="inlineStr">
        <is>
          <t>提高粮食产量，促进农民增收，亩均纯收入450元。</t>
        </is>
      </c>
      <c r="N26" s="104" t="inlineStr">
        <is>
          <t>按照政府补助、农户自筹相结合的模式发展地膜种粮，提高农民种粮积极性，增加粮食产量，保障粮食安全。</t>
        </is>
      </c>
      <c r="O26" s="46" t="n">
        <v>17</v>
      </c>
      <c r="P26" s="44" t="n"/>
      <c r="Q26" s="46">
        <f>R26+S26</f>
        <v/>
      </c>
      <c r="R26" s="46" t="n">
        <v>0.1935</v>
      </c>
      <c r="S26" s="44" t="n"/>
      <c r="T26" s="46">
        <f>U26+V26</f>
        <v/>
      </c>
      <c r="U26" s="46" t="n">
        <v>0.8292</v>
      </c>
      <c r="V26" s="44" t="n"/>
      <c r="W26" s="44" t="inlineStr">
        <is>
          <t>农业
农村局</t>
        </is>
      </c>
      <c r="X26" s="71" t="inlineStr">
        <is>
          <t>邓志凯</t>
        </is>
      </c>
      <c r="Y26" s="46" t="inlineStr">
        <is>
          <t>合道镇</t>
        </is>
      </c>
      <c r="Z26" s="44" t="inlineStr">
        <is>
          <t>王宝明</t>
        </is>
      </c>
      <c r="AA26" s="44" t="inlineStr">
        <is>
          <t>环农领办发〔2022〕3号</t>
        </is>
      </c>
      <c r="AB26" s="44" t="inlineStr">
        <is>
          <t>中提
前批</t>
        </is>
      </c>
      <c r="AC26" s="44" t="inlineStr">
        <is>
          <t>否</t>
        </is>
      </c>
      <c r="AD26" s="44" t="inlineStr">
        <is>
          <t>√</t>
        </is>
      </c>
      <c r="AE26" s="44" t="inlineStr">
        <is>
          <t>√</t>
        </is>
      </c>
      <c r="AF26" s="44" t="inlineStr">
        <is>
          <t>√</t>
        </is>
      </c>
      <c r="AG26" s="44" t="inlineStr">
        <is>
          <t>√</t>
        </is>
      </c>
      <c r="AH26" s="44" t="inlineStr">
        <is>
          <t>√</t>
        </is>
      </c>
      <c r="AI26" s="44" t="inlineStr">
        <is>
          <t>√</t>
        </is>
      </c>
      <c r="AJ26" s="44" t="inlineStr">
        <is>
          <t>√</t>
        </is>
      </c>
      <c r="AK26" s="44" t="inlineStr">
        <is>
          <t>√</t>
        </is>
      </c>
      <c r="AL26" s="18" t="inlineStr">
        <is>
          <t>×</t>
        </is>
      </c>
      <c r="AM26" s="18" t="inlineStr">
        <is>
          <t>×</t>
        </is>
      </c>
      <c r="AN26" s="44" t="inlineStr">
        <is>
          <t>√</t>
        </is>
      </c>
      <c r="AO26" s="89" t="inlineStr">
        <is>
          <t>正在完善</t>
        </is>
      </c>
    </row>
    <row r="27" ht="74" customFormat="1" customHeight="1" s="4">
      <c r="A27" s="123" t="n"/>
      <c r="B27" s="46" t="inlineStr">
        <is>
          <t>全膜双垄沟播旱作农业项目</t>
        </is>
      </c>
      <c r="C27" s="46" t="inlineStr">
        <is>
          <t>新建</t>
        </is>
      </c>
      <c r="D27" s="44" t="inlineStr">
        <is>
          <t>2022.01-2022.12</t>
        </is>
      </c>
      <c r="E27" s="46" t="inlineStr">
        <is>
          <t>天池乡</t>
        </is>
      </c>
      <c r="F27" s="51" t="inlineStr">
        <is>
          <t>采购地膜56.763吨。其中：天池村3吨、张邓塬村3.5吨、梁家河村3吨、殷屈河村4.5吨、苏北岔村5.25吨、潘老庄村4.5吨、大庄台村3.25吨、四合掌村3.765吨、老庄湾村3.5吨、井渠淌村4吨、鲜岔村3吨、碾盘岭村3吨、大方山村2.5吨、喜家坪村2.5吨、曹李川村3.73吨、吴城子村3.75吨。</t>
        </is>
      </c>
      <c r="G27" s="46" t="n">
        <v>74.93000000000001</v>
      </c>
      <c r="H27" s="46" t="n">
        <v>74.93000000000001</v>
      </c>
      <c r="I27" s="44" t="n"/>
      <c r="J27" s="44" t="n"/>
      <c r="K27" s="44" t="n"/>
      <c r="L27" s="44" t="inlineStr">
        <is>
          <t>甘财扶贫〔2021〕26号</t>
        </is>
      </c>
      <c r="M27" s="192" t="inlineStr">
        <is>
          <t>提高粮食产量，促进农民增收，亩均纯收入450元。</t>
        </is>
      </c>
      <c r="N27" s="104" t="inlineStr">
        <is>
          <t>按照政府补助、农户自筹相结合的模式发展地膜种粮，提高农民种粮积极性，增加粮食产量，保障粮食安全。</t>
        </is>
      </c>
      <c r="O27" s="46" t="n">
        <v>16</v>
      </c>
      <c r="P27" s="44" t="n"/>
      <c r="Q27" s="46">
        <f>R27+S27</f>
        <v/>
      </c>
      <c r="R27" s="46" t="n">
        <v>0.1948</v>
      </c>
      <c r="S27" s="44" t="n"/>
      <c r="T27" s="46">
        <f>U27+V27</f>
        <v/>
      </c>
      <c r="U27" s="46" t="n">
        <v>0.7719</v>
      </c>
      <c r="V27" s="44" t="n"/>
      <c r="W27" s="44" t="inlineStr">
        <is>
          <t>农业
农村局</t>
        </is>
      </c>
      <c r="X27" s="71" t="inlineStr">
        <is>
          <t>邓志凯</t>
        </is>
      </c>
      <c r="Y27" s="46" t="inlineStr">
        <is>
          <t>天池乡</t>
        </is>
      </c>
      <c r="Z27" s="44" t="inlineStr">
        <is>
          <t>刘震</t>
        </is>
      </c>
      <c r="AA27" s="44" t="inlineStr">
        <is>
          <t>环农领办发〔2022〕3号</t>
        </is>
      </c>
      <c r="AB27" s="44" t="inlineStr">
        <is>
          <t>中提
前批</t>
        </is>
      </c>
      <c r="AC27" s="44" t="inlineStr">
        <is>
          <t>否</t>
        </is>
      </c>
      <c r="AD27" s="44" t="inlineStr">
        <is>
          <t>√</t>
        </is>
      </c>
      <c r="AE27" s="44" t="inlineStr">
        <is>
          <t>√</t>
        </is>
      </c>
      <c r="AF27" s="44" t="inlineStr">
        <is>
          <t>√</t>
        </is>
      </c>
      <c r="AG27" s="44" t="inlineStr">
        <is>
          <t>√</t>
        </is>
      </c>
      <c r="AH27" s="44" t="inlineStr">
        <is>
          <t>√</t>
        </is>
      </c>
      <c r="AI27" s="44" t="inlineStr">
        <is>
          <t>√</t>
        </is>
      </c>
      <c r="AJ27" s="44" t="inlineStr">
        <is>
          <t>√</t>
        </is>
      </c>
      <c r="AK27" s="44" t="inlineStr">
        <is>
          <t>√</t>
        </is>
      </c>
      <c r="AL27" s="18" t="inlineStr">
        <is>
          <t>×</t>
        </is>
      </c>
      <c r="AM27" s="18" t="inlineStr">
        <is>
          <t>×</t>
        </is>
      </c>
      <c r="AN27" s="44" t="inlineStr">
        <is>
          <t>√</t>
        </is>
      </c>
      <c r="AO27" s="89" t="inlineStr">
        <is>
          <t>正在完善</t>
        </is>
      </c>
    </row>
    <row r="28" ht="85" customFormat="1" customHeight="1" s="4">
      <c r="A28" s="123" t="n"/>
      <c r="B28" s="46" t="inlineStr">
        <is>
          <t>全膜双垄沟播旱作农业项目</t>
        </is>
      </c>
      <c r="C28" s="46" t="inlineStr">
        <is>
          <t>新建</t>
        </is>
      </c>
      <c r="D28" s="44" t="inlineStr">
        <is>
          <t>2022.01-2022.12</t>
        </is>
      </c>
      <c r="E28" s="46" t="inlineStr">
        <is>
          <t>小南沟乡</t>
        </is>
      </c>
      <c r="F28" s="51" t="inlineStr">
        <is>
          <t>采购地膜56吨，其中：陈掌村4.34吨、丁寨柯村8.51吨、粉子山村2.74吨、李上山村2.39吨、汪天子村4.09吨、天子渠村3.665吨、李塬村5.14吨、连家川村6.54吨、许掌村4.84吨、燕麦掌村4.89吨、小南沟村6.465吨、杨胡套子村2.39吨。</t>
        </is>
      </c>
      <c r="G28" s="46" t="n">
        <v>73.92</v>
      </c>
      <c r="H28" s="46" t="n">
        <v>73.92</v>
      </c>
      <c r="I28" s="44" t="n"/>
      <c r="J28" s="44" t="n"/>
      <c r="K28" s="44" t="n"/>
      <c r="L28" s="44" t="inlineStr">
        <is>
          <t>甘财扶贫〔2021〕26号</t>
        </is>
      </c>
      <c r="M28" s="192" t="inlineStr">
        <is>
          <t>提高粮食产量，促进农民增收，亩均纯收入450元。</t>
        </is>
      </c>
      <c r="N28" s="104" t="inlineStr">
        <is>
          <t>按照政府补助、农户自筹相结合的模式发展地膜种粮，提高农民种粮积极性，增加粮食产量，保障粮食安全。</t>
        </is>
      </c>
      <c r="O28" s="46" t="n">
        <v>12</v>
      </c>
      <c r="P28" s="44" t="n"/>
      <c r="Q28" s="46">
        <f>R28+S28</f>
        <v/>
      </c>
      <c r="R28" s="46" t="n">
        <v>0.1626</v>
      </c>
      <c r="S28" s="44" t="n"/>
      <c r="T28" s="46">
        <f>U28+V28</f>
        <v/>
      </c>
      <c r="U28" s="46" t="n">
        <v>0.65825</v>
      </c>
      <c r="V28" s="44" t="n"/>
      <c r="W28" s="44" t="inlineStr">
        <is>
          <t>农业
农村局</t>
        </is>
      </c>
      <c r="X28" s="71" t="inlineStr">
        <is>
          <t>邓志凯</t>
        </is>
      </c>
      <c r="Y28" s="46" t="inlineStr">
        <is>
          <t>小南沟乡</t>
        </is>
      </c>
      <c r="Z28" s="44" t="inlineStr">
        <is>
          <t>任新育</t>
        </is>
      </c>
      <c r="AA28" s="44" t="inlineStr">
        <is>
          <t>环农领办发〔2022〕3号</t>
        </is>
      </c>
      <c r="AB28" s="44" t="inlineStr">
        <is>
          <t>中提
前批</t>
        </is>
      </c>
      <c r="AC28" s="44" t="inlineStr">
        <is>
          <t>否</t>
        </is>
      </c>
      <c r="AD28" s="44" t="inlineStr">
        <is>
          <t>√</t>
        </is>
      </c>
      <c r="AE28" s="44" t="inlineStr">
        <is>
          <t>√</t>
        </is>
      </c>
      <c r="AF28" s="44" t="inlineStr">
        <is>
          <t>√</t>
        </is>
      </c>
      <c r="AG28" s="44" t="inlineStr">
        <is>
          <t>√</t>
        </is>
      </c>
      <c r="AH28" s="44" t="inlineStr">
        <is>
          <t>√</t>
        </is>
      </c>
      <c r="AI28" s="44" t="inlineStr">
        <is>
          <t>√</t>
        </is>
      </c>
      <c r="AJ28" s="44" t="inlineStr">
        <is>
          <t>√</t>
        </is>
      </c>
      <c r="AK28" s="44" t="inlineStr">
        <is>
          <t>√</t>
        </is>
      </c>
      <c r="AL28" s="18" t="inlineStr">
        <is>
          <t>×</t>
        </is>
      </c>
      <c r="AM28" s="18" t="inlineStr">
        <is>
          <t>×</t>
        </is>
      </c>
      <c r="AN28" s="44" t="inlineStr">
        <is>
          <t>√</t>
        </is>
      </c>
      <c r="AO28" s="89" t="inlineStr">
        <is>
          <t>正在完善</t>
        </is>
      </c>
    </row>
    <row r="29" ht="68" customFormat="1" customHeight="1" s="4">
      <c r="A29" s="123" t="n"/>
      <c r="B29" s="46" t="inlineStr">
        <is>
          <t>全膜双垄沟播旱作农业项目</t>
        </is>
      </c>
      <c r="C29" s="46" t="inlineStr">
        <is>
          <t>新建</t>
        </is>
      </c>
      <c r="D29" s="44" t="inlineStr">
        <is>
          <t>2022.01-2022.12</t>
        </is>
      </c>
      <c r="E29" s="46" t="inlineStr">
        <is>
          <t>甜水镇</t>
        </is>
      </c>
      <c r="F29" s="51" t="inlineStr">
        <is>
          <t>采购地膜40吨。其中：甜水街村4.85吨、张铁村4吨、鲁掌村4.75吨、何塬村4.1吨、邱滩村4吨、赵掌村3.8吨、高崾岘村4吨、狼儿滩村3.5吨、大良洼村4.5吨、七里墩村2.5吨。</t>
        </is>
      </c>
      <c r="G29" s="46" t="n">
        <v>52.8</v>
      </c>
      <c r="H29" s="46" t="n">
        <v>52.8</v>
      </c>
      <c r="I29" s="44" t="n"/>
      <c r="J29" s="44" t="n"/>
      <c r="K29" s="44" t="n"/>
      <c r="L29" s="44" t="inlineStr">
        <is>
          <t>甘财扶贫〔2021〕26号</t>
        </is>
      </c>
      <c r="M29" s="192" t="inlineStr">
        <is>
          <t>提高粮食产量，促进农民增收，亩均纯收入450元。</t>
        </is>
      </c>
      <c r="N29" s="104" t="inlineStr">
        <is>
          <t>按照政府补助、农户自筹相结合的模式发展地膜种粮，提高农民种粮积极性，增加粮食产量，保障粮食安全。</t>
        </is>
      </c>
      <c r="O29" s="46" t="n">
        <v>10</v>
      </c>
      <c r="P29" s="44" t="n"/>
      <c r="Q29" s="46">
        <f>R29+S29</f>
        <v/>
      </c>
      <c r="R29" s="46" t="n">
        <v>0.09385</v>
      </c>
      <c r="S29" s="44" t="n"/>
      <c r="T29" s="46">
        <f>U29+V29</f>
        <v/>
      </c>
      <c r="U29" s="46" t="n">
        <v>0.4223</v>
      </c>
      <c r="V29" s="44" t="n"/>
      <c r="W29" s="44" t="inlineStr">
        <is>
          <t>农业
农村局</t>
        </is>
      </c>
      <c r="X29" s="71" t="inlineStr">
        <is>
          <t>邓志凯</t>
        </is>
      </c>
      <c r="Y29" s="46" t="inlineStr">
        <is>
          <t>甜水镇</t>
        </is>
      </c>
      <c r="Z29" s="44" t="inlineStr">
        <is>
          <t>程利平</t>
        </is>
      </c>
      <c r="AA29" s="44" t="inlineStr">
        <is>
          <t>环农领办发〔2022〕3号</t>
        </is>
      </c>
      <c r="AB29" s="44" t="inlineStr">
        <is>
          <t>中提
前批</t>
        </is>
      </c>
      <c r="AC29" s="44" t="inlineStr">
        <is>
          <t>否</t>
        </is>
      </c>
      <c r="AD29" s="44" t="inlineStr">
        <is>
          <t>√</t>
        </is>
      </c>
      <c r="AE29" s="44" t="inlineStr">
        <is>
          <t>√</t>
        </is>
      </c>
      <c r="AF29" s="44" t="inlineStr">
        <is>
          <t>√</t>
        </is>
      </c>
      <c r="AG29" s="44" t="inlineStr">
        <is>
          <t>√</t>
        </is>
      </c>
      <c r="AH29" s="44" t="inlineStr">
        <is>
          <t>√</t>
        </is>
      </c>
      <c r="AI29" s="44" t="inlineStr">
        <is>
          <t>√</t>
        </is>
      </c>
      <c r="AJ29" s="44" t="inlineStr">
        <is>
          <t>√</t>
        </is>
      </c>
      <c r="AK29" s="44" t="inlineStr">
        <is>
          <t>√</t>
        </is>
      </c>
      <c r="AL29" s="18" t="inlineStr">
        <is>
          <t>×</t>
        </is>
      </c>
      <c r="AM29" s="18" t="inlineStr">
        <is>
          <t>×</t>
        </is>
      </c>
      <c r="AN29" s="44" t="inlineStr">
        <is>
          <t>√</t>
        </is>
      </c>
      <c r="AO29" s="89" t="inlineStr">
        <is>
          <t>正在完善</t>
        </is>
      </c>
    </row>
    <row r="30" ht="68" customFormat="1" customHeight="1" s="4">
      <c r="A30" s="123" t="n"/>
      <c r="B30" s="46" t="inlineStr">
        <is>
          <t>全膜双垄沟播旱作农业项目</t>
        </is>
      </c>
      <c r="C30" s="46" t="inlineStr">
        <is>
          <t>新建</t>
        </is>
      </c>
      <c r="D30" s="44" t="inlineStr">
        <is>
          <t>2022.01-2022.12</t>
        </is>
      </c>
      <c r="E30" s="46" t="inlineStr">
        <is>
          <t>芦家湾乡</t>
        </is>
      </c>
      <c r="F30" s="51" t="inlineStr">
        <is>
          <t>采购地膜50吨。其中：杨新庄村5吨、花儿掌村5吨、庙儿掌村5.25吨、井川村4.25吨、宋家掌村5.25吨、桃李湾村4.5吨、王庄村5.5吨、大堡条村4.75吨、盘龙村5.5吨、小堡条村5吨。</t>
        </is>
      </c>
      <c r="G30" s="46" t="n">
        <v>66</v>
      </c>
      <c r="H30" s="46" t="n">
        <v>66</v>
      </c>
      <c r="I30" s="44" t="n"/>
      <c r="J30" s="44" t="n"/>
      <c r="K30" s="44" t="n"/>
      <c r="L30" s="44" t="inlineStr">
        <is>
          <t>甘财扶贫〔2021〕26号</t>
        </is>
      </c>
      <c r="M30" s="192" t="inlineStr">
        <is>
          <t>提高粮食产量，促进农民增收，亩均纯收入450元。</t>
        </is>
      </c>
      <c r="N30" s="104" t="inlineStr">
        <is>
          <t>按照政府补助、农户自筹相结合的模式发展地膜种粮，提高农民种粮积极性，增加粮食产量，保障粮食安全。</t>
        </is>
      </c>
      <c r="O30" s="46" t="n">
        <v>10</v>
      </c>
      <c r="P30" s="44" t="n"/>
      <c r="Q30" s="46">
        <f>R30+S30</f>
        <v/>
      </c>
      <c r="R30" s="46" t="n">
        <v>0.08925</v>
      </c>
      <c r="S30" s="44" t="n"/>
      <c r="T30" s="46">
        <f>U30+V30</f>
        <v/>
      </c>
      <c r="U30" s="46" t="n">
        <v>0.37805</v>
      </c>
      <c r="V30" s="44" t="n"/>
      <c r="W30" s="44" t="inlineStr">
        <is>
          <t>农业
农村局</t>
        </is>
      </c>
      <c r="X30" s="71" t="inlineStr">
        <is>
          <t>邓志凯</t>
        </is>
      </c>
      <c r="Y30" s="46" t="inlineStr">
        <is>
          <t>芦家湾乡</t>
        </is>
      </c>
      <c r="Z30" s="44" t="inlineStr">
        <is>
          <t>马鹏飞</t>
        </is>
      </c>
      <c r="AA30" s="44" t="inlineStr">
        <is>
          <t>环农领办发〔2022〕3号</t>
        </is>
      </c>
      <c r="AB30" s="44" t="inlineStr">
        <is>
          <t>中提
前批</t>
        </is>
      </c>
      <c r="AC30" s="44" t="inlineStr">
        <is>
          <t>否</t>
        </is>
      </c>
      <c r="AD30" s="44" t="inlineStr">
        <is>
          <t>√</t>
        </is>
      </c>
      <c r="AE30" s="44" t="inlineStr">
        <is>
          <t>√</t>
        </is>
      </c>
      <c r="AF30" s="44" t="inlineStr">
        <is>
          <t>√</t>
        </is>
      </c>
      <c r="AG30" s="44" t="inlineStr">
        <is>
          <t>√</t>
        </is>
      </c>
      <c r="AH30" s="44" t="inlineStr">
        <is>
          <t>√</t>
        </is>
      </c>
      <c r="AI30" s="44" t="inlineStr">
        <is>
          <t>√</t>
        </is>
      </c>
      <c r="AJ30" s="44" t="inlineStr">
        <is>
          <t>√</t>
        </is>
      </c>
      <c r="AK30" s="44" t="inlineStr">
        <is>
          <t>√</t>
        </is>
      </c>
      <c r="AL30" s="18" t="inlineStr">
        <is>
          <t>×</t>
        </is>
      </c>
      <c r="AM30" s="18" t="inlineStr">
        <is>
          <t>×</t>
        </is>
      </c>
      <c r="AN30" s="44" t="inlineStr">
        <is>
          <t>√</t>
        </is>
      </c>
      <c r="AO30" s="89" t="inlineStr">
        <is>
          <t>正在完善</t>
        </is>
      </c>
    </row>
    <row r="31" ht="60" customFormat="1" customHeight="1" s="4">
      <c r="A31" s="123" t="n"/>
      <c r="B31" s="46" t="inlineStr">
        <is>
          <t>全膜双垄沟播旱作农业项目</t>
        </is>
      </c>
      <c r="C31" s="46" t="inlineStr">
        <is>
          <t>新建</t>
        </is>
      </c>
      <c r="D31" s="44" t="inlineStr">
        <is>
          <t>2022.01-2022.12</t>
        </is>
      </c>
      <c r="E31" s="46" t="inlineStr">
        <is>
          <t>各相关示范点</t>
        </is>
      </c>
      <c r="F31" s="51" t="inlineStr">
        <is>
          <t>采购地膜20吨，建立试验示范点4个。</t>
        </is>
      </c>
      <c r="G31" s="46" t="n">
        <v>26.4</v>
      </c>
      <c r="H31" s="46" t="n">
        <v>26.4</v>
      </c>
      <c r="I31" s="44" t="n"/>
      <c r="J31" s="44" t="n"/>
      <c r="K31" s="44" t="n"/>
      <c r="L31" s="44" t="inlineStr">
        <is>
          <t>甘财扶贫〔2021〕26号</t>
        </is>
      </c>
      <c r="M31" s="192" t="inlineStr">
        <is>
          <t>提高粮食产量，促进农民增收，亩均纯收入450元。</t>
        </is>
      </c>
      <c r="N31" s="104" t="inlineStr">
        <is>
          <t>按照政府补助、农户自筹相结合的模式发展地膜种粮，提高农民种粮积极性，增加粮食产量，保障粮食安全。</t>
        </is>
      </c>
      <c r="O31" s="46" t="n"/>
      <c r="P31" s="44" t="n"/>
      <c r="Q31" s="46">
        <f>R31+S31</f>
        <v/>
      </c>
      <c r="R31" s="46" t="n">
        <v>0.02</v>
      </c>
      <c r="S31" s="44" t="n"/>
      <c r="T31" s="46">
        <f>U31+V31</f>
        <v/>
      </c>
      <c r="U31" s="46" t="n">
        <v>0.06</v>
      </c>
      <c r="V31" s="44" t="n"/>
      <c r="W31" s="44" t="inlineStr">
        <is>
          <t>农业
农村局</t>
        </is>
      </c>
      <c r="X31" s="71" t="inlineStr">
        <is>
          <t>邓志凯</t>
        </is>
      </c>
      <c r="Y31" s="46" t="inlineStr">
        <is>
          <t>各相关示范点</t>
        </is>
      </c>
      <c r="Z31" s="44" t="n"/>
      <c r="AA31" s="44" t="inlineStr">
        <is>
          <t>环农领办发〔2022〕3号</t>
        </is>
      </c>
      <c r="AB31" s="44" t="inlineStr">
        <is>
          <t>中提
前批</t>
        </is>
      </c>
      <c r="AC31" s="44" t="inlineStr">
        <is>
          <t>否</t>
        </is>
      </c>
      <c r="AD31" s="44" t="inlineStr">
        <is>
          <t>√</t>
        </is>
      </c>
      <c r="AE31" s="44" t="inlineStr">
        <is>
          <t>√</t>
        </is>
      </c>
      <c r="AF31" s="44" t="inlineStr">
        <is>
          <t>√</t>
        </is>
      </c>
      <c r="AG31" s="44" t="inlineStr">
        <is>
          <t>√</t>
        </is>
      </c>
      <c r="AH31" s="44" t="inlineStr">
        <is>
          <t>√</t>
        </is>
      </c>
      <c r="AI31" s="44" t="inlineStr">
        <is>
          <t>√</t>
        </is>
      </c>
      <c r="AJ31" s="44" t="inlineStr">
        <is>
          <t>√</t>
        </is>
      </c>
      <c r="AK31" s="44" t="inlineStr">
        <is>
          <t>√</t>
        </is>
      </c>
      <c r="AL31" s="18" t="inlineStr">
        <is>
          <t>×</t>
        </is>
      </c>
      <c r="AM31" s="18" t="inlineStr">
        <is>
          <t>×</t>
        </is>
      </c>
      <c r="AN31" s="44" t="inlineStr">
        <is>
          <t>√</t>
        </is>
      </c>
      <c r="AO31" s="89" t="inlineStr">
        <is>
          <t>正在完善</t>
        </is>
      </c>
    </row>
    <row r="32" ht="39" customHeight="1" s="186">
      <c r="A32" s="123" t="n"/>
      <c r="B32" s="190" t="inlineStr">
        <is>
          <t>2.绿色标准化种植基地建设</t>
        </is>
      </c>
      <c r="C32" s="181" t="n"/>
      <c r="D32" s="181" t="n"/>
      <c r="E32" s="182" t="n"/>
      <c r="F32" s="47" t="n"/>
      <c r="G32" s="48">
        <f>G33+G34</f>
        <v/>
      </c>
      <c r="H32" s="48">
        <f>H33+H34</f>
        <v/>
      </c>
      <c r="I32" s="193">
        <f>I33+I34</f>
        <v/>
      </c>
      <c r="J32" s="193">
        <f>J33+J34</f>
        <v/>
      </c>
      <c r="K32" s="193">
        <f>K33+K34</f>
        <v/>
      </c>
      <c r="L32" s="67" t="n"/>
      <c r="M32" s="73" t="n"/>
      <c r="N32" s="73" t="n"/>
      <c r="O32" s="67" t="n"/>
      <c r="P32" s="67" t="n"/>
      <c r="Q32" s="67" t="n"/>
      <c r="R32" s="67" t="n"/>
      <c r="S32" s="67" t="n"/>
      <c r="T32" s="67" t="n"/>
      <c r="U32" s="67" t="n"/>
      <c r="V32" s="67" t="n"/>
      <c r="W32" s="77" t="n"/>
      <c r="X32" s="77" t="n"/>
      <c r="Y32" s="67" t="n"/>
      <c r="Z32" s="67" t="n"/>
      <c r="AA32" s="67" t="n"/>
      <c r="AB32" s="44" t="n"/>
      <c r="AC32" s="67" t="n"/>
      <c r="AD32" s="67" t="n"/>
      <c r="AE32" s="67" t="n"/>
      <c r="AF32" s="67" t="n"/>
      <c r="AG32" s="67" t="n"/>
      <c r="AH32" s="67" t="n"/>
      <c r="AI32" s="67" t="n"/>
      <c r="AJ32" s="67" t="n"/>
      <c r="AK32" s="67" t="n"/>
      <c r="AL32" s="67" t="n"/>
      <c r="AM32" s="67" t="n"/>
      <c r="AN32" s="67" t="n"/>
      <c r="AO32" s="67" t="n"/>
    </row>
    <row r="33" ht="78" customHeight="1" s="186">
      <c r="A33" s="42" t="n"/>
      <c r="B33" s="42" t="inlineStr">
        <is>
          <t>食用菌生产示范点建设项目（食用菌棒补助）</t>
        </is>
      </c>
      <c r="C33" s="42" t="inlineStr">
        <is>
          <t>新建</t>
        </is>
      </c>
      <c r="D33" s="40" t="inlineStr">
        <is>
          <t>2022.01-2022.12</t>
        </is>
      </c>
      <c r="E33" s="42" t="inlineStr">
        <is>
          <t>木钵、环城2个乡镇</t>
        </is>
      </c>
      <c r="F33" s="102" t="inlineStr">
        <is>
          <t>在木钵镇高寨村、环城镇城东塬村建设食用菌生产示范点，投资补助食用菌100万棒，每棒补助0.5元。</t>
        </is>
      </c>
      <c r="G33" s="42" t="n">
        <v>50</v>
      </c>
      <c r="H33" s="42" t="n">
        <v>50</v>
      </c>
      <c r="I33" s="40" t="n"/>
      <c r="J33" s="40" t="n"/>
      <c r="K33" s="40" t="n"/>
      <c r="L33" s="40" t="inlineStr">
        <is>
          <t>甘财扶贫〔2021〕26号</t>
        </is>
      </c>
      <c r="M33" s="102" t="inlineStr">
        <is>
          <t>建设食用菌示范点，发展产特色业，示范带动农户增加收入。</t>
        </is>
      </c>
      <c r="N33" s="102" t="inlineStr">
        <is>
          <t>按照“政府+合作社+农户”的发展模式，构建新型生产经营体系，推进食用菌产业联合体建设，实现“社、户”共同发展的利益联结机制。</t>
        </is>
      </c>
      <c r="O33" s="42" t="n">
        <v>1</v>
      </c>
      <c r="P33" s="40" t="n"/>
      <c r="Q33" s="42">
        <f>R33+S33</f>
        <v/>
      </c>
      <c r="R33" s="42" t="n">
        <v>0.0398</v>
      </c>
      <c r="S33" s="40" t="n"/>
      <c r="T33" s="42">
        <f>U33+V33</f>
        <v/>
      </c>
      <c r="U33" s="42" t="n">
        <v>0.1671</v>
      </c>
      <c r="V33" s="40" t="n"/>
      <c r="W33" s="40" t="inlineStr">
        <is>
          <t>农业
农村局</t>
        </is>
      </c>
      <c r="X33" s="78" t="inlineStr">
        <is>
          <t>邓志凯</t>
        </is>
      </c>
      <c r="Y33" s="42" t="inlineStr">
        <is>
          <t>有关乡镇</t>
        </is>
      </c>
      <c r="Z33" s="40" t="n"/>
      <c r="AA33" s="40" t="inlineStr">
        <is>
          <t>环农领办发〔2022〕3号</t>
        </is>
      </c>
      <c r="AB33" s="40" t="inlineStr">
        <is>
          <t>中提
前批</t>
        </is>
      </c>
      <c r="AC33" s="44" t="inlineStr">
        <is>
          <t>否</t>
        </is>
      </c>
      <c r="AD33" s="44" t="inlineStr">
        <is>
          <t>√</t>
        </is>
      </c>
      <c r="AE33" s="44" t="inlineStr">
        <is>
          <t>√</t>
        </is>
      </c>
      <c r="AF33" s="44" t="inlineStr">
        <is>
          <t>√</t>
        </is>
      </c>
      <c r="AG33" s="44" t="inlineStr">
        <is>
          <t>√</t>
        </is>
      </c>
      <c r="AH33" s="44" t="inlineStr">
        <is>
          <t>√</t>
        </is>
      </c>
      <c r="AI33" s="44" t="inlineStr">
        <is>
          <t>√</t>
        </is>
      </c>
      <c r="AJ33" s="44" t="inlineStr">
        <is>
          <t>√</t>
        </is>
      </c>
      <c r="AK33" s="44" t="inlineStr">
        <is>
          <t>√</t>
        </is>
      </c>
      <c r="AL33" s="18" t="inlineStr">
        <is>
          <t>×</t>
        </is>
      </c>
      <c r="AM33" s="18" t="inlineStr">
        <is>
          <t>×</t>
        </is>
      </c>
      <c r="AN33" s="44" t="inlineStr">
        <is>
          <t>√</t>
        </is>
      </c>
      <c r="AO33" s="89" t="inlineStr">
        <is>
          <t>正在完善</t>
        </is>
      </c>
    </row>
    <row r="34" ht="111" customHeight="1" s="186">
      <c r="A34" s="42" t="n"/>
      <c r="B34" s="42" t="inlineStr">
        <is>
          <t>现代丝路旱寒马铃薯产业发展项目</t>
        </is>
      </c>
      <c r="C34" s="42" t="inlineStr">
        <is>
          <t>新建</t>
        </is>
      </c>
      <c r="D34" s="40" t="inlineStr">
        <is>
          <t>2022.01-2022.12</t>
        </is>
      </c>
      <c r="E34" s="42" t="inlineStr">
        <is>
          <t>全县</t>
        </is>
      </c>
      <c r="F34" s="50" t="inlineStr">
        <is>
          <t>在马铃薯主产区的南湫乡代家洼村种植1500亩、车道镇种植1200亩（其中杨掌村300亩，吊渠村300亩，双庙村600亩）、毛井镇种植1200亩（其中山西掌村600亩，马趟村600亩）、秦团庄乡种植1200亩（其中白塬畔村300亩，新峁村300亩，秦团庄村300亩，新集子村300亩）、芦家湾乡种植600亩（其中井川村300亩，杨新庄村300亩）、小南沟乡李上山村种植300亩。每亩补助300元，以投放脱毒种薯的方式进行实物补助。</t>
        </is>
      </c>
      <c r="G34" s="42" t="n">
        <v>180</v>
      </c>
      <c r="H34" s="42" t="n">
        <v>180</v>
      </c>
      <c r="I34" s="42" t="n"/>
      <c r="J34" s="42" t="n"/>
      <c r="K34" s="42" t="n"/>
      <c r="L34" s="40" t="inlineStr">
        <is>
          <t>甘财扶贫〔2021〕26号</t>
        </is>
      </c>
      <c r="M34" s="102" t="inlineStr">
        <is>
          <t>发展产业，增加收入，亩均纯收入800元以上。</t>
        </is>
      </c>
      <c r="N34" s="102" t="inlineStr">
        <is>
          <t>按照政府补助脱毒种薯、合作社带动、农户共同参与的膜的模式实施丝路寒旱马铃薯产业，增加粮食产量，保障粮食安全，达到“社、户”共同发展的利益联结机制。</t>
        </is>
      </c>
      <c r="O34" s="42" t="n">
        <v>13</v>
      </c>
      <c r="P34" s="42" t="n"/>
      <c r="Q34" s="42">
        <f>R34+S34</f>
        <v/>
      </c>
      <c r="R34" s="42" t="n">
        <v>0.0668</v>
      </c>
      <c r="S34" s="42" t="n"/>
      <c r="T34" s="42">
        <f>U34+V34</f>
        <v/>
      </c>
      <c r="U34" s="42" t="n">
        <v>0.2805</v>
      </c>
      <c r="V34" s="42" t="n"/>
      <c r="W34" s="40" t="inlineStr">
        <is>
          <t>农业
农村局</t>
        </is>
      </c>
      <c r="X34" s="78" t="inlineStr">
        <is>
          <t>邓志凯</t>
        </is>
      </c>
      <c r="Y34" s="42" t="inlineStr">
        <is>
          <t>有关乡镇</t>
        </is>
      </c>
      <c r="Z34" s="78" t="n"/>
      <c r="AA34" s="40" t="inlineStr">
        <is>
          <t>环农领办发〔2022〕3号</t>
        </is>
      </c>
      <c r="AB34" s="40" t="inlineStr">
        <is>
          <t>中提
前批</t>
        </is>
      </c>
      <c r="AC34" s="44" t="inlineStr">
        <is>
          <t>否</t>
        </is>
      </c>
      <c r="AD34" s="44" t="inlineStr">
        <is>
          <t>√</t>
        </is>
      </c>
      <c r="AE34" s="44" t="inlineStr">
        <is>
          <t>√</t>
        </is>
      </c>
      <c r="AF34" s="44" t="inlineStr">
        <is>
          <t>√</t>
        </is>
      </c>
      <c r="AG34" s="44" t="inlineStr">
        <is>
          <t>√</t>
        </is>
      </c>
      <c r="AH34" s="44" t="inlineStr">
        <is>
          <t>√</t>
        </is>
      </c>
      <c r="AI34" s="44" t="inlineStr">
        <is>
          <t>√</t>
        </is>
      </c>
      <c r="AJ34" s="44" t="inlineStr">
        <is>
          <t>√</t>
        </is>
      </c>
      <c r="AK34" s="44" t="inlineStr">
        <is>
          <t>√</t>
        </is>
      </c>
      <c r="AL34" s="18" t="inlineStr">
        <is>
          <t>×</t>
        </is>
      </c>
      <c r="AM34" s="18" t="inlineStr">
        <is>
          <t>×</t>
        </is>
      </c>
      <c r="AN34" s="44" t="inlineStr">
        <is>
          <t>√</t>
        </is>
      </c>
      <c r="AO34" s="89" t="inlineStr">
        <is>
          <t>正在完善</t>
        </is>
      </c>
    </row>
    <row r="35" ht="39" customHeight="1" s="186">
      <c r="A35" s="123" t="n"/>
      <c r="B35" s="190" t="inlineStr">
        <is>
          <t>3.绿色生产技术推广及科技支撑</t>
        </is>
      </c>
      <c r="C35" s="181" t="n"/>
      <c r="D35" s="181" t="n"/>
      <c r="E35" s="182" t="n"/>
      <c r="F35" s="47" t="n"/>
      <c r="G35" s="48" t="n">
        <v>30</v>
      </c>
      <c r="H35" s="48" t="n">
        <v>30</v>
      </c>
      <c r="I35" s="48" t="n">
        <v>0</v>
      </c>
      <c r="J35" s="48" t="n">
        <v>0</v>
      </c>
      <c r="K35" s="48" t="n">
        <v>0</v>
      </c>
      <c r="L35" s="67" t="n"/>
      <c r="M35" s="73" t="n"/>
      <c r="N35" s="73" t="n"/>
      <c r="O35" s="67" t="n"/>
      <c r="P35" s="67" t="n"/>
      <c r="Q35" s="67" t="n"/>
      <c r="R35" s="67" t="n"/>
      <c r="S35" s="67" t="n"/>
      <c r="T35" s="67" t="n"/>
      <c r="U35" s="67" t="n"/>
      <c r="V35" s="67" t="n"/>
      <c r="W35" s="77" t="n"/>
      <c r="X35" s="77" t="n"/>
      <c r="Y35" s="67" t="n"/>
      <c r="Z35" s="67" t="n"/>
      <c r="AA35" s="67" t="n"/>
      <c r="AB35" s="18" t="n"/>
      <c r="AC35" s="67" t="n"/>
      <c r="AD35" s="67" t="n"/>
      <c r="AE35" s="67" t="n"/>
      <c r="AF35" s="67" t="n"/>
      <c r="AG35" s="67" t="n"/>
      <c r="AH35" s="67" t="n"/>
      <c r="AI35" s="67" t="n"/>
      <c r="AJ35" s="67" t="n"/>
      <c r="AK35" s="67" t="n"/>
      <c r="AL35" s="67" t="n"/>
      <c r="AM35" s="67" t="n"/>
      <c r="AN35" s="67" t="n"/>
      <c r="AO35" s="67" t="n"/>
    </row>
    <row r="36" ht="87" customHeight="1" s="186">
      <c r="A36" s="42" t="n"/>
      <c r="B36" s="42" t="inlineStr">
        <is>
          <t>农业综合试验示范点建设</t>
        </is>
      </c>
      <c r="C36" s="42" t="inlineStr">
        <is>
          <t>新建</t>
        </is>
      </c>
      <c r="D36" s="40" t="inlineStr">
        <is>
          <t>2022.01-2022.12</t>
        </is>
      </c>
      <c r="E36" s="42" t="inlineStr">
        <is>
          <t>环城镇</t>
        </is>
      </c>
      <c r="F36" s="50" t="inlineStr">
        <is>
          <t>租赁土地200亩，引进主要农作物新品种60个以上，新技术3项以上，新材料2种，开展各类试验示范35项（次）。</t>
        </is>
      </c>
      <c r="G36" s="42" t="n">
        <v>30</v>
      </c>
      <c r="H36" s="42" t="n">
        <v>30</v>
      </c>
      <c r="I36" s="40" t="n"/>
      <c r="J36" s="40" t="n"/>
      <c r="K36" s="40" t="n"/>
      <c r="L36" s="40" t="inlineStr">
        <is>
          <t>甘财扶贫〔2021〕26号</t>
        </is>
      </c>
      <c r="M36" s="50" t="inlineStr">
        <is>
          <t>进一步筛选我县主要农作物新品种、新技术，为大田推广种植做准备。</t>
        </is>
      </c>
      <c r="N36" s="50" t="inlineStr">
        <is>
          <t>加强农作物新品种引进与试验示范推广，筛选更新适种品种，进一步优化粮食作物品种布局，形成提高粮食作物产量水平，增加农民种植收益的利益联结机制。</t>
        </is>
      </c>
      <c r="O36" s="42" t="n">
        <v>1</v>
      </c>
      <c r="P36" s="40" t="n"/>
      <c r="Q36" s="42">
        <f>R36+S36</f>
        <v/>
      </c>
      <c r="R36" s="42" t="n">
        <v>0.004</v>
      </c>
      <c r="S36" s="40" t="n"/>
      <c r="T36" s="42">
        <f>U36+V36</f>
        <v/>
      </c>
      <c r="U36" s="42" t="n">
        <v>0.012</v>
      </c>
      <c r="V36" s="40" t="n"/>
      <c r="W36" s="40" t="inlineStr">
        <is>
          <t>农业
农村局</t>
        </is>
      </c>
      <c r="X36" s="78" t="inlineStr">
        <is>
          <t>邓志凯</t>
        </is>
      </c>
      <c r="Y36" s="42" t="inlineStr">
        <is>
          <t>有关乡镇</t>
        </is>
      </c>
      <c r="Z36" s="40" t="n"/>
      <c r="AA36" s="40" t="inlineStr">
        <is>
          <t>环农领办发〔2022〕3号</t>
        </is>
      </c>
      <c r="AB36" s="40" t="inlineStr">
        <is>
          <t>中提
前批</t>
        </is>
      </c>
      <c r="AC36" s="44" t="inlineStr">
        <is>
          <t>否</t>
        </is>
      </c>
      <c r="AD36" s="44" t="inlineStr">
        <is>
          <t>√</t>
        </is>
      </c>
      <c r="AE36" s="44" t="inlineStr">
        <is>
          <t>√</t>
        </is>
      </c>
      <c r="AF36" s="44" t="inlineStr">
        <is>
          <t>√</t>
        </is>
      </c>
      <c r="AG36" s="44" t="inlineStr">
        <is>
          <t>√</t>
        </is>
      </c>
      <c r="AH36" s="44" t="inlineStr">
        <is>
          <t>√</t>
        </is>
      </c>
      <c r="AI36" s="44" t="inlineStr">
        <is>
          <t>√</t>
        </is>
      </c>
      <c r="AJ36" s="44" t="inlineStr">
        <is>
          <t>√</t>
        </is>
      </c>
      <c r="AK36" s="44" t="inlineStr">
        <is>
          <t>√</t>
        </is>
      </c>
      <c r="AL36" s="18" t="inlineStr">
        <is>
          <t>×</t>
        </is>
      </c>
      <c r="AM36" s="18" t="inlineStr">
        <is>
          <t>×</t>
        </is>
      </c>
      <c r="AN36" s="44" t="inlineStr">
        <is>
          <t>√</t>
        </is>
      </c>
      <c r="AO36" s="89" t="inlineStr">
        <is>
          <t>正在完善</t>
        </is>
      </c>
    </row>
    <row r="37" ht="39" customHeight="1" s="186">
      <c r="A37" s="123" t="n"/>
      <c r="B37" s="188" t="inlineStr">
        <is>
          <t>(二)养殖业</t>
        </is>
      </c>
      <c r="C37" s="181" t="n"/>
      <c r="D37" s="181" t="n"/>
      <c r="E37" s="182" t="n"/>
      <c r="F37" s="47" t="n"/>
      <c r="G37" s="48">
        <f>G38+G242+G305+G329+G352+G364+G307</f>
        <v/>
      </c>
      <c r="H37" s="48">
        <f>H38+H242+H305+H329+H352+H364+H307</f>
        <v/>
      </c>
      <c r="I37" s="48">
        <f>I38+I242+I305+I329+I352+I364+I307</f>
        <v/>
      </c>
      <c r="J37" s="48">
        <f>J38+J242+J305+J329+J352+J364+J307</f>
        <v/>
      </c>
      <c r="K37" s="48">
        <f>K38+K242+K305+K329+K352+K364+K307</f>
        <v/>
      </c>
      <c r="L37" s="67" t="n"/>
      <c r="M37" s="73" t="n"/>
      <c r="N37" s="73" t="n"/>
      <c r="O37" s="67" t="n"/>
      <c r="P37" s="67" t="n"/>
      <c r="Q37" s="67" t="n"/>
      <c r="R37" s="67" t="n"/>
      <c r="S37" s="67" t="n"/>
      <c r="T37" s="67" t="n"/>
      <c r="U37" s="67" t="n"/>
      <c r="V37" s="67" t="n"/>
      <c r="W37" s="77" t="n"/>
      <c r="X37" s="77" t="n"/>
      <c r="Y37" s="67" t="n"/>
      <c r="Z37" s="67" t="n"/>
      <c r="AA37" s="67" t="n"/>
      <c r="AB37" s="67" t="n"/>
      <c r="AC37" s="67" t="n"/>
      <c r="AD37" s="67" t="n"/>
      <c r="AE37" s="67" t="n"/>
      <c r="AF37" s="67" t="n"/>
      <c r="AG37" s="67" t="n"/>
      <c r="AH37" s="67" t="n"/>
      <c r="AI37" s="67" t="n"/>
      <c r="AJ37" s="67" t="n"/>
      <c r="AK37" s="67" t="n"/>
      <c r="AL37" s="67" t="n"/>
      <c r="AM37" s="67" t="n"/>
      <c r="AN37" s="67" t="n"/>
      <c r="AO37" s="67" t="n"/>
    </row>
    <row r="38" ht="39" customHeight="1" s="186">
      <c r="A38" s="123" t="n"/>
      <c r="B38" s="190" t="inlineStr">
        <is>
          <t>1.到户产业项目</t>
        </is>
      </c>
      <c r="C38" s="181" t="n"/>
      <c r="D38" s="181" t="n"/>
      <c r="E38" s="182" t="n"/>
      <c r="F38" s="47" t="n"/>
      <c r="G38" s="48">
        <f>G39+G60+G82+G98+G119+G160+G140+G181+G202+G221</f>
        <v/>
      </c>
      <c r="H38" s="48">
        <f>H39+H60+H82+H98+H119+H160+H140+H181+H202+H221</f>
        <v/>
      </c>
      <c r="I38" s="48">
        <f>I39+I60+I82+I98+I119+I160+I140+I181+I202+I221</f>
        <v/>
      </c>
      <c r="J38" s="193">
        <f>J39+J60+J82+J98+J119+J160+J140+J181+J202+J221</f>
        <v/>
      </c>
      <c r="K38" s="193">
        <f>K39+K60+K82+K98+K119+K160+K140+K181+K202+K221</f>
        <v/>
      </c>
      <c r="L38" s="67" t="n"/>
      <c r="M38" s="73" t="n"/>
      <c r="N38" s="73" t="n"/>
      <c r="O38" s="67" t="n"/>
      <c r="P38" s="67" t="n"/>
      <c r="Q38" s="67" t="n"/>
      <c r="R38" s="67" t="n"/>
      <c r="S38" s="67" t="n"/>
      <c r="T38" s="67" t="n"/>
      <c r="U38" s="67" t="n"/>
      <c r="V38" s="67" t="n"/>
      <c r="W38" s="77" t="n"/>
      <c r="X38" s="77" t="n"/>
      <c r="Y38" s="67" t="n"/>
      <c r="Z38" s="67" t="n"/>
      <c r="AA38" s="67" t="n"/>
      <c r="AB38" s="67" t="n"/>
      <c r="AC38" s="67" t="n"/>
      <c r="AD38" s="67" t="n"/>
      <c r="AE38" s="67" t="n"/>
      <c r="AF38" s="67" t="n"/>
      <c r="AG38" s="67" t="n"/>
      <c r="AH38" s="67" t="n"/>
      <c r="AI38" s="67" t="n"/>
      <c r="AJ38" s="67" t="n"/>
      <c r="AK38" s="67" t="n"/>
      <c r="AL38" s="67" t="n"/>
      <c r="AM38" s="67" t="n"/>
      <c r="AN38" s="67" t="n"/>
      <c r="AO38" s="67" t="n"/>
    </row>
    <row r="39" ht="117" customHeight="1" s="186">
      <c r="A39" s="42" t="n"/>
      <c r="B39" s="42" t="inlineStr">
        <is>
          <t>种畜补贴
（湖羊基础母羊）合计</t>
        </is>
      </c>
      <c r="C39" s="42" t="inlineStr">
        <is>
          <t>新建</t>
        </is>
      </c>
      <c r="D39" s="40" t="inlineStr">
        <is>
          <t>2022.01-2022.12</t>
        </is>
      </c>
      <c r="E39" s="42" t="inlineStr">
        <is>
          <t>小计</t>
        </is>
      </c>
      <c r="F39" s="50" t="inlineStr">
        <is>
          <t>扶持1100户脱贫户发展湖羊养殖，每户调引基础母羊10只，每只补助1050元。</t>
        </is>
      </c>
      <c r="G39" s="42" t="n">
        <v>1155</v>
      </c>
      <c r="H39" s="42" t="n">
        <v>1155</v>
      </c>
      <c r="I39" s="40" t="n"/>
      <c r="J39" s="40" t="n"/>
      <c r="K39" s="40" t="n"/>
      <c r="L39" s="40" t="n"/>
      <c r="M39" s="50" t="inlineStr">
        <is>
          <t>培育养殖示范户，带领养殖户发展湖羊养殖，增加农户收入。</t>
        </is>
      </c>
      <c r="N39" s="50" t="inlineStr">
        <is>
          <t>大力推广三级二元生产模式，坚持一级场制种供种，二级场杂交扩繁，三级场集中育肥，鼓励养殖场户进行扩繁生产，育肥场按照保底价敞开收购养殖场户断奶羔羊。进一步完善“企、社、户”三方利益联结机制。</t>
        </is>
      </c>
      <c r="O39" s="42">
        <f>SUM(O40:O59)</f>
        <v/>
      </c>
      <c r="P39" s="40" t="n">
        <v>10</v>
      </c>
      <c r="Q39" s="42">
        <f>R39+S39</f>
        <v/>
      </c>
      <c r="R39" s="42" t="n">
        <v>0.11</v>
      </c>
      <c r="S39" s="40" t="n"/>
      <c r="T39" s="42">
        <f>U39+V39</f>
        <v/>
      </c>
      <c r="U39" s="42" t="n">
        <v>0.4917</v>
      </c>
      <c r="V39" s="40" t="n"/>
      <c r="W39" s="42" t="inlineStr">
        <is>
          <t>畜牧局</t>
        </is>
      </c>
      <c r="X39" s="79" t="inlineStr">
        <is>
          <t>赵过存</t>
        </is>
      </c>
      <c r="Y39" s="42" t="inlineStr">
        <is>
          <t>各乡镇</t>
        </is>
      </c>
      <c r="Z39" s="40" t="n"/>
      <c r="AA39" s="40" t="inlineStr">
        <is>
          <t>环农领办发〔2022〕3号</t>
        </is>
      </c>
      <c r="AB39" s="40" t="inlineStr">
        <is>
          <t>中提前批</t>
        </is>
      </c>
      <c r="AC39" s="67" t="inlineStr">
        <is>
          <t>是</t>
        </is>
      </c>
      <c r="AD39" s="67" t="inlineStr">
        <is>
          <t>√</t>
        </is>
      </c>
      <c r="AE39" s="67" t="inlineStr">
        <is>
          <t>√</t>
        </is>
      </c>
      <c r="AF39" s="67" t="inlineStr">
        <is>
          <t>√</t>
        </is>
      </c>
      <c r="AG39" s="67" t="inlineStr">
        <is>
          <t>√</t>
        </is>
      </c>
      <c r="AH39" s="67" t="inlineStr">
        <is>
          <t>√</t>
        </is>
      </c>
      <c r="AI39" s="67" t="inlineStr">
        <is>
          <t>√</t>
        </is>
      </c>
      <c r="AJ39" s="67" t="inlineStr">
        <is>
          <t>√</t>
        </is>
      </c>
      <c r="AK39" s="67" t="inlineStr">
        <is>
          <t>√</t>
        </is>
      </c>
      <c r="AL39" s="18" t="inlineStr">
        <is>
          <t>×</t>
        </is>
      </c>
      <c r="AM39" s="18" t="inlineStr">
        <is>
          <t>×</t>
        </is>
      </c>
      <c r="AN39" s="67" t="inlineStr">
        <is>
          <t>√</t>
        </is>
      </c>
      <c r="AO39" s="89" t="inlineStr">
        <is>
          <t>正在完善</t>
        </is>
      </c>
    </row>
    <row r="40" ht="105" customHeight="1" s="186">
      <c r="A40" s="123" t="n"/>
      <c r="B40" s="46" t="inlineStr">
        <is>
          <t>种畜补贴
（湖羊基础母羊）</t>
        </is>
      </c>
      <c r="C40" s="46" t="inlineStr">
        <is>
          <t>新建</t>
        </is>
      </c>
      <c r="D40" s="44" t="inlineStr">
        <is>
          <t>2022.01-2022.12</t>
        </is>
      </c>
      <c r="E40" s="46" t="inlineStr">
        <is>
          <t>车道镇</t>
        </is>
      </c>
      <c r="F40" s="51" t="inlineStr">
        <is>
          <t>扶持52户脱贫户发展湖羊养殖，其中：元峁村5户、苦水掌村3户、双庙村3户、王西掌村4户、吊渠村3户、三角城村2户、杨掌村4户、魏洼村5户、红台套村4户、樱桃掌村4户、安掌村6户、刘渠村5户、刘园子村4户。</t>
        </is>
      </c>
      <c r="G40" s="46" t="n">
        <v>54.6</v>
      </c>
      <c r="H40" s="46" t="n">
        <v>54.6</v>
      </c>
      <c r="I40" s="44" t="n"/>
      <c r="J40" s="44" t="n"/>
      <c r="K40" s="44" t="n"/>
      <c r="L40" s="44" t="inlineStr">
        <is>
          <t>甘财扶贫〔2021〕26号</t>
        </is>
      </c>
      <c r="M40" s="51" t="inlineStr">
        <is>
          <t>培育养殖示范户，带领养殖户发展湖羊养殖，增加农户收入。</t>
        </is>
      </c>
      <c r="N40"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0" s="46" t="n">
        <v>13</v>
      </c>
      <c r="P40" s="44" t="n"/>
      <c r="Q40" s="46">
        <f>R40+S40</f>
        <v/>
      </c>
      <c r="R40" s="46" t="n">
        <v>0.0052</v>
      </c>
      <c r="S40" s="44" t="n"/>
      <c r="T40" s="46">
        <f>U40+V40</f>
        <v/>
      </c>
      <c r="U40" s="46" t="n">
        <v>0.0252</v>
      </c>
      <c r="V40" s="44" t="n"/>
      <c r="W40" s="46" t="inlineStr">
        <is>
          <t>畜牧局</t>
        </is>
      </c>
      <c r="X40" s="80" t="inlineStr">
        <is>
          <t>赵过存</t>
        </is>
      </c>
      <c r="Y40" s="46" t="inlineStr">
        <is>
          <t>车道镇</t>
        </is>
      </c>
      <c r="Z40" s="46" t="inlineStr">
        <is>
          <t>张会星</t>
        </is>
      </c>
      <c r="AA40" s="44" t="inlineStr">
        <is>
          <t>环农领办发〔2022〕3号</t>
        </is>
      </c>
      <c r="AB40" s="44" t="inlineStr">
        <is>
          <t>中提前批</t>
        </is>
      </c>
      <c r="AC40" s="67" t="inlineStr">
        <is>
          <t>是</t>
        </is>
      </c>
      <c r="AD40" s="67" t="inlineStr">
        <is>
          <t>√</t>
        </is>
      </c>
      <c r="AE40" s="67" t="inlineStr">
        <is>
          <t>√</t>
        </is>
      </c>
      <c r="AF40" s="67" t="inlineStr">
        <is>
          <t>√</t>
        </is>
      </c>
      <c r="AG40" s="67" t="inlineStr">
        <is>
          <t>√</t>
        </is>
      </c>
      <c r="AH40" s="67" t="inlineStr">
        <is>
          <t>√</t>
        </is>
      </c>
      <c r="AI40" s="67" t="inlineStr">
        <is>
          <t>√</t>
        </is>
      </c>
      <c r="AJ40" s="67" t="inlineStr">
        <is>
          <t>√</t>
        </is>
      </c>
      <c r="AK40" s="67" t="inlineStr">
        <is>
          <t>√</t>
        </is>
      </c>
      <c r="AL40" s="18" t="inlineStr">
        <is>
          <t>×</t>
        </is>
      </c>
      <c r="AM40" s="18" t="inlineStr">
        <is>
          <t>×</t>
        </is>
      </c>
      <c r="AN40" s="67" t="inlineStr">
        <is>
          <t>√</t>
        </is>
      </c>
      <c r="AO40" s="89" t="inlineStr">
        <is>
          <t>正在完善</t>
        </is>
      </c>
    </row>
    <row r="41" ht="105" customHeight="1" s="186">
      <c r="A41" s="123" t="n"/>
      <c r="B41" s="46" t="inlineStr">
        <is>
          <t>种畜补贴
（湖羊基础母羊）</t>
        </is>
      </c>
      <c r="C41" s="46" t="inlineStr">
        <is>
          <t>新建</t>
        </is>
      </c>
      <c r="D41" s="44" t="inlineStr">
        <is>
          <t>2022.01-2022.12</t>
        </is>
      </c>
      <c r="E41" s="46" t="inlineStr">
        <is>
          <t>毛井镇</t>
        </is>
      </c>
      <c r="F41" s="51" t="inlineStr">
        <is>
          <t>扶持104户脱贫户发展湖羊养殖，每户调引基础母羊10只、其中：施家滩村20户、高家洼村20户、丁连掌村20户、大户掌村23户、山西掌村21户、</t>
        </is>
      </c>
      <c r="G41" s="46" t="n">
        <v>109.2</v>
      </c>
      <c r="H41" s="46" t="n">
        <v>109.2</v>
      </c>
      <c r="I41" s="44" t="n"/>
      <c r="J41" s="44" t="n"/>
      <c r="K41" s="44" t="n"/>
      <c r="L41" s="44" t="inlineStr">
        <is>
          <t>甘财扶贫〔2021〕26号</t>
        </is>
      </c>
      <c r="M41" s="51" t="inlineStr">
        <is>
          <t>培育养殖示范户，带领养殖户发展湖羊养殖，增加农户收入。</t>
        </is>
      </c>
      <c r="N41"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1" s="46" t="n">
        <v>5</v>
      </c>
      <c r="P41" s="44" t="n"/>
      <c r="Q41" s="46">
        <f>R41+S41</f>
        <v/>
      </c>
      <c r="R41" s="46" t="n">
        <v>0.0104</v>
      </c>
      <c r="S41" s="44" t="n"/>
      <c r="T41" s="46">
        <f>U41+V41</f>
        <v/>
      </c>
      <c r="U41" s="46" t="n">
        <v>0.0416</v>
      </c>
      <c r="V41" s="44" t="n"/>
      <c r="W41" s="46" t="inlineStr">
        <is>
          <t>畜牧局</t>
        </is>
      </c>
      <c r="X41" s="80" t="inlineStr">
        <is>
          <t>赵过存</t>
        </is>
      </c>
      <c r="Y41" s="46" t="inlineStr">
        <is>
          <t>毛井镇</t>
        </is>
      </c>
      <c r="Z41" s="44" t="inlineStr">
        <is>
          <t>梁立群</t>
        </is>
      </c>
      <c r="AA41" s="44" t="inlineStr">
        <is>
          <t>环农领办发〔2022〕3号</t>
        </is>
      </c>
      <c r="AB41" s="44" t="inlineStr">
        <is>
          <t>中提前批</t>
        </is>
      </c>
      <c r="AC41" s="67" t="inlineStr">
        <is>
          <t>是</t>
        </is>
      </c>
      <c r="AD41" s="67" t="inlineStr">
        <is>
          <t>√</t>
        </is>
      </c>
      <c r="AE41" s="67" t="inlineStr">
        <is>
          <t>√</t>
        </is>
      </c>
      <c r="AF41" s="67" t="inlineStr">
        <is>
          <t>√</t>
        </is>
      </c>
      <c r="AG41" s="67" t="inlineStr">
        <is>
          <t>√</t>
        </is>
      </c>
      <c r="AH41" s="67" t="inlineStr">
        <is>
          <t>√</t>
        </is>
      </c>
      <c r="AI41" s="67" t="inlineStr">
        <is>
          <t>√</t>
        </is>
      </c>
      <c r="AJ41" s="67" t="inlineStr">
        <is>
          <t>√</t>
        </is>
      </c>
      <c r="AK41" s="67" t="inlineStr">
        <is>
          <t>√</t>
        </is>
      </c>
      <c r="AL41" s="18" t="inlineStr">
        <is>
          <t>×</t>
        </is>
      </c>
      <c r="AM41" s="18" t="inlineStr">
        <is>
          <t>×</t>
        </is>
      </c>
      <c r="AN41" s="67" t="inlineStr">
        <is>
          <t>√</t>
        </is>
      </c>
      <c r="AO41" s="89" t="inlineStr">
        <is>
          <t>正在完善</t>
        </is>
      </c>
    </row>
    <row r="42" ht="105" customHeight="1" s="186">
      <c r="A42" s="123" t="n"/>
      <c r="B42" s="46" t="inlineStr">
        <is>
          <t>种畜补贴
（湖羊基础母羊）</t>
        </is>
      </c>
      <c r="C42" s="46" t="inlineStr">
        <is>
          <t>新建</t>
        </is>
      </c>
      <c r="D42" s="44" t="inlineStr">
        <is>
          <t>2022.01-2022.12</t>
        </is>
      </c>
      <c r="E42" s="46" t="inlineStr">
        <is>
          <t>洪德镇</t>
        </is>
      </c>
      <c r="F42" s="51" t="inlineStr">
        <is>
          <t>扶持48户脱贫户发展湖羊养殖，其中：丁阳渠子4户、洪德街村4户、寇河村5户、李达掌村3户、李塬村2户、梁岔村1户、马塬村4户、苗河村1户、私盐路村2户、苏长沟村10户、肖关村3户、许旗村1户、张崾岘村2户、张塬村4户、赵洼村2户。</t>
        </is>
      </c>
      <c r="G42" s="46" t="n">
        <v>50.4</v>
      </c>
      <c r="H42" s="46" t="n">
        <v>50.4</v>
      </c>
      <c r="I42" s="44" t="n"/>
      <c r="J42" s="44" t="n"/>
      <c r="K42" s="44" t="n"/>
      <c r="L42" s="44" t="inlineStr">
        <is>
          <t>甘财扶贫〔2021〕26号</t>
        </is>
      </c>
      <c r="M42" s="51" t="inlineStr">
        <is>
          <t>培育养殖示范户，带领养殖户发展湖羊养殖，增加农户收入。</t>
        </is>
      </c>
      <c r="N42"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2" s="46" t="n">
        <v>16</v>
      </c>
      <c r="P42" s="44" t="n"/>
      <c r="Q42" s="46">
        <f>R42+S42</f>
        <v/>
      </c>
      <c r="R42" s="46" t="n">
        <v>0.0048</v>
      </c>
      <c r="S42" s="44" t="n"/>
      <c r="T42" s="46">
        <f>U42+V42</f>
        <v/>
      </c>
      <c r="U42" s="46" t="n">
        <v>0.024</v>
      </c>
      <c r="V42" s="44" t="n"/>
      <c r="W42" s="46" t="inlineStr">
        <is>
          <t>畜牧局</t>
        </is>
      </c>
      <c r="X42" s="80" t="inlineStr">
        <is>
          <t>赵过存</t>
        </is>
      </c>
      <c r="Y42" s="46" t="inlineStr">
        <is>
          <t>洪德镇</t>
        </is>
      </c>
      <c r="Z42" s="71" t="inlineStr">
        <is>
          <t>王国伍</t>
        </is>
      </c>
      <c r="AA42" s="44" t="inlineStr">
        <is>
          <t>环农领办发〔2022〕3号</t>
        </is>
      </c>
      <c r="AB42" s="44" t="inlineStr">
        <is>
          <t>中提前批</t>
        </is>
      </c>
      <c r="AC42" s="67" t="inlineStr">
        <is>
          <t>是</t>
        </is>
      </c>
      <c r="AD42" s="67" t="inlineStr">
        <is>
          <t>√</t>
        </is>
      </c>
      <c r="AE42" s="67" t="inlineStr">
        <is>
          <t>√</t>
        </is>
      </c>
      <c r="AF42" s="67" t="inlineStr">
        <is>
          <t>√</t>
        </is>
      </c>
      <c r="AG42" s="67" t="inlineStr">
        <is>
          <t>√</t>
        </is>
      </c>
      <c r="AH42" s="67" t="inlineStr">
        <is>
          <t>√</t>
        </is>
      </c>
      <c r="AI42" s="67" t="inlineStr">
        <is>
          <t>√</t>
        </is>
      </c>
      <c r="AJ42" s="67" t="inlineStr">
        <is>
          <t>√</t>
        </is>
      </c>
      <c r="AK42" s="67" t="inlineStr">
        <is>
          <t>√</t>
        </is>
      </c>
      <c r="AL42" s="18" t="inlineStr">
        <is>
          <t>×</t>
        </is>
      </c>
      <c r="AM42" s="18" t="inlineStr">
        <is>
          <t>×</t>
        </is>
      </c>
      <c r="AN42" s="67" t="inlineStr">
        <is>
          <t>√</t>
        </is>
      </c>
      <c r="AO42" s="89" t="inlineStr">
        <is>
          <t>正在完善</t>
        </is>
      </c>
    </row>
    <row r="43" ht="105" customHeight="1" s="186">
      <c r="A43" s="123" t="n"/>
      <c r="B43" s="46" t="inlineStr">
        <is>
          <t>种畜补贴
（湖羊基础母羊）</t>
        </is>
      </c>
      <c r="C43" s="46" t="inlineStr">
        <is>
          <t>新建</t>
        </is>
      </c>
      <c r="D43" s="44" t="inlineStr">
        <is>
          <t>2022.01-2022.12</t>
        </is>
      </c>
      <c r="E43" s="46" t="inlineStr">
        <is>
          <t>小南沟乡</t>
        </is>
      </c>
      <c r="F43" s="51" t="inlineStr">
        <is>
          <t>扶持67户脱贫户发展湖羊养殖，其中：陈掌村11户、汪天子村9户、粉子山村10户、丁寨柯村16户、天子渠村11户、燕麦掌村10户。</t>
        </is>
      </c>
      <c r="G43" s="46" t="n">
        <v>70.34999999999999</v>
      </c>
      <c r="H43" s="46" t="n">
        <v>70.34999999999999</v>
      </c>
      <c r="I43" s="44" t="n"/>
      <c r="J43" s="44" t="n"/>
      <c r="K43" s="44" t="n"/>
      <c r="L43" s="44" t="inlineStr">
        <is>
          <t>甘财扶贫〔2021〕26号</t>
        </is>
      </c>
      <c r="M43" s="51" t="inlineStr">
        <is>
          <t>培育养殖示范户，带领养殖户发展湖羊养殖，增加农户收入。</t>
        </is>
      </c>
      <c r="N43"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3" s="46" t="n">
        <v>6</v>
      </c>
      <c r="P43" s="44" t="n"/>
      <c r="Q43" s="46">
        <f>R43+S43</f>
        <v/>
      </c>
      <c r="R43" s="46" t="n">
        <v>0.0067</v>
      </c>
      <c r="S43" s="44" t="n"/>
      <c r="T43" s="46">
        <f>U43+V43</f>
        <v/>
      </c>
      <c r="U43" s="46" t="n">
        <v>0.0268</v>
      </c>
      <c r="V43" s="44" t="n"/>
      <c r="W43" s="46" t="inlineStr">
        <is>
          <t>畜牧局</t>
        </is>
      </c>
      <c r="X43" s="80" t="inlineStr">
        <is>
          <t>赵过存</t>
        </is>
      </c>
      <c r="Y43" s="46" t="inlineStr">
        <is>
          <t>小南沟乡</t>
        </is>
      </c>
      <c r="Z43" s="44" t="inlineStr">
        <is>
          <t>任新育</t>
        </is>
      </c>
      <c r="AA43" s="44" t="inlineStr">
        <is>
          <t>环农领办发〔2022〕3号</t>
        </is>
      </c>
      <c r="AB43" s="44" t="inlineStr">
        <is>
          <t>中提前批</t>
        </is>
      </c>
      <c r="AC43" s="67" t="inlineStr">
        <is>
          <t>是</t>
        </is>
      </c>
      <c r="AD43" s="67" t="inlineStr">
        <is>
          <t>√</t>
        </is>
      </c>
      <c r="AE43" s="67" t="inlineStr">
        <is>
          <t>√</t>
        </is>
      </c>
      <c r="AF43" s="67" t="inlineStr">
        <is>
          <t>√</t>
        </is>
      </c>
      <c r="AG43" s="67" t="inlineStr">
        <is>
          <t>√</t>
        </is>
      </c>
      <c r="AH43" s="67" t="inlineStr">
        <is>
          <t>√</t>
        </is>
      </c>
      <c r="AI43" s="67" t="inlineStr">
        <is>
          <t>√</t>
        </is>
      </c>
      <c r="AJ43" s="67" t="inlineStr">
        <is>
          <t>√</t>
        </is>
      </c>
      <c r="AK43" s="67" t="inlineStr">
        <is>
          <t>√</t>
        </is>
      </c>
      <c r="AL43" s="18" t="inlineStr">
        <is>
          <t>×</t>
        </is>
      </c>
      <c r="AM43" s="18" t="inlineStr">
        <is>
          <t>×</t>
        </is>
      </c>
      <c r="AN43" s="67" t="inlineStr">
        <is>
          <t>√</t>
        </is>
      </c>
      <c r="AO43" s="89" t="inlineStr">
        <is>
          <t>正在完善</t>
        </is>
      </c>
    </row>
    <row r="44" ht="105" customHeight="1" s="186">
      <c r="A44" s="123" t="n"/>
      <c r="B44" s="46" t="inlineStr">
        <is>
          <t>种畜补贴
（湖羊基础母羊）</t>
        </is>
      </c>
      <c r="C44" s="46" t="inlineStr">
        <is>
          <t>新建</t>
        </is>
      </c>
      <c r="D44" s="44" t="inlineStr">
        <is>
          <t>2022.01-2022.12</t>
        </is>
      </c>
      <c r="E44" s="46" t="inlineStr">
        <is>
          <t>耿湾乡</t>
        </is>
      </c>
      <c r="F44" s="51" t="inlineStr">
        <is>
          <t>扶持39户脱贫户发展湖羊养殖，其中：耿河村4户、四合原村10户、桃树掌村5户、韩老庄村4户、天桥村3户、许掌村2户、张台套村4户、黑城岔村3户、郜庄村2户、郝东掌村2户。</t>
        </is>
      </c>
      <c r="G44" s="46" t="n">
        <v>40.95</v>
      </c>
      <c r="H44" s="46" t="n">
        <v>40.95</v>
      </c>
      <c r="I44" s="44" t="n"/>
      <c r="J44" s="44" t="n"/>
      <c r="K44" s="44" t="n"/>
      <c r="L44" s="44" t="inlineStr">
        <is>
          <t>甘财扶贫〔2021〕26号</t>
        </is>
      </c>
      <c r="M44" s="51" t="inlineStr">
        <is>
          <t>培育养殖示范户，带领养殖户发展湖羊养殖，增加农户收入。</t>
        </is>
      </c>
      <c r="N44"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4" s="46" t="n">
        <v>12</v>
      </c>
      <c r="P44" s="44" t="n"/>
      <c r="Q44" s="46">
        <f>R44+S44</f>
        <v/>
      </c>
      <c r="R44" s="46" t="n">
        <v>0.0039</v>
      </c>
      <c r="S44" s="44" t="n"/>
      <c r="T44" s="46">
        <f>U44+V44</f>
        <v/>
      </c>
      <c r="U44" s="46" t="n">
        <v>0.0207</v>
      </c>
      <c r="V44" s="44" t="n"/>
      <c r="W44" s="46" t="inlineStr">
        <is>
          <t>畜牧局</t>
        </is>
      </c>
      <c r="X44" s="80" t="inlineStr">
        <is>
          <t>赵过存</t>
        </is>
      </c>
      <c r="Y44" s="46" t="inlineStr">
        <is>
          <t>耿湾乡</t>
        </is>
      </c>
      <c r="Z44" s="44" t="inlineStr">
        <is>
          <t>王秀丽</t>
        </is>
      </c>
      <c r="AA44" s="44" t="inlineStr">
        <is>
          <t>环农领办发〔2022〕3号</t>
        </is>
      </c>
      <c r="AB44" s="44" t="inlineStr">
        <is>
          <t>中提前批</t>
        </is>
      </c>
      <c r="AC44" s="67" t="inlineStr">
        <is>
          <t>是</t>
        </is>
      </c>
      <c r="AD44" s="67" t="inlineStr">
        <is>
          <t>√</t>
        </is>
      </c>
      <c r="AE44" s="67" t="inlineStr">
        <is>
          <t>√</t>
        </is>
      </c>
      <c r="AF44" s="67" t="inlineStr">
        <is>
          <t>√</t>
        </is>
      </c>
      <c r="AG44" s="67" t="inlineStr">
        <is>
          <t>√</t>
        </is>
      </c>
      <c r="AH44" s="67" t="inlineStr">
        <is>
          <t>√</t>
        </is>
      </c>
      <c r="AI44" s="67" t="inlineStr">
        <is>
          <t>√</t>
        </is>
      </c>
      <c r="AJ44" s="67" t="inlineStr">
        <is>
          <t>√</t>
        </is>
      </c>
      <c r="AK44" s="67" t="inlineStr">
        <is>
          <t>√</t>
        </is>
      </c>
      <c r="AL44" s="18" t="inlineStr">
        <is>
          <t>×</t>
        </is>
      </c>
      <c r="AM44" s="18" t="inlineStr">
        <is>
          <t>×</t>
        </is>
      </c>
      <c r="AN44" s="67" t="inlineStr">
        <is>
          <t>√</t>
        </is>
      </c>
      <c r="AO44" s="89" t="inlineStr">
        <is>
          <t>正在完善</t>
        </is>
      </c>
    </row>
    <row r="45" ht="105" customHeight="1" s="186">
      <c r="A45" s="123" t="n"/>
      <c r="B45" s="46" t="inlineStr">
        <is>
          <t>种畜补贴
（湖羊基础母羊）</t>
        </is>
      </c>
      <c r="C45" s="46" t="inlineStr">
        <is>
          <t>新建</t>
        </is>
      </c>
      <c r="D45" s="44" t="inlineStr">
        <is>
          <t>2022.01-2022.12</t>
        </is>
      </c>
      <c r="E45" s="46" t="inlineStr">
        <is>
          <t>环城镇</t>
        </is>
      </c>
      <c r="F45" s="51" t="inlineStr">
        <is>
          <t>扶持6户脱贫户发展湖羊养殖，其中：龚淌村2户、陈汤塬村1户、马坊塬1户、高龚塬村1户、耿家沟村1户。</t>
        </is>
      </c>
      <c r="G45" s="46" t="n">
        <v>6.3</v>
      </c>
      <c r="H45" s="46" t="n">
        <v>6.3</v>
      </c>
      <c r="I45" s="44" t="n"/>
      <c r="J45" s="44" t="n"/>
      <c r="K45" s="44" t="n"/>
      <c r="L45" s="44" t="inlineStr">
        <is>
          <t>甘财扶贫〔2021〕26号</t>
        </is>
      </c>
      <c r="M45" s="51" t="inlineStr">
        <is>
          <t>培育养殖示范户，带领养殖户发展湖羊养殖，增加农户收入。</t>
        </is>
      </c>
      <c r="N45"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5" s="46" t="n">
        <v>1</v>
      </c>
      <c r="P45" s="44" t="n">
        <v>4</v>
      </c>
      <c r="Q45" s="46">
        <f>R45+S45</f>
        <v/>
      </c>
      <c r="R45" s="46" t="n">
        <v>0.0005999999999999999</v>
      </c>
      <c r="S45" s="44" t="n"/>
      <c r="T45" s="46">
        <f>U45+V45</f>
        <v/>
      </c>
      <c r="U45" s="46" t="n">
        <v>0.0036</v>
      </c>
      <c r="V45" s="44" t="n"/>
      <c r="W45" s="46" t="inlineStr">
        <is>
          <t>畜牧局</t>
        </is>
      </c>
      <c r="X45" s="80" t="inlineStr">
        <is>
          <t>赵过存</t>
        </is>
      </c>
      <c r="Y45" s="46" t="inlineStr">
        <is>
          <t>环城镇</t>
        </is>
      </c>
      <c r="Z45" s="44" t="inlineStr">
        <is>
          <t>王向斌</t>
        </is>
      </c>
      <c r="AA45" s="44" t="inlineStr">
        <is>
          <t>环农领办发〔2022〕3号</t>
        </is>
      </c>
      <c r="AB45" s="44" t="inlineStr">
        <is>
          <t>中提前批</t>
        </is>
      </c>
      <c r="AC45" s="67" t="inlineStr">
        <is>
          <t>是</t>
        </is>
      </c>
      <c r="AD45" s="67" t="inlineStr">
        <is>
          <t>√</t>
        </is>
      </c>
      <c r="AE45" s="67" t="inlineStr">
        <is>
          <t>√</t>
        </is>
      </c>
      <c r="AF45" s="67" t="inlineStr">
        <is>
          <t>√</t>
        </is>
      </c>
      <c r="AG45" s="67" t="inlineStr">
        <is>
          <t>√</t>
        </is>
      </c>
      <c r="AH45" s="67" t="inlineStr">
        <is>
          <t>√</t>
        </is>
      </c>
      <c r="AI45" s="67" t="inlineStr">
        <is>
          <t>√</t>
        </is>
      </c>
      <c r="AJ45" s="67" t="inlineStr">
        <is>
          <t>√</t>
        </is>
      </c>
      <c r="AK45" s="67" t="inlineStr">
        <is>
          <t>√</t>
        </is>
      </c>
      <c r="AL45" s="18" t="inlineStr">
        <is>
          <t>×</t>
        </is>
      </c>
      <c r="AM45" s="18" t="inlineStr">
        <is>
          <t>×</t>
        </is>
      </c>
      <c r="AN45" s="67" t="inlineStr">
        <is>
          <t>√</t>
        </is>
      </c>
      <c r="AO45" s="89" t="inlineStr">
        <is>
          <t>正在完善</t>
        </is>
      </c>
    </row>
    <row r="46" ht="105" customHeight="1" s="186">
      <c r="A46" s="123" t="n"/>
      <c r="B46" s="46" t="inlineStr">
        <is>
          <t>种畜补贴
（湖羊基础母羊）</t>
        </is>
      </c>
      <c r="C46" s="46" t="inlineStr">
        <is>
          <t>新建</t>
        </is>
      </c>
      <c r="D46" s="44" t="inlineStr">
        <is>
          <t>2022.01-2022.12</t>
        </is>
      </c>
      <c r="E46" s="46" t="inlineStr">
        <is>
          <t>合道镇</t>
        </is>
      </c>
      <c r="F46" s="51" t="inlineStr">
        <is>
          <t>扶持188户脱贫户发展湖羊养殖，其中：朱家塬村8户、赵家塬村12户、沈家岭村11户、瓦天沟村11户、何家坪村10户、唐台套子村12户、梁坪村15户、陶洼子村10户、陈旗塬村11户、辛坪村9户、赵台套村14户、杨坪沟村9户、常崾岘村10户、寨子坪村14户、红崖洼村12户、大路洼村10户、尚西坪村10户。</t>
        </is>
      </c>
      <c r="G46" s="46" t="n">
        <v>197.4</v>
      </c>
      <c r="H46" s="46" t="n">
        <v>197.4</v>
      </c>
      <c r="I46" s="44" t="n"/>
      <c r="J46" s="44" t="n"/>
      <c r="K46" s="44" t="n"/>
      <c r="L46" s="44" t="inlineStr">
        <is>
          <t>甘财扶贫〔2021〕26号</t>
        </is>
      </c>
      <c r="M46" s="51" t="inlineStr">
        <is>
          <t>培育养殖示范户，带领养殖户发展湖羊养殖，增加农户收入。</t>
        </is>
      </c>
      <c r="N46"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6" s="46" t="n">
        <v>17</v>
      </c>
      <c r="P46" s="44" t="n"/>
      <c r="Q46" s="46">
        <f>R46+S46</f>
        <v/>
      </c>
      <c r="R46" s="46" t="n">
        <v>0.0188</v>
      </c>
      <c r="S46" s="44" t="n"/>
      <c r="T46" s="46">
        <f>U46+V46</f>
        <v/>
      </c>
      <c r="U46" s="46" t="n">
        <v>0.0752</v>
      </c>
      <c r="V46" s="44" t="n"/>
      <c r="W46" s="46" t="inlineStr">
        <is>
          <t>畜牧局</t>
        </is>
      </c>
      <c r="X46" s="80" t="inlineStr">
        <is>
          <t>赵过存</t>
        </is>
      </c>
      <c r="Y46" s="46" t="inlineStr">
        <is>
          <t>合道镇</t>
        </is>
      </c>
      <c r="Z46" s="44" t="inlineStr">
        <is>
          <t>王宝明</t>
        </is>
      </c>
      <c r="AA46" s="44" t="inlineStr">
        <is>
          <t>环农领办发〔2022〕3号</t>
        </is>
      </c>
      <c r="AB46" s="44" t="inlineStr">
        <is>
          <t>中提前批</t>
        </is>
      </c>
      <c r="AC46" s="67" t="inlineStr">
        <is>
          <t>是</t>
        </is>
      </c>
      <c r="AD46" s="67" t="inlineStr">
        <is>
          <t>√</t>
        </is>
      </c>
      <c r="AE46" s="67" t="inlineStr">
        <is>
          <t>√</t>
        </is>
      </c>
      <c r="AF46" s="67" t="inlineStr">
        <is>
          <t>√</t>
        </is>
      </c>
      <c r="AG46" s="67" t="inlineStr">
        <is>
          <t>√</t>
        </is>
      </c>
      <c r="AH46" s="67" t="inlineStr">
        <is>
          <t>√</t>
        </is>
      </c>
      <c r="AI46" s="67" t="inlineStr">
        <is>
          <t>√</t>
        </is>
      </c>
      <c r="AJ46" s="67" t="inlineStr">
        <is>
          <t>√</t>
        </is>
      </c>
      <c r="AK46" s="67" t="inlineStr">
        <is>
          <t>√</t>
        </is>
      </c>
      <c r="AL46" s="18" t="inlineStr">
        <is>
          <t>×</t>
        </is>
      </c>
      <c r="AM46" s="18" t="inlineStr">
        <is>
          <t>×</t>
        </is>
      </c>
      <c r="AN46" s="67" t="inlineStr">
        <is>
          <t>√</t>
        </is>
      </c>
      <c r="AO46" s="89" t="inlineStr">
        <is>
          <t>正在完善</t>
        </is>
      </c>
    </row>
    <row r="47" ht="105" customHeight="1" s="186">
      <c r="A47" s="123" t="n"/>
      <c r="B47" s="46" t="inlineStr">
        <is>
          <t>种畜补贴
（湖羊基础母羊）</t>
        </is>
      </c>
      <c r="C47" s="46" t="inlineStr">
        <is>
          <t>新建</t>
        </is>
      </c>
      <c r="D47" s="44" t="inlineStr">
        <is>
          <t>2022.01-2022.12</t>
        </is>
      </c>
      <c r="E47" s="46" t="inlineStr">
        <is>
          <t>曲子镇</t>
        </is>
      </c>
      <c r="F47" s="51" t="inlineStr">
        <is>
          <t>扶持63户脱贫户发展湖羊养殖，其中：刘旗村9户、楼房子村12户、金村寺村11户、油坊塬村9户、金盆掌村10户、小庄子村12户。</t>
        </is>
      </c>
      <c r="G47" s="46" t="n">
        <v>66.15000000000001</v>
      </c>
      <c r="H47" s="46" t="n">
        <v>66.15000000000001</v>
      </c>
      <c r="I47" s="44" t="n"/>
      <c r="J47" s="44" t="n"/>
      <c r="K47" s="44" t="n"/>
      <c r="L47" s="44" t="inlineStr">
        <is>
          <t>甘财扶贫〔2021〕26号</t>
        </is>
      </c>
      <c r="M47" s="51" t="inlineStr">
        <is>
          <t>培育养殖示范户，带领养殖户发展湖羊养殖，增加农户收入。</t>
        </is>
      </c>
      <c r="N47"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7" s="46" t="n">
        <v>0</v>
      </c>
      <c r="P47" s="44" t="n">
        <v>6</v>
      </c>
      <c r="Q47" s="46">
        <f>R47+S47</f>
        <v/>
      </c>
      <c r="R47" s="46" t="n">
        <v>0.0063</v>
      </c>
      <c r="S47" s="44" t="n"/>
      <c r="T47" s="46">
        <f>U47+V47</f>
        <v/>
      </c>
      <c r="U47" s="46" t="n">
        <v>0.0252</v>
      </c>
      <c r="V47" s="44" t="n"/>
      <c r="W47" s="46" t="inlineStr">
        <is>
          <t>畜牧局</t>
        </is>
      </c>
      <c r="X47" s="80" t="inlineStr">
        <is>
          <t>赵过存</t>
        </is>
      </c>
      <c r="Y47" s="46" t="inlineStr">
        <is>
          <t>曲子镇</t>
        </is>
      </c>
      <c r="Z47" s="44" t="inlineStr">
        <is>
          <t>段斌杰</t>
        </is>
      </c>
      <c r="AA47" s="44" t="inlineStr">
        <is>
          <t>环农领办发〔2022〕3号</t>
        </is>
      </c>
      <c r="AB47" s="44" t="inlineStr">
        <is>
          <t>中提前批</t>
        </is>
      </c>
      <c r="AC47" s="67" t="inlineStr">
        <is>
          <t>是</t>
        </is>
      </c>
      <c r="AD47" s="67" t="inlineStr">
        <is>
          <t>√</t>
        </is>
      </c>
      <c r="AE47" s="67" t="inlineStr">
        <is>
          <t>√</t>
        </is>
      </c>
      <c r="AF47" s="67" t="inlineStr">
        <is>
          <t>√</t>
        </is>
      </c>
      <c r="AG47" s="67" t="inlineStr">
        <is>
          <t>√</t>
        </is>
      </c>
      <c r="AH47" s="67" t="inlineStr">
        <is>
          <t>√</t>
        </is>
      </c>
      <c r="AI47" s="67" t="inlineStr">
        <is>
          <t>√</t>
        </is>
      </c>
      <c r="AJ47" s="67" t="inlineStr">
        <is>
          <t>√</t>
        </is>
      </c>
      <c r="AK47" s="67" t="inlineStr">
        <is>
          <t>√</t>
        </is>
      </c>
      <c r="AL47" s="18" t="inlineStr">
        <is>
          <t>×</t>
        </is>
      </c>
      <c r="AM47" s="18" t="inlineStr">
        <is>
          <t>×</t>
        </is>
      </c>
      <c r="AN47" s="67" t="inlineStr">
        <is>
          <t>√</t>
        </is>
      </c>
      <c r="AO47" s="89" t="inlineStr">
        <is>
          <t>正在完善</t>
        </is>
      </c>
    </row>
    <row r="48" ht="105" customHeight="1" s="186">
      <c r="A48" s="123" t="n"/>
      <c r="B48" s="46" t="inlineStr">
        <is>
          <t>种畜补贴
（湖羊基础母羊）</t>
        </is>
      </c>
      <c r="C48" s="46" t="inlineStr">
        <is>
          <t>新建</t>
        </is>
      </c>
      <c r="D48" s="44" t="inlineStr">
        <is>
          <t>2022.01-2022.12</t>
        </is>
      </c>
      <c r="E48" s="46" t="inlineStr">
        <is>
          <t>罗山川乡</t>
        </is>
      </c>
      <c r="F48" s="51" t="inlineStr">
        <is>
          <t>扶持27户脱贫户发展湖羊养殖，其中：西阳洼村4户、龙柏山村6户、兰家掌村6户、大树塬村7户、光明村4户。</t>
        </is>
      </c>
      <c r="G48" s="46" t="n">
        <v>28.35</v>
      </c>
      <c r="H48" s="46" t="n">
        <v>28.35</v>
      </c>
      <c r="I48" s="44" t="n"/>
      <c r="J48" s="44" t="n"/>
      <c r="K48" s="44" t="n"/>
      <c r="L48" s="44" t="inlineStr">
        <is>
          <t>甘财扶贫〔2021〕26号</t>
        </is>
      </c>
      <c r="M48" s="51" t="inlineStr">
        <is>
          <t>扶持贫困户发展草畜产业，增加农户收入，巩固脱贫攻坚成果，实现乡村振兴。</t>
        </is>
      </c>
      <c r="N48"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8" s="46" t="n">
        <v>4</v>
      </c>
      <c r="P48" s="44" t="n"/>
      <c r="Q48" s="46">
        <f>R48+S48</f>
        <v/>
      </c>
      <c r="R48" s="46" t="n">
        <v>0.0027</v>
      </c>
      <c r="S48" s="44" t="n"/>
      <c r="T48" s="46">
        <f>U48+V48</f>
        <v/>
      </c>
      <c r="U48" s="46" t="n">
        <v>0.0137</v>
      </c>
      <c r="V48" s="44" t="n"/>
      <c r="W48" s="46" t="inlineStr">
        <is>
          <t>畜牧局</t>
        </is>
      </c>
      <c r="X48" s="80" t="inlineStr">
        <is>
          <t>赵过存</t>
        </is>
      </c>
      <c r="Y48" s="46" t="inlineStr">
        <is>
          <t>罗山川乡</t>
        </is>
      </c>
      <c r="Z48" s="44" t="inlineStr">
        <is>
          <t>李怀文</t>
        </is>
      </c>
      <c r="AA48" s="44" t="inlineStr">
        <is>
          <t>环农领办发〔2022〕3号</t>
        </is>
      </c>
      <c r="AB48" s="44" t="inlineStr">
        <is>
          <t>中提前批</t>
        </is>
      </c>
      <c r="AC48" s="67" t="inlineStr">
        <is>
          <t>是</t>
        </is>
      </c>
      <c r="AD48" s="67" t="inlineStr">
        <is>
          <t>√</t>
        </is>
      </c>
      <c r="AE48" s="67" t="inlineStr">
        <is>
          <t>√</t>
        </is>
      </c>
      <c r="AF48" s="67" t="inlineStr">
        <is>
          <t>√</t>
        </is>
      </c>
      <c r="AG48" s="67" t="inlineStr">
        <is>
          <t>√</t>
        </is>
      </c>
      <c r="AH48" s="67" t="inlineStr">
        <is>
          <t>√</t>
        </is>
      </c>
      <c r="AI48" s="67" t="inlineStr">
        <is>
          <t>√</t>
        </is>
      </c>
      <c r="AJ48" s="67" t="inlineStr">
        <is>
          <t>√</t>
        </is>
      </c>
      <c r="AK48" s="67" t="inlineStr">
        <is>
          <t>√</t>
        </is>
      </c>
      <c r="AL48" s="18" t="inlineStr">
        <is>
          <t>×</t>
        </is>
      </c>
      <c r="AM48" s="18" t="inlineStr">
        <is>
          <t>×</t>
        </is>
      </c>
      <c r="AN48" s="67" t="inlineStr">
        <is>
          <t>√</t>
        </is>
      </c>
      <c r="AO48" s="89" t="inlineStr">
        <is>
          <t>正在完善</t>
        </is>
      </c>
    </row>
    <row r="49" ht="105" customHeight="1" s="186">
      <c r="A49" s="123" t="n"/>
      <c r="B49" s="46" t="inlineStr">
        <is>
          <t>种畜补贴
（湖羊基础母羊）</t>
        </is>
      </c>
      <c r="C49" s="46" t="inlineStr">
        <is>
          <t>新建</t>
        </is>
      </c>
      <c r="D49" s="44" t="inlineStr">
        <is>
          <t>2022.01-2022.12</t>
        </is>
      </c>
      <c r="E49" s="46" t="inlineStr">
        <is>
          <t>南湫乡</t>
        </is>
      </c>
      <c r="F49" s="51" t="inlineStr">
        <is>
          <t>扶持53户脱贫户发展湖羊养殖，其中：代家洼村11户、洪涝池村11户、岳后渠村13户、花儿山村9户、双井子村9户。</t>
        </is>
      </c>
      <c r="G49" s="46" t="n">
        <v>55.65</v>
      </c>
      <c r="H49" s="46" t="n">
        <v>55.65</v>
      </c>
      <c r="I49" s="44" t="n"/>
      <c r="J49" s="44" t="n"/>
      <c r="K49" s="44" t="n"/>
      <c r="L49" s="44" t="inlineStr">
        <is>
          <t>甘财扶贫〔2021〕26号</t>
        </is>
      </c>
      <c r="M49" s="51" t="inlineStr">
        <is>
          <t>培育养殖示范户，带领养殖户发展湖羊养殖，增加农户收入。</t>
        </is>
      </c>
      <c r="N49"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49" s="46" t="n">
        <v>7</v>
      </c>
      <c r="P49" s="44" t="n"/>
      <c r="Q49" s="46">
        <f>R49+S49</f>
        <v/>
      </c>
      <c r="R49" s="46" t="n">
        <v>0.0053</v>
      </c>
      <c r="S49" s="44" t="n"/>
      <c r="T49" s="46">
        <f>U49+V49</f>
        <v/>
      </c>
      <c r="U49" s="46" t="n">
        <v>0.0212</v>
      </c>
      <c r="V49" s="44" t="n"/>
      <c r="W49" s="46" t="inlineStr">
        <is>
          <t>畜牧局</t>
        </is>
      </c>
      <c r="X49" s="80" t="inlineStr">
        <is>
          <t>赵过存</t>
        </is>
      </c>
      <c r="Y49" s="46" t="inlineStr">
        <is>
          <t>南湫乡</t>
        </is>
      </c>
      <c r="Z49" s="44" t="inlineStr">
        <is>
          <t>杜志远</t>
        </is>
      </c>
      <c r="AA49" s="44" t="inlineStr">
        <is>
          <t>环农领办发〔2022〕3号</t>
        </is>
      </c>
      <c r="AB49" s="44" t="inlineStr">
        <is>
          <t>中提前批</t>
        </is>
      </c>
      <c r="AC49" s="67" t="inlineStr">
        <is>
          <t>是</t>
        </is>
      </c>
      <c r="AD49" s="67" t="inlineStr">
        <is>
          <t>√</t>
        </is>
      </c>
      <c r="AE49" s="67" t="inlineStr">
        <is>
          <t>√</t>
        </is>
      </c>
      <c r="AF49" s="67" t="inlineStr">
        <is>
          <t>√</t>
        </is>
      </c>
      <c r="AG49" s="67" t="inlineStr">
        <is>
          <t>√</t>
        </is>
      </c>
      <c r="AH49" s="67" t="inlineStr">
        <is>
          <t>√</t>
        </is>
      </c>
      <c r="AI49" s="67" t="inlineStr">
        <is>
          <t>√</t>
        </is>
      </c>
      <c r="AJ49" s="67" t="inlineStr">
        <is>
          <t>√</t>
        </is>
      </c>
      <c r="AK49" s="67" t="inlineStr">
        <is>
          <t>√</t>
        </is>
      </c>
      <c r="AL49" s="18" t="inlineStr">
        <is>
          <t>×</t>
        </is>
      </c>
      <c r="AM49" s="18" t="inlineStr">
        <is>
          <t>×</t>
        </is>
      </c>
      <c r="AN49" s="67" t="inlineStr">
        <is>
          <t>√</t>
        </is>
      </c>
      <c r="AO49" s="89" t="inlineStr">
        <is>
          <t>正在完善</t>
        </is>
      </c>
    </row>
    <row r="50" ht="105" customHeight="1" s="186">
      <c r="A50" s="123" t="n"/>
      <c r="B50" s="46" t="inlineStr">
        <is>
          <t>种畜补贴
（湖羊基础母羊）</t>
        </is>
      </c>
      <c r="C50" s="46" t="inlineStr">
        <is>
          <t>新建</t>
        </is>
      </c>
      <c r="D50" s="44" t="inlineStr">
        <is>
          <t>2022.01-2022.12</t>
        </is>
      </c>
      <c r="E50" s="46" t="inlineStr">
        <is>
          <t>天池乡</t>
        </is>
      </c>
      <c r="F50" s="51" t="inlineStr">
        <is>
          <t>扶持35户脱贫户发展湖羊养殖，其中：鲜岔村3户、喜家坪村1户、井渠淌村2户、老庄湾村1户、曹李川村3户、殷屈河村3户、潘老庄村2户、碾盘岭村2户、吴城子村3户、大方山村3户、苏北岔村3户、四合掌村3户、大庄台套村2户、张邓塬村2户、梁家河村2户。</t>
        </is>
      </c>
      <c r="G50" s="46" t="n">
        <v>36.75</v>
      </c>
      <c r="H50" s="46" t="n">
        <v>36.75</v>
      </c>
      <c r="I50" s="44" t="n"/>
      <c r="J50" s="44" t="n"/>
      <c r="K50" s="44" t="n"/>
      <c r="L50" s="44" t="inlineStr">
        <is>
          <t>甘财扶贫〔2021〕26号</t>
        </is>
      </c>
      <c r="M50" s="51" t="inlineStr">
        <is>
          <t>培育养殖示范户，带领养殖户发展湖羊养殖，增加农户收入。</t>
        </is>
      </c>
      <c r="N50"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0" s="46" t="n">
        <v>15</v>
      </c>
      <c r="P50" s="44" t="n"/>
      <c r="Q50" s="46">
        <f>R50+S50</f>
        <v/>
      </c>
      <c r="R50" s="46" t="n">
        <v>0.0035</v>
      </c>
      <c r="S50" s="44" t="n"/>
      <c r="T50" s="46">
        <f>U50+V50</f>
        <v/>
      </c>
      <c r="U50" s="46" t="n">
        <v>0.0168</v>
      </c>
      <c r="V50" s="44" t="n"/>
      <c r="W50" s="46" t="inlineStr">
        <is>
          <t>畜牧局</t>
        </is>
      </c>
      <c r="X50" s="80" t="inlineStr">
        <is>
          <t>赵过存</t>
        </is>
      </c>
      <c r="Y50" s="46" t="inlineStr">
        <is>
          <t>天池乡</t>
        </is>
      </c>
      <c r="Z50" s="44" t="inlineStr">
        <is>
          <t>刘震</t>
        </is>
      </c>
      <c r="AA50" s="44" t="inlineStr">
        <is>
          <t>环农领办发〔2022〕3号</t>
        </is>
      </c>
      <c r="AB50" s="44" t="inlineStr">
        <is>
          <t>中提前批</t>
        </is>
      </c>
      <c r="AC50" s="67" t="inlineStr">
        <is>
          <t>是</t>
        </is>
      </c>
      <c r="AD50" s="67" t="inlineStr">
        <is>
          <t>√</t>
        </is>
      </c>
      <c r="AE50" s="67" t="inlineStr">
        <is>
          <t>√</t>
        </is>
      </c>
      <c r="AF50" s="67" t="inlineStr">
        <is>
          <t>√</t>
        </is>
      </c>
      <c r="AG50" s="67" t="inlineStr">
        <is>
          <t>√</t>
        </is>
      </c>
      <c r="AH50" s="67" t="inlineStr">
        <is>
          <t>√</t>
        </is>
      </c>
      <c r="AI50" s="67" t="inlineStr">
        <is>
          <t>√</t>
        </is>
      </c>
      <c r="AJ50" s="67" t="inlineStr">
        <is>
          <t>√</t>
        </is>
      </c>
      <c r="AK50" s="67" t="inlineStr">
        <is>
          <t>√</t>
        </is>
      </c>
      <c r="AL50" s="18" t="inlineStr">
        <is>
          <t>×</t>
        </is>
      </c>
      <c r="AM50" s="18" t="inlineStr">
        <is>
          <t>×</t>
        </is>
      </c>
      <c r="AN50" s="67" t="inlineStr">
        <is>
          <t>√</t>
        </is>
      </c>
      <c r="AO50" s="89" t="inlineStr">
        <is>
          <t>正在完善</t>
        </is>
      </c>
    </row>
    <row r="51" ht="105" customHeight="1" s="186">
      <c r="A51" s="123" t="n"/>
      <c r="B51" s="46" t="inlineStr">
        <is>
          <t>种畜补贴
（湖羊基础母羊）</t>
        </is>
      </c>
      <c r="C51" s="46" t="inlineStr">
        <is>
          <t>新建</t>
        </is>
      </c>
      <c r="D51" s="44" t="inlineStr">
        <is>
          <t>2022.01-2022.12</t>
        </is>
      </c>
      <c r="E51" s="46" t="inlineStr">
        <is>
          <t>甜水镇</t>
        </is>
      </c>
      <c r="F51" s="51" t="inlineStr">
        <is>
          <t>扶持13户脱贫户发展湖羊养殖，其中：鲁掌村4户、邱滩村3户、赵掌村4户、大良洼村2户。</t>
        </is>
      </c>
      <c r="G51" s="46" t="n">
        <v>13.65</v>
      </c>
      <c r="H51" s="46" t="n">
        <v>13.65</v>
      </c>
      <c r="I51" s="44" t="n"/>
      <c r="J51" s="44" t="n"/>
      <c r="K51" s="44" t="n"/>
      <c r="L51" s="44" t="inlineStr">
        <is>
          <t>甘财扶贫〔2021〕26号</t>
        </is>
      </c>
      <c r="M51" s="51" t="inlineStr">
        <is>
          <t>培育养殖示范户，带领养殖户发展湖羊养殖，增加农户收入。</t>
        </is>
      </c>
      <c r="N51"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1" s="46" t="n">
        <v>5</v>
      </c>
      <c r="P51" s="44" t="n"/>
      <c r="Q51" s="46">
        <f>R51+S51</f>
        <v/>
      </c>
      <c r="R51" s="46" t="n">
        <v>0.0013</v>
      </c>
      <c r="S51" s="44" t="n"/>
      <c r="T51" s="46">
        <f>U51+V51</f>
        <v/>
      </c>
      <c r="U51" s="46" t="n">
        <v>0.0068</v>
      </c>
      <c r="V51" s="44" t="n"/>
      <c r="W51" s="46" t="inlineStr">
        <is>
          <t>畜牧局</t>
        </is>
      </c>
      <c r="X51" s="80" t="inlineStr">
        <is>
          <t>赵过存</t>
        </is>
      </c>
      <c r="Y51" s="46" t="inlineStr">
        <is>
          <t>甜水镇</t>
        </is>
      </c>
      <c r="Z51" s="44" t="inlineStr">
        <is>
          <t>程利平</t>
        </is>
      </c>
      <c r="AA51" s="44" t="inlineStr">
        <is>
          <t>环农领办发〔2022〕3号</t>
        </is>
      </c>
      <c r="AB51" s="44" t="inlineStr">
        <is>
          <t>中提前批</t>
        </is>
      </c>
      <c r="AC51" s="67" t="inlineStr">
        <is>
          <t>是</t>
        </is>
      </c>
      <c r="AD51" s="67" t="inlineStr">
        <is>
          <t>√</t>
        </is>
      </c>
      <c r="AE51" s="67" t="inlineStr">
        <is>
          <t>√</t>
        </is>
      </c>
      <c r="AF51" s="67" t="inlineStr">
        <is>
          <t>√</t>
        </is>
      </c>
      <c r="AG51" s="67" t="inlineStr">
        <is>
          <t>√</t>
        </is>
      </c>
      <c r="AH51" s="67" t="inlineStr">
        <is>
          <t>√</t>
        </is>
      </c>
      <c r="AI51" s="67" t="inlineStr">
        <is>
          <t>√</t>
        </is>
      </c>
      <c r="AJ51" s="67" t="inlineStr">
        <is>
          <t>√</t>
        </is>
      </c>
      <c r="AK51" s="67" t="inlineStr">
        <is>
          <t>√</t>
        </is>
      </c>
      <c r="AL51" s="18" t="inlineStr">
        <is>
          <t>×</t>
        </is>
      </c>
      <c r="AM51" s="18" t="inlineStr">
        <is>
          <t>×</t>
        </is>
      </c>
      <c r="AN51" s="67" t="inlineStr">
        <is>
          <t>√</t>
        </is>
      </c>
      <c r="AO51" s="89" t="inlineStr">
        <is>
          <t>正在完善</t>
        </is>
      </c>
    </row>
    <row r="52" ht="105" customHeight="1" s="186">
      <c r="A52" s="123" t="n"/>
      <c r="B52" s="46" t="inlineStr">
        <is>
          <t>种畜补贴
（湖羊基础母羊）</t>
        </is>
      </c>
      <c r="C52" s="46" t="inlineStr">
        <is>
          <t>新建</t>
        </is>
      </c>
      <c r="D52" s="44" t="inlineStr">
        <is>
          <t>2022.01-2022.12</t>
        </is>
      </c>
      <c r="E52" s="46" t="inlineStr">
        <is>
          <t>山城乡</t>
        </is>
      </c>
      <c r="F52" s="51" t="inlineStr">
        <is>
          <t>扶持27户脱贫户发展湖羊养殖，其中：山城堡村2户、八里铺村3户、薛塬村5户、王山口子村5户、郝掌村6户、赵庄村4户、谢庄村2户。</t>
        </is>
      </c>
      <c r="G52" s="46" t="n">
        <v>28.35</v>
      </c>
      <c r="H52" s="46" t="n">
        <v>28.35</v>
      </c>
      <c r="I52" s="44" t="n"/>
      <c r="J52" s="44" t="n"/>
      <c r="K52" s="44" t="n"/>
      <c r="L52" s="44" t="inlineStr">
        <is>
          <t>甘财扶贫〔2021〕26号</t>
        </is>
      </c>
      <c r="M52" s="51" t="inlineStr">
        <is>
          <t>培育养殖示范户，带领养殖户发展湖羊养殖，增加农户收入。</t>
        </is>
      </c>
      <c r="N52"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2" s="46" t="n">
        <v>7</v>
      </c>
      <c r="P52" s="44" t="n"/>
      <c r="Q52" s="46">
        <f>R52+S52</f>
        <v/>
      </c>
      <c r="R52" s="46" t="n">
        <v>0.0027</v>
      </c>
      <c r="S52" s="44" t="n"/>
      <c r="T52" s="46">
        <f>U52+V52</f>
        <v/>
      </c>
      <c r="U52" s="46" t="n">
        <v>0.0144</v>
      </c>
      <c r="V52" s="44" t="n"/>
      <c r="W52" s="46" t="inlineStr">
        <is>
          <t>畜牧局</t>
        </is>
      </c>
      <c r="X52" s="80" t="inlineStr">
        <is>
          <t>赵过存</t>
        </is>
      </c>
      <c r="Y52" s="46" t="inlineStr">
        <is>
          <t>山城乡</t>
        </is>
      </c>
      <c r="Z52" s="44" t="inlineStr">
        <is>
          <t>姚建平</t>
        </is>
      </c>
      <c r="AA52" s="44" t="inlineStr">
        <is>
          <t>环农领办发〔2022〕3号</t>
        </is>
      </c>
      <c r="AB52" s="44" t="inlineStr">
        <is>
          <t>中提前批</t>
        </is>
      </c>
      <c r="AC52" s="67" t="inlineStr">
        <is>
          <t>是</t>
        </is>
      </c>
      <c r="AD52" s="67" t="inlineStr">
        <is>
          <t>√</t>
        </is>
      </c>
      <c r="AE52" s="67" t="inlineStr">
        <is>
          <t>√</t>
        </is>
      </c>
      <c r="AF52" s="67" t="inlineStr">
        <is>
          <t>√</t>
        </is>
      </c>
      <c r="AG52" s="67" t="inlineStr">
        <is>
          <t>√</t>
        </is>
      </c>
      <c r="AH52" s="67" t="inlineStr">
        <is>
          <t>√</t>
        </is>
      </c>
      <c r="AI52" s="67" t="inlineStr">
        <is>
          <t>√</t>
        </is>
      </c>
      <c r="AJ52" s="67" t="inlineStr">
        <is>
          <t>√</t>
        </is>
      </c>
      <c r="AK52" s="67" t="inlineStr">
        <is>
          <t>√</t>
        </is>
      </c>
      <c r="AL52" s="18" t="inlineStr">
        <is>
          <t>×</t>
        </is>
      </c>
      <c r="AM52" s="18" t="inlineStr">
        <is>
          <t>×</t>
        </is>
      </c>
      <c r="AN52" s="67" t="inlineStr">
        <is>
          <t>√</t>
        </is>
      </c>
      <c r="AO52" s="89" t="inlineStr">
        <is>
          <t>正在完善</t>
        </is>
      </c>
    </row>
    <row r="53" ht="105" customHeight="1" s="186">
      <c r="A53" s="123" t="n"/>
      <c r="B53" s="46" t="inlineStr">
        <is>
          <t>种畜补贴
（湖羊基础母羊）</t>
        </is>
      </c>
      <c r="C53" s="46" t="inlineStr">
        <is>
          <t>新建</t>
        </is>
      </c>
      <c r="D53" s="44" t="inlineStr">
        <is>
          <t>2022.01-2022.12</t>
        </is>
      </c>
      <c r="E53" s="46" t="inlineStr">
        <is>
          <t>秦团庄乡</t>
        </is>
      </c>
      <c r="F53" s="51" t="inlineStr">
        <is>
          <t>扶持43户脱贫户发展湖羊养殖，其中：贾塬村5户、秦团庄村4户、新集子村6户、新峁村3户、白塬畔5户、大天子村10户、王团庄村5户、南掌堡子村5户。</t>
        </is>
      </c>
      <c r="G53" s="46" t="n">
        <v>45.15</v>
      </c>
      <c r="H53" s="46" t="n">
        <v>45.15</v>
      </c>
      <c r="I53" s="44" t="n"/>
      <c r="J53" s="44" t="n"/>
      <c r="K53" s="44" t="n"/>
      <c r="L53" s="44" t="inlineStr">
        <is>
          <t>甘财扶贫〔2021〕26号</t>
        </is>
      </c>
      <c r="M53" s="51" t="inlineStr">
        <is>
          <t>培育养殖示范户，带领养殖户发展湖羊养殖，增加农户收入。</t>
        </is>
      </c>
      <c r="N53"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3" s="46" t="n">
        <v>8</v>
      </c>
      <c r="P53" s="44" t="n"/>
      <c r="Q53" s="46">
        <f>R53+S53</f>
        <v/>
      </c>
      <c r="R53" s="46" t="n">
        <v>0.0043</v>
      </c>
      <c r="S53" s="44" t="n"/>
      <c r="T53" s="46">
        <f>U53+V53</f>
        <v/>
      </c>
      <c r="U53" s="46" t="n">
        <v>0.0256</v>
      </c>
      <c r="V53" s="44" t="n"/>
      <c r="W53" s="46" t="inlineStr">
        <is>
          <t>畜牧局</t>
        </is>
      </c>
      <c r="X53" s="80" t="inlineStr">
        <is>
          <t>赵过存</t>
        </is>
      </c>
      <c r="Y53" s="46" t="inlineStr">
        <is>
          <t>秦团庄乡</t>
        </is>
      </c>
      <c r="Z53" s="44" t="inlineStr">
        <is>
          <t>刘凤飞</t>
        </is>
      </c>
      <c r="AA53" s="44" t="inlineStr">
        <is>
          <t>环农领办发〔2022〕3号</t>
        </is>
      </c>
      <c r="AB53" s="44" t="inlineStr">
        <is>
          <t>中提前批</t>
        </is>
      </c>
      <c r="AC53" s="67" t="inlineStr">
        <is>
          <t>是</t>
        </is>
      </c>
      <c r="AD53" s="67" t="inlineStr">
        <is>
          <t>√</t>
        </is>
      </c>
      <c r="AE53" s="67" t="inlineStr">
        <is>
          <t>√</t>
        </is>
      </c>
      <c r="AF53" s="67" t="inlineStr">
        <is>
          <t>√</t>
        </is>
      </c>
      <c r="AG53" s="67" t="inlineStr">
        <is>
          <t>√</t>
        </is>
      </c>
      <c r="AH53" s="67" t="inlineStr">
        <is>
          <t>√</t>
        </is>
      </c>
      <c r="AI53" s="67" t="inlineStr">
        <is>
          <t>√</t>
        </is>
      </c>
      <c r="AJ53" s="67" t="inlineStr">
        <is>
          <t>√</t>
        </is>
      </c>
      <c r="AK53" s="67" t="inlineStr">
        <is>
          <t>√</t>
        </is>
      </c>
      <c r="AL53" s="18" t="inlineStr">
        <is>
          <t>×</t>
        </is>
      </c>
      <c r="AM53" s="18" t="inlineStr">
        <is>
          <t>×</t>
        </is>
      </c>
      <c r="AN53" s="67" t="inlineStr">
        <is>
          <t>√</t>
        </is>
      </c>
      <c r="AO53" s="89" t="inlineStr">
        <is>
          <t>正在完善</t>
        </is>
      </c>
    </row>
    <row r="54" ht="105" customHeight="1" s="186">
      <c r="A54" s="123" t="n"/>
      <c r="B54" s="46" t="inlineStr">
        <is>
          <t>种畜补贴
（湖羊基础母羊）</t>
        </is>
      </c>
      <c r="C54" s="46" t="inlineStr">
        <is>
          <t>新建</t>
        </is>
      </c>
      <c r="D54" s="44" t="inlineStr">
        <is>
          <t>2022.01-2022.12</t>
        </is>
      </c>
      <c r="E54" s="46" t="inlineStr">
        <is>
          <t>木钵镇</t>
        </is>
      </c>
      <c r="F54" s="51" t="inlineStr">
        <is>
          <t xml:space="preserve">扶持46户脱贫户发展湖羊养殖，其中：曹旗村4户、二合塬村4户、高楼塬村4户、高寨村4户、郭西掌村4户、井儿岔村4户、罗家沟村4户、木钵街村1户、殷家桥村2户、韩洼子2户、周湾2户、刘家塬2户、白家掌4户、邓寨子2户、水坝滩2户、坪子塬1户。  </t>
        </is>
      </c>
      <c r="G54" s="46" t="n">
        <v>48.3</v>
      </c>
      <c r="H54" s="46" t="n">
        <v>48.3</v>
      </c>
      <c r="I54" s="44" t="n"/>
      <c r="J54" s="44" t="n"/>
      <c r="K54" s="44" t="n"/>
      <c r="L54" s="44" t="inlineStr">
        <is>
          <t>甘财扶贫〔2021〕26号</t>
        </is>
      </c>
      <c r="M54" s="51" t="inlineStr">
        <is>
          <t>培育养殖示范户，带领养殖户发展湖羊养殖，增加农户收入。</t>
        </is>
      </c>
      <c r="N54"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4" s="46" t="n">
        <v>16</v>
      </c>
      <c r="P54" s="44" t="n"/>
      <c r="Q54" s="46">
        <f>R54+S54</f>
        <v/>
      </c>
      <c r="R54" s="46" t="n">
        <v>0.0046</v>
      </c>
      <c r="S54" s="44" t="n"/>
      <c r="T54" s="46">
        <f>U54+V54</f>
        <v/>
      </c>
      <c r="U54" s="46" t="n">
        <v>0.0248</v>
      </c>
      <c r="V54" s="44" t="n"/>
      <c r="W54" s="46" t="inlineStr">
        <is>
          <t>畜牧局</t>
        </is>
      </c>
      <c r="X54" s="80" t="inlineStr">
        <is>
          <t>赵过存</t>
        </is>
      </c>
      <c r="Y54" s="46" t="inlineStr">
        <is>
          <t>木钵镇</t>
        </is>
      </c>
      <c r="Z54" s="71" t="inlineStr">
        <is>
          <t>方显</t>
        </is>
      </c>
      <c r="AA54" s="44" t="inlineStr">
        <is>
          <t>环农领办发〔2022〕3号</t>
        </is>
      </c>
      <c r="AB54" s="44" t="inlineStr">
        <is>
          <t>中提前批</t>
        </is>
      </c>
      <c r="AC54" s="67" t="inlineStr">
        <is>
          <t>是</t>
        </is>
      </c>
      <c r="AD54" s="67" t="inlineStr">
        <is>
          <t>√</t>
        </is>
      </c>
      <c r="AE54" s="67" t="inlineStr">
        <is>
          <t>√</t>
        </is>
      </c>
      <c r="AF54" s="67" t="inlineStr">
        <is>
          <t>√</t>
        </is>
      </c>
      <c r="AG54" s="67" t="inlineStr">
        <is>
          <t>√</t>
        </is>
      </c>
      <c r="AH54" s="67" t="inlineStr">
        <is>
          <t>√</t>
        </is>
      </c>
      <c r="AI54" s="67" t="inlineStr">
        <is>
          <t>√</t>
        </is>
      </c>
      <c r="AJ54" s="67" t="inlineStr">
        <is>
          <t>√</t>
        </is>
      </c>
      <c r="AK54" s="67" t="inlineStr">
        <is>
          <t>√</t>
        </is>
      </c>
      <c r="AL54" s="18" t="inlineStr">
        <is>
          <t>×</t>
        </is>
      </c>
      <c r="AM54" s="18" t="inlineStr">
        <is>
          <t>×</t>
        </is>
      </c>
      <c r="AN54" s="67" t="inlineStr">
        <is>
          <t>√</t>
        </is>
      </c>
      <c r="AO54" s="89" t="inlineStr">
        <is>
          <t>正在完善</t>
        </is>
      </c>
    </row>
    <row r="55" ht="105" customHeight="1" s="186">
      <c r="A55" s="123" t="n"/>
      <c r="B55" s="46" t="inlineStr">
        <is>
          <t>种畜补贴
（湖羊基础母羊）</t>
        </is>
      </c>
      <c r="C55" s="46" t="inlineStr">
        <is>
          <t>新建</t>
        </is>
      </c>
      <c r="D55" s="44" t="inlineStr">
        <is>
          <t>2022.01-2022.12</t>
        </is>
      </c>
      <c r="E55" s="46" t="inlineStr">
        <is>
          <t>虎洞镇</t>
        </is>
      </c>
      <c r="F55" s="51" t="inlineStr">
        <is>
          <t>扶持93户脱贫户发展湖羊养殖，其中：半个城村10户、贾驿村15户、砂井子村12户、张大掌村7户、刘解掌村13户、金庄塬10户、张家湾村1户、常兆台套村10户、高庙湾村15户。</t>
        </is>
      </c>
      <c r="G55" s="46" t="n">
        <v>97.65000000000001</v>
      </c>
      <c r="H55" s="46" t="n">
        <v>97.65000000000001</v>
      </c>
      <c r="I55" s="44" t="n"/>
      <c r="J55" s="44" t="n"/>
      <c r="K55" s="44" t="n"/>
      <c r="L55" s="44" t="inlineStr">
        <is>
          <t>甘财扶贫〔2021〕26号</t>
        </is>
      </c>
      <c r="M55" s="51" t="inlineStr">
        <is>
          <t>培育养殖示范户，带领养殖户发展湖羊养殖，增加农户收入。</t>
        </is>
      </c>
      <c r="N55"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5" s="46" t="n">
        <v>10</v>
      </c>
      <c r="P55" s="44" t="n"/>
      <c r="Q55" s="46">
        <f>R55+S55</f>
        <v/>
      </c>
      <c r="R55" s="46" t="n">
        <v>0.009299999999999999</v>
      </c>
      <c r="S55" s="44" t="n"/>
      <c r="T55" s="46">
        <f>U55+V55</f>
        <v/>
      </c>
      <c r="U55" s="46" t="n">
        <v>0.0372</v>
      </c>
      <c r="V55" s="44" t="n"/>
      <c r="W55" s="46" t="inlineStr">
        <is>
          <t>畜牧局</t>
        </is>
      </c>
      <c r="X55" s="80" t="inlineStr">
        <is>
          <t>赵过存</t>
        </is>
      </c>
      <c r="Y55" s="46" t="inlineStr">
        <is>
          <t>虎洞镇</t>
        </is>
      </c>
      <c r="Z55" s="44" t="inlineStr">
        <is>
          <t>梁海涛</t>
        </is>
      </c>
      <c r="AA55" s="44" t="inlineStr">
        <is>
          <t>环农领办发〔2022〕3号</t>
        </is>
      </c>
      <c r="AB55" s="44" t="inlineStr">
        <is>
          <t>中提前批</t>
        </is>
      </c>
      <c r="AC55" s="67" t="inlineStr">
        <is>
          <t>是</t>
        </is>
      </c>
      <c r="AD55" s="67" t="inlineStr">
        <is>
          <t>√</t>
        </is>
      </c>
      <c r="AE55" s="67" t="inlineStr">
        <is>
          <t>√</t>
        </is>
      </c>
      <c r="AF55" s="67" t="inlineStr">
        <is>
          <t>√</t>
        </is>
      </c>
      <c r="AG55" s="67" t="inlineStr">
        <is>
          <t>√</t>
        </is>
      </c>
      <c r="AH55" s="67" t="inlineStr">
        <is>
          <t>√</t>
        </is>
      </c>
      <c r="AI55" s="67" t="inlineStr">
        <is>
          <t>√</t>
        </is>
      </c>
      <c r="AJ55" s="67" t="inlineStr">
        <is>
          <t>√</t>
        </is>
      </c>
      <c r="AK55" s="67" t="inlineStr">
        <is>
          <t>√</t>
        </is>
      </c>
      <c r="AL55" s="18" t="inlineStr">
        <is>
          <t>×</t>
        </is>
      </c>
      <c r="AM55" s="18" t="inlineStr">
        <is>
          <t>×</t>
        </is>
      </c>
      <c r="AN55" s="67" t="inlineStr">
        <is>
          <t>√</t>
        </is>
      </c>
      <c r="AO55" s="89" t="inlineStr">
        <is>
          <t>正在完善</t>
        </is>
      </c>
    </row>
    <row r="56" ht="105" customHeight="1" s="186">
      <c r="A56" s="123" t="n"/>
      <c r="B56" s="46" t="inlineStr">
        <is>
          <t>种畜补贴
（湖羊基础母羊）</t>
        </is>
      </c>
      <c r="C56" s="46" t="inlineStr">
        <is>
          <t>新建</t>
        </is>
      </c>
      <c r="D56" s="44" t="inlineStr">
        <is>
          <t>2022.01-2022.12</t>
        </is>
      </c>
      <c r="E56" s="46" t="inlineStr">
        <is>
          <t>演武乡</t>
        </is>
      </c>
      <c r="F56" s="51" t="inlineStr">
        <is>
          <t>扶持36户脱贫户发展湖羊养殖，其中：曳郭咀村6户、杨家洼村2户、佛岔村5户、路家塬村5户、吴家塬村3户、走马硷村15户。</t>
        </is>
      </c>
      <c r="G56" s="46" t="n">
        <v>37.8</v>
      </c>
      <c r="H56" s="46" t="n">
        <v>37.8</v>
      </c>
      <c r="I56" s="44" t="n"/>
      <c r="J56" s="44" t="n"/>
      <c r="K56" s="44" t="n"/>
      <c r="L56" s="44" t="inlineStr">
        <is>
          <t>甘财扶贫〔2021〕26号</t>
        </is>
      </c>
      <c r="M56" s="51" t="inlineStr">
        <is>
          <t>培育养殖示范户，带领养殖户发展湖羊养殖，增加农户收入。</t>
        </is>
      </c>
      <c r="N56"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6" s="46" t="n">
        <v>6</v>
      </c>
      <c r="P56" s="44" t="n"/>
      <c r="Q56" s="46">
        <f>R56+S56</f>
        <v/>
      </c>
      <c r="R56" s="46" t="n">
        <v>0.0036</v>
      </c>
      <c r="S56" s="44" t="n"/>
      <c r="T56" s="46">
        <f>U56+V56</f>
        <v/>
      </c>
      <c r="U56" s="46" t="n">
        <v>0.0172</v>
      </c>
      <c r="V56" s="44" t="n"/>
      <c r="W56" s="46" t="inlineStr">
        <is>
          <t>畜牧局</t>
        </is>
      </c>
      <c r="X56" s="80" t="inlineStr">
        <is>
          <t>赵过存</t>
        </is>
      </c>
      <c r="Y56" s="46" t="inlineStr">
        <is>
          <t>演武乡</t>
        </is>
      </c>
      <c r="Z56" s="44" t="inlineStr">
        <is>
          <t>杨永杰</t>
        </is>
      </c>
      <c r="AA56" s="44" t="inlineStr">
        <is>
          <t>环农领办发〔2022〕3号</t>
        </is>
      </c>
      <c r="AB56" s="44" t="inlineStr">
        <is>
          <t>中提前批</t>
        </is>
      </c>
      <c r="AC56" s="67" t="inlineStr">
        <is>
          <t>是</t>
        </is>
      </c>
      <c r="AD56" s="67" t="inlineStr">
        <is>
          <t>√</t>
        </is>
      </c>
      <c r="AE56" s="67" t="inlineStr">
        <is>
          <t>√</t>
        </is>
      </c>
      <c r="AF56" s="67" t="inlineStr">
        <is>
          <t>√</t>
        </is>
      </c>
      <c r="AG56" s="67" t="inlineStr">
        <is>
          <t>√</t>
        </is>
      </c>
      <c r="AH56" s="67" t="inlineStr">
        <is>
          <t>√</t>
        </is>
      </c>
      <c r="AI56" s="67" t="inlineStr">
        <is>
          <t>√</t>
        </is>
      </c>
      <c r="AJ56" s="67" t="inlineStr">
        <is>
          <t>√</t>
        </is>
      </c>
      <c r="AK56" s="67" t="inlineStr">
        <is>
          <t>√</t>
        </is>
      </c>
      <c r="AL56" s="18" t="inlineStr">
        <is>
          <t>×</t>
        </is>
      </c>
      <c r="AM56" s="18" t="inlineStr">
        <is>
          <t>×</t>
        </is>
      </c>
      <c r="AN56" s="67" t="inlineStr">
        <is>
          <t>√</t>
        </is>
      </c>
      <c r="AO56" s="89" t="inlineStr">
        <is>
          <t>正在完善</t>
        </is>
      </c>
    </row>
    <row r="57" ht="105" customHeight="1" s="186">
      <c r="A57" s="123" t="n"/>
      <c r="B57" s="46" t="inlineStr">
        <is>
          <t>种畜补贴
（湖羊基础母羊）</t>
        </is>
      </c>
      <c r="C57" s="46" t="inlineStr">
        <is>
          <t>新建</t>
        </is>
      </c>
      <c r="D57" s="44" t="inlineStr">
        <is>
          <t>2022.01-2022.12</t>
        </is>
      </c>
      <c r="E57" s="46" t="inlineStr">
        <is>
          <t>八珠乡</t>
        </is>
      </c>
      <c r="F57" s="51" t="inlineStr">
        <is>
          <t>扶持11户脱贫户发展湖羊养殖、其中：八珠塬村4户、湫坝沟村2户、马连掌村5户。</t>
        </is>
      </c>
      <c r="G57" s="46" t="n">
        <v>11.55</v>
      </c>
      <c r="H57" s="46" t="n">
        <v>11.55</v>
      </c>
      <c r="I57" s="44" t="n"/>
      <c r="J57" s="44" t="n"/>
      <c r="K57" s="44" t="n"/>
      <c r="L57" s="44" t="inlineStr">
        <is>
          <t>甘财扶贫〔2021〕26号</t>
        </is>
      </c>
      <c r="M57" s="51" t="inlineStr">
        <is>
          <t>培育养殖示范户，带领养殖户发展湖羊养殖，增加农户收入。</t>
        </is>
      </c>
      <c r="N57"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7" s="46" t="n">
        <v>4</v>
      </c>
      <c r="P57" s="44" t="n"/>
      <c r="Q57" s="46">
        <f>R57+S57</f>
        <v/>
      </c>
      <c r="R57" s="46" t="n">
        <v>0.0011</v>
      </c>
      <c r="S57" s="44" t="n"/>
      <c r="T57" s="46">
        <f>U57+V57</f>
        <v/>
      </c>
      <c r="U57" s="46" t="n">
        <v>0.0033</v>
      </c>
      <c r="V57" s="44" t="n"/>
      <c r="W57" s="46" t="inlineStr">
        <is>
          <t>畜牧局</t>
        </is>
      </c>
      <c r="X57" s="80" t="inlineStr">
        <is>
          <t>赵过存</t>
        </is>
      </c>
      <c r="Y57" s="46" t="inlineStr">
        <is>
          <t>八珠乡</t>
        </is>
      </c>
      <c r="Z57" s="44" t="inlineStr">
        <is>
          <t>白俊虎</t>
        </is>
      </c>
      <c r="AA57" s="44" t="inlineStr">
        <is>
          <t>环农领办发〔2022〕3号</t>
        </is>
      </c>
      <c r="AB57" s="44" t="inlineStr">
        <is>
          <t>中提前批</t>
        </is>
      </c>
      <c r="AC57" s="67" t="inlineStr">
        <is>
          <t>是</t>
        </is>
      </c>
      <c r="AD57" s="67" t="inlineStr">
        <is>
          <t>√</t>
        </is>
      </c>
      <c r="AE57" s="67" t="inlineStr">
        <is>
          <t>√</t>
        </is>
      </c>
      <c r="AF57" s="67" t="inlineStr">
        <is>
          <t>√</t>
        </is>
      </c>
      <c r="AG57" s="67" t="inlineStr">
        <is>
          <t>√</t>
        </is>
      </c>
      <c r="AH57" s="67" t="inlineStr">
        <is>
          <t>√</t>
        </is>
      </c>
      <c r="AI57" s="67" t="inlineStr">
        <is>
          <t>√</t>
        </is>
      </c>
      <c r="AJ57" s="67" t="inlineStr">
        <is>
          <t>√</t>
        </is>
      </c>
      <c r="AK57" s="67" t="inlineStr">
        <is>
          <t>√</t>
        </is>
      </c>
      <c r="AL57" s="18" t="inlineStr">
        <is>
          <t>×</t>
        </is>
      </c>
      <c r="AM57" s="18" t="inlineStr">
        <is>
          <t>×</t>
        </is>
      </c>
      <c r="AN57" s="67" t="inlineStr">
        <is>
          <t>√</t>
        </is>
      </c>
      <c r="AO57" s="89" t="inlineStr">
        <is>
          <t>正在完善</t>
        </is>
      </c>
    </row>
    <row r="58" ht="105" customHeight="1" s="186">
      <c r="A58" s="123" t="n"/>
      <c r="B58" s="46" t="inlineStr">
        <is>
          <t>种畜补贴
（湖羊基础母羊）</t>
        </is>
      </c>
      <c r="C58" s="46" t="inlineStr">
        <is>
          <t>新建</t>
        </is>
      </c>
      <c r="D58" s="44" t="inlineStr">
        <is>
          <t>2022.01-2022.12</t>
        </is>
      </c>
      <c r="E58" s="46" t="inlineStr">
        <is>
          <t>芦家湾乡</t>
        </is>
      </c>
      <c r="F58" s="51" t="inlineStr">
        <is>
          <t>扶持117户脱贫户发展湖羊养殖，其中：杨兴庄村10户、花儿掌村10户、庙儿掌村10户、井川村12户、宋家掌村12户、桃李湾村10户、王庄村15户、大堡条村14户、盘龙村13户、小堡条村11户。</t>
        </is>
      </c>
      <c r="G58" s="46" t="n">
        <v>122.85</v>
      </c>
      <c r="H58" s="46" t="n">
        <v>122.85</v>
      </c>
      <c r="I58" s="44" t="n"/>
      <c r="J58" s="44" t="n"/>
      <c r="K58" s="44" t="n"/>
      <c r="L58" s="44" t="inlineStr">
        <is>
          <t>甘财扶贫〔2021〕26号</t>
        </is>
      </c>
      <c r="M58" s="51" t="inlineStr">
        <is>
          <t>培育养殖示范户，带领养殖户发展湖羊养殖，增加农户收入。</t>
        </is>
      </c>
      <c r="N58"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8" s="46" t="n">
        <v>10</v>
      </c>
      <c r="P58" s="44" t="n"/>
      <c r="Q58" s="46">
        <f>R58+S58</f>
        <v/>
      </c>
      <c r="R58" s="46" t="n">
        <v>0.0117</v>
      </c>
      <c r="S58" s="44" t="n"/>
      <c r="T58" s="46">
        <f>U58+V58</f>
        <v/>
      </c>
      <c r="U58" s="46" t="n">
        <v>0.0468</v>
      </c>
      <c r="V58" s="44" t="n"/>
      <c r="W58" s="46" t="inlineStr">
        <is>
          <t>畜牧局</t>
        </is>
      </c>
      <c r="X58" s="80" t="inlineStr">
        <is>
          <t>赵过存</t>
        </is>
      </c>
      <c r="Y58" s="46" t="inlineStr">
        <is>
          <t>芦家湾乡</t>
        </is>
      </c>
      <c r="Z58" s="44" t="inlineStr">
        <is>
          <t>马鹏飞</t>
        </is>
      </c>
      <c r="AA58" s="44" t="inlineStr">
        <is>
          <t>环农领办发〔2022〕3号</t>
        </is>
      </c>
      <c r="AB58" s="44" t="inlineStr">
        <is>
          <t>中提前批</t>
        </is>
      </c>
      <c r="AC58" s="67" t="inlineStr">
        <is>
          <t>是</t>
        </is>
      </c>
      <c r="AD58" s="67" t="inlineStr">
        <is>
          <t>√</t>
        </is>
      </c>
      <c r="AE58" s="67" t="inlineStr">
        <is>
          <t>√</t>
        </is>
      </c>
      <c r="AF58" s="67" t="inlineStr">
        <is>
          <t>√</t>
        </is>
      </c>
      <c r="AG58" s="67" t="inlineStr">
        <is>
          <t>√</t>
        </is>
      </c>
      <c r="AH58" s="67" t="inlineStr">
        <is>
          <t>√</t>
        </is>
      </c>
      <c r="AI58" s="67" t="inlineStr">
        <is>
          <t>√</t>
        </is>
      </c>
      <c r="AJ58" s="67" t="inlineStr">
        <is>
          <t>√</t>
        </is>
      </c>
      <c r="AK58" s="67" t="inlineStr">
        <is>
          <t>√</t>
        </is>
      </c>
      <c r="AL58" s="18" t="inlineStr">
        <is>
          <t>×</t>
        </is>
      </c>
      <c r="AM58" s="18" t="inlineStr">
        <is>
          <t>×</t>
        </is>
      </c>
      <c r="AN58" s="67" t="inlineStr">
        <is>
          <t>√</t>
        </is>
      </c>
      <c r="AO58" s="89" t="inlineStr">
        <is>
          <t>正在完善</t>
        </is>
      </c>
    </row>
    <row r="59" ht="105" customHeight="1" s="186">
      <c r="A59" s="123" t="n"/>
      <c r="B59" s="46" t="inlineStr">
        <is>
          <t>种畜补贴
（湖羊基础母羊）</t>
        </is>
      </c>
      <c r="C59" s="46" t="inlineStr">
        <is>
          <t>新建</t>
        </is>
      </c>
      <c r="D59" s="44" t="inlineStr">
        <is>
          <t>2022.01-2022.12</t>
        </is>
      </c>
      <c r="E59" s="46" t="inlineStr">
        <is>
          <t>樊家川镇</t>
        </is>
      </c>
      <c r="F59" s="51" t="inlineStr">
        <is>
          <t>扶持32户脱贫户发展湖羊养殖，其中：慕家河村2户、樊家川村10户、郝集村2户、长城村1户、闫塬村5户、李崾岘村7户、马骏滩村5户。</t>
        </is>
      </c>
      <c r="G59" s="46" t="n">
        <v>33.6</v>
      </c>
      <c r="H59" s="46" t="n">
        <v>33.6</v>
      </c>
      <c r="I59" s="44" t="n"/>
      <c r="J59" s="44" t="n"/>
      <c r="K59" s="44" t="n"/>
      <c r="L59" s="44" t="inlineStr">
        <is>
          <t>甘财扶贫〔2021〕26号</t>
        </is>
      </c>
      <c r="M59" s="51" t="inlineStr">
        <is>
          <t>培育养殖示范户，带领养殖户发展湖羊养殖，增加农户收入。</t>
        </is>
      </c>
      <c r="N59" s="51" t="inlineStr">
        <is>
          <t>大力推广三级二元生产模式，坚持一级场制种供种，二级场杂交扩繁，三级场集中育肥，鼓励养殖场户进行扩繁生产，育肥场按照保底价敞开收购养殖场户断奶羔羊。进一步完善“企、社、户”三方利益联结机制。</t>
        </is>
      </c>
      <c r="O59" s="46" t="n">
        <v>7</v>
      </c>
      <c r="P59" s="44" t="n"/>
      <c r="Q59" s="46">
        <f>R59+S59</f>
        <v/>
      </c>
      <c r="R59" s="46" t="n">
        <v>0.0032</v>
      </c>
      <c r="S59" s="44" t="n"/>
      <c r="T59" s="46">
        <f>U59+V59</f>
        <v/>
      </c>
      <c r="U59" s="46" t="n">
        <v>0.0216</v>
      </c>
      <c r="V59" s="44" t="n"/>
      <c r="W59" s="46" t="inlineStr">
        <is>
          <t>畜牧局</t>
        </is>
      </c>
      <c r="X59" s="80" t="inlineStr">
        <is>
          <t>赵过存</t>
        </is>
      </c>
      <c r="Y59" s="46" t="inlineStr">
        <is>
          <t>樊家川镇</t>
        </is>
      </c>
      <c r="Z59" s="44" t="inlineStr">
        <is>
          <t>王治峰</t>
        </is>
      </c>
      <c r="AA59" s="44" t="inlineStr">
        <is>
          <t>环农领办发〔2022〕3号</t>
        </is>
      </c>
      <c r="AB59" s="44" t="inlineStr">
        <is>
          <t>中提前批</t>
        </is>
      </c>
      <c r="AC59" s="67" t="inlineStr">
        <is>
          <t>是</t>
        </is>
      </c>
      <c r="AD59" s="67" t="inlineStr">
        <is>
          <t>√</t>
        </is>
      </c>
      <c r="AE59" s="67" t="inlineStr">
        <is>
          <t>√</t>
        </is>
      </c>
      <c r="AF59" s="67" t="inlineStr">
        <is>
          <t>√</t>
        </is>
      </c>
      <c r="AG59" s="67" t="inlineStr">
        <is>
          <t>√</t>
        </is>
      </c>
      <c r="AH59" s="67" t="inlineStr">
        <is>
          <t>√</t>
        </is>
      </c>
      <c r="AI59" s="67" t="inlineStr">
        <is>
          <t>√</t>
        </is>
      </c>
      <c r="AJ59" s="67" t="inlineStr">
        <is>
          <t>√</t>
        </is>
      </c>
      <c r="AK59" s="67" t="inlineStr">
        <is>
          <t>√</t>
        </is>
      </c>
      <c r="AL59" s="18" t="inlineStr">
        <is>
          <t>×</t>
        </is>
      </c>
      <c r="AM59" s="18" t="inlineStr">
        <is>
          <t>×</t>
        </is>
      </c>
      <c r="AN59" s="67" t="inlineStr">
        <is>
          <t>√</t>
        </is>
      </c>
      <c r="AO59" s="89" t="inlineStr">
        <is>
          <t>正在完善</t>
        </is>
      </c>
    </row>
    <row r="60" ht="114" customHeight="1" s="186">
      <c r="A60" s="42" t="n"/>
      <c r="B60" s="42" t="inlineStr">
        <is>
          <t>种畜补贴
（种公羊）合计</t>
        </is>
      </c>
      <c r="C60" s="42" t="inlineStr">
        <is>
          <t>新建</t>
        </is>
      </c>
      <c r="D60" s="40" t="inlineStr">
        <is>
          <t>2022.01-2022.12</t>
        </is>
      </c>
      <c r="E60" s="42" t="inlineStr">
        <is>
          <t>小计</t>
        </is>
      </c>
      <c r="F60" s="52" t="inlineStr">
        <is>
          <t>计划为全县600户脱贫户和4000户“社带户养”户每户投放种公羊1只，种公羊每只补助3000元。</t>
        </is>
      </c>
      <c r="G60" s="101">
        <f>SUM(G61:G81)</f>
        <v/>
      </c>
      <c r="H60" s="101">
        <f>SUM(H61:H81)</f>
        <v/>
      </c>
      <c r="I60" s="40" t="n"/>
      <c r="J60" s="40" t="n"/>
      <c r="K60" s="40" t="n"/>
      <c r="L60" s="40" t="n"/>
      <c r="M60" s="102" t="inlineStr">
        <is>
          <t>培育养殖示范户，带领养殖户发展湖羊养殖，增加农户收入。</t>
        </is>
      </c>
      <c r="N60" s="102" t="inlineStr">
        <is>
          <t>大力推广三级二元生产模式，坚持一级场制种供种，二级场杂交扩繁，三级场集中育肥，鼓励养殖场户进行扩繁生产，育肥场按照保底价敞开收购养殖场户断奶羔羊。进一步完善“企、社、户”三方利益联结机制。</t>
        </is>
      </c>
      <c r="O60" s="42" t="n">
        <v>215</v>
      </c>
      <c r="P60" s="40" t="n">
        <v>9</v>
      </c>
      <c r="Q60" s="42">
        <f>R60+S60</f>
        <v/>
      </c>
      <c r="R60" s="42">
        <f>SUM(R61:R81)</f>
        <v/>
      </c>
      <c r="S60" s="40" t="n"/>
      <c r="T60" s="42">
        <f>U60+V60</f>
        <v/>
      </c>
      <c r="U60" s="42">
        <f>SUM(U61:U81)</f>
        <v/>
      </c>
      <c r="V60" s="40" t="n"/>
      <c r="W60" s="42" t="inlineStr">
        <is>
          <t>畜牧局</t>
        </is>
      </c>
      <c r="X60" s="79" t="inlineStr">
        <is>
          <t>赵过存</t>
        </is>
      </c>
      <c r="Y60" s="42" t="inlineStr">
        <is>
          <t>各乡镇</t>
        </is>
      </c>
      <c r="Z60" s="40" t="n"/>
      <c r="AA60" s="40" t="inlineStr">
        <is>
          <t>环农领办发〔2022〕3号</t>
        </is>
      </c>
      <c r="AB60" s="40" t="inlineStr">
        <is>
          <t>中提前批</t>
        </is>
      </c>
      <c r="AC60" s="67" t="inlineStr">
        <is>
          <t>是</t>
        </is>
      </c>
      <c r="AD60" s="67" t="inlineStr">
        <is>
          <t>√</t>
        </is>
      </c>
      <c r="AE60" s="67" t="inlineStr">
        <is>
          <t>√</t>
        </is>
      </c>
      <c r="AF60" s="67" t="inlineStr">
        <is>
          <t>√</t>
        </is>
      </c>
      <c r="AG60" s="67" t="inlineStr">
        <is>
          <t>√</t>
        </is>
      </c>
      <c r="AH60" s="67" t="inlineStr">
        <is>
          <t>√</t>
        </is>
      </c>
      <c r="AI60" s="67" t="inlineStr">
        <is>
          <t>√</t>
        </is>
      </c>
      <c r="AJ60" s="67" t="inlineStr">
        <is>
          <t>√</t>
        </is>
      </c>
      <c r="AK60" s="67" t="inlineStr">
        <is>
          <t>√</t>
        </is>
      </c>
      <c r="AL60" s="18" t="inlineStr">
        <is>
          <t>×</t>
        </is>
      </c>
      <c r="AM60" s="18" t="inlineStr">
        <is>
          <t>×</t>
        </is>
      </c>
      <c r="AN60" s="67" t="inlineStr">
        <is>
          <t>√</t>
        </is>
      </c>
      <c r="AO60" s="89" t="inlineStr">
        <is>
          <t>正在完善</t>
        </is>
      </c>
    </row>
    <row r="61" ht="107" customHeight="1" s="186">
      <c r="A61" s="123" t="n"/>
      <c r="B61" s="46" t="inlineStr">
        <is>
          <t>种畜补贴
（专业户种公羊）</t>
        </is>
      </c>
      <c r="C61" s="46" t="inlineStr">
        <is>
          <t>新建</t>
        </is>
      </c>
      <c r="D61" s="44" t="inlineStr">
        <is>
          <t>2022.01-2022.12</t>
        </is>
      </c>
      <c r="E61" s="46" t="inlineStr">
        <is>
          <t>车道镇</t>
        </is>
      </c>
      <c r="F61" s="54" t="inlineStr">
        <is>
          <t>扶持43户脱贫户每户调引种公羊1只，其中：元峁村4户、苦水掌村2户、双庙村2户、王西掌村3户、吊渠村2户、三角城村2户、杨掌村3户、魏洼村5户、红台套村3户、樱桃掌村3户、安掌村6户、刘渠村4户、刘园子村4户。</t>
        </is>
      </c>
      <c r="G61" s="55">
        <f>43*0.3</f>
        <v/>
      </c>
      <c r="H61" s="55">
        <f>43*0.3</f>
        <v/>
      </c>
      <c r="I61" s="44" t="n"/>
      <c r="J61" s="44" t="n"/>
      <c r="K61" s="44" t="n"/>
      <c r="L61" s="44" t="inlineStr">
        <is>
          <t>甘财扶贫〔2021〕26号</t>
        </is>
      </c>
      <c r="M61" s="104" t="inlineStr">
        <is>
          <t>培育养殖示范户，带领养殖户发展湖羊养殖，增加农户收入。</t>
        </is>
      </c>
      <c r="N61"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1" s="194" t="n">
        <v>13</v>
      </c>
      <c r="P61" s="44" t="n"/>
      <c r="Q61" s="46">
        <f>R61+S61</f>
        <v/>
      </c>
      <c r="R61" s="195" t="inlineStr">
        <is>
          <t>0.0043</t>
        </is>
      </c>
      <c r="S61" s="44" t="n"/>
      <c r="T61" s="46">
        <f>U61+V61</f>
        <v/>
      </c>
      <c r="U61" s="195" t="inlineStr">
        <is>
          <t>0.0182</t>
        </is>
      </c>
      <c r="V61" s="44" t="n"/>
      <c r="W61" s="46" t="inlineStr">
        <is>
          <t>畜牧局</t>
        </is>
      </c>
      <c r="X61" s="80" t="inlineStr">
        <is>
          <t>赵过存</t>
        </is>
      </c>
      <c r="Y61" s="46" t="inlineStr">
        <is>
          <t>车道镇</t>
        </is>
      </c>
      <c r="Z61" s="46" t="inlineStr">
        <is>
          <t>张会星</t>
        </is>
      </c>
      <c r="AA61" s="44" t="inlineStr">
        <is>
          <t>环农领办发〔2022〕3号</t>
        </is>
      </c>
      <c r="AB61" s="44" t="inlineStr">
        <is>
          <t>中提前批</t>
        </is>
      </c>
      <c r="AC61" s="67" t="inlineStr">
        <is>
          <t>是</t>
        </is>
      </c>
      <c r="AD61" s="67" t="inlineStr">
        <is>
          <t>√</t>
        </is>
      </c>
      <c r="AE61" s="67" t="inlineStr">
        <is>
          <t>√</t>
        </is>
      </c>
      <c r="AF61" s="67" t="inlineStr">
        <is>
          <t>√</t>
        </is>
      </c>
      <c r="AG61" s="67" t="inlineStr">
        <is>
          <t>√</t>
        </is>
      </c>
      <c r="AH61" s="67" t="inlineStr">
        <is>
          <t>√</t>
        </is>
      </c>
      <c r="AI61" s="67" t="inlineStr">
        <is>
          <t>√</t>
        </is>
      </c>
      <c r="AJ61" s="67" t="inlineStr">
        <is>
          <t>√</t>
        </is>
      </c>
      <c r="AK61" s="67" t="inlineStr">
        <is>
          <t>√</t>
        </is>
      </c>
      <c r="AL61" s="18" t="inlineStr">
        <is>
          <t>×</t>
        </is>
      </c>
      <c r="AM61" s="18" t="inlineStr">
        <is>
          <t>×</t>
        </is>
      </c>
      <c r="AN61" s="67" t="inlineStr">
        <is>
          <t>√</t>
        </is>
      </c>
      <c r="AO61" s="89" t="inlineStr">
        <is>
          <t>正在完善</t>
        </is>
      </c>
    </row>
    <row r="62" ht="107" customHeight="1" s="186">
      <c r="A62" s="123" t="n"/>
      <c r="B62" s="46" t="inlineStr">
        <is>
          <t>种畜补贴
（专业户种公羊）</t>
        </is>
      </c>
      <c r="C62" s="46" t="inlineStr">
        <is>
          <t>新建</t>
        </is>
      </c>
      <c r="D62" s="44" t="inlineStr">
        <is>
          <t>2022.01-2022.12</t>
        </is>
      </c>
      <c r="E62" s="46" t="inlineStr">
        <is>
          <t>毛井镇</t>
        </is>
      </c>
      <c r="F62" s="56" t="inlineStr">
        <is>
          <t>扶持50户脱贫户每户调引种公羊1只，其中：施家滩村4户、高家洼村13户、丁连掌村4户、大户掌村7户、马淌村22户。</t>
        </is>
      </c>
      <c r="G62" s="55">
        <f>50*0.3</f>
        <v/>
      </c>
      <c r="H62" s="55">
        <f>50*0.3</f>
        <v/>
      </c>
      <c r="I62" s="44" t="n"/>
      <c r="J62" s="44" t="n"/>
      <c r="K62" s="44" t="n"/>
      <c r="L62" s="44" t="inlineStr">
        <is>
          <t>甘财扶贫〔2021〕26号</t>
        </is>
      </c>
      <c r="M62" s="104" t="inlineStr">
        <is>
          <t>培育养殖示范户，带领养殖户发展湖羊养殖，增加农户收入。</t>
        </is>
      </c>
      <c r="N62"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2" s="194" t="n">
        <v>5</v>
      </c>
      <c r="P62" s="44" t="n"/>
      <c r="Q62" s="46">
        <f>R62+S62</f>
        <v/>
      </c>
      <c r="R62" s="195" t="inlineStr">
        <is>
          <t>0.0050</t>
        </is>
      </c>
      <c r="S62" s="44" t="n"/>
      <c r="T62" s="46">
        <f>U62+V62</f>
        <v/>
      </c>
      <c r="U62" s="195" t="inlineStr">
        <is>
          <t>0.0210</t>
        </is>
      </c>
      <c r="V62" s="44" t="n"/>
      <c r="W62" s="46" t="inlineStr">
        <is>
          <t>畜牧局</t>
        </is>
      </c>
      <c r="X62" s="80" t="inlineStr">
        <is>
          <t>赵过存</t>
        </is>
      </c>
      <c r="Y62" s="46" t="inlineStr">
        <is>
          <t>毛井镇</t>
        </is>
      </c>
      <c r="Z62" s="44" t="inlineStr">
        <is>
          <t>梁立群</t>
        </is>
      </c>
      <c r="AA62" s="44" t="inlineStr">
        <is>
          <t>环农领办发〔2022〕3号</t>
        </is>
      </c>
      <c r="AB62" s="44" t="inlineStr">
        <is>
          <t>中提前批</t>
        </is>
      </c>
      <c r="AC62" s="67" t="inlineStr">
        <is>
          <t>是</t>
        </is>
      </c>
      <c r="AD62" s="67" t="inlineStr">
        <is>
          <t>√</t>
        </is>
      </c>
      <c r="AE62" s="67" t="inlineStr">
        <is>
          <t>√</t>
        </is>
      </c>
      <c r="AF62" s="67" t="inlineStr">
        <is>
          <t>√</t>
        </is>
      </c>
      <c r="AG62" s="67" t="inlineStr">
        <is>
          <t>√</t>
        </is>
      </c>
      <c r="AH62" s="67" t="inlineStr">
        <is>
          <t>√</t>
        </is>
      </c>
      <c r="AI62" s="67" t="inlineStr">
        <is>
          <t>√</t>
        </is>
      </c>
      <c r="AJ62" s="67" t="inlineStr">
        <is>
          <t>√</t>
        </is>
      </c>
      <c r="AK62" s="67" t="inlineStr">
        <is>
          <t>√</t>
        </is>
      </c>
      <c r="AL62" s="18" t="inlineStr">
        <is>
          <t>×</t>
        </is>
      </c>
      <c r="AM62" s="18" t="inlineStr">
        <is>
          <t>×</t>
        </is>
      </c>
      <c r="AN62" s="67" t="inlineStr">
        <is>
          <t>√</t>
        </is>
      </c>
      <c r="AO62" s="89" t="inlineStr">
        <is>
          <t>正在完善</t>
        </is>
      </c>
    </row>
    <row r="63" ht="107" customHeight="1" s="186">
      <c r="A63" s="123" t="n"/>
      <c r="B63" s="46" t="inlineStr">
        <is>
          <t>种畜补贴
（专业户种公羊）</t>
        </is>
      </c>
      <c r="C63" s="46" t="inlineStr">
        <is>
          <t>新建</t>
        </is>
      </c>
      <c r="D63" s="44" t="inlineStr">
        <is>
          <t>2022.01-2022.12</t>
        </is>
      </c>
      <c r="E63" s="46" t="inlineStr">
        <is>
          <t>洪德镇</t>
        </is>
      </c>
      <c r="F63" s="56" t="inlineStr">
        <is>
          <t>扶持39户脱贫户每户调引种公羊1只，其中：丁阳渠子4户、洪德街村3户、寇河村4户、李达掌村2户、李塬村1户、梁岔村1户、马塬村3户、苗河村1户、私盐路村1户、苏长沟村7户、肖关村3户、许旗村1户、张崾岘村2户、张塬村4户、赵洼村2户。</t>
        </is>
      </c>
      <c r="G63" s="55">
        <f>39*0.3</f>
        <v/>
      </c>
      <c r="H63" s="55">
        <f>39*0.3</f>
        <v/>
      </c>
      <c r="I63" s="44" t="n"/>
      <c r="J63" s="44" t="n"/>
      <c r="K63" s="44" t="n"/>
      <c r="L63" s="44" t="inlineStr">
        <is>
          <t>甘财扶贫〔2021〕26号</t>
        </is>
      </c>
      <c r="M63" s="104" t="inlineStr">
        <is>
          <t>培育养殖示范户，带领养殖户发展湖羊养殖，增加农户收入。</t>
        </is>
      </c>
      <c r="N63"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3" s="196" t="n">
        <v>15</v>
      </c>
      <c r="P63" s="44" t="n"/>
      <c r="Q63" s="46">
        <f>R63+S63</f>
        <v/>
      </c>
      <c r="R63" s="197" t="inlineStr">
        <is>
          <t>0.0039</t>
        </is>
      </c>
      <c r="S63" s="44" t="n"/>
      <c r="T63" s="46">
        <f>U63+V63</f>
        <v/>
      </c>
      <c r="U63" s="195" t="inlineStr">
        <is>
          <t>0.0164</t>
        </is>
      </c>
      <c r="V63" s="44" t="n"/>
      <c r="W63" s="46" t="inlineStr">
        <is>
          <t>畜牧局</t>
        </is>
      </c>
      <c r="X63" s="80" t="inlineStr">
        <is>
          <t>赵过存</t>
        </is>
      </c>
      <c r="Y63" s="46" t="inlineStr">
        <is>
          <t>洪德镇</t>
        </is>
      </c>
      <c r="Z63" s="71" t="inlineStr">
        <is>
          <t>王国伍</t>
        </is>
      </c>
      <c r="AA63" s="44" t="inlineStr">
        <is>
          <t>环农领办发〔2022〕3号</t>
        </is>
      </c>
      <c r="AB63" s="44" t="inlineStr">
        <is>
          <t>中提前批</t>
        </is>
      </c>
      <c r="AC63" s="67" t="inlineStr">
        <is>
          <t>是</t>
        </is>
      </c>
      <c r="AD63" s="67" t="inlineStr">
        <is>
          <t>√</t>
        </is>
      </c>
      <c r="AE63" s="67" t="inlineStr">
        <is>
          <t>√</t>
        </is>
      </c>
      <c r="AF63" s="67" t="inlineStr">
        <is>
          <t>√</t>
        </is>
      </c>
      <c r="AG63" s="67" t="inlineStr">
        <is>
          <t>√</t>
        </is>
      </c>
      <c r="AH63" s="67" t="inlineStr">
        <is>
          <t>√</t>
        </is>
      </c>
      <c r="AI63" s="67" t="inlineStr">
        <is>
          <t>√</t>
        </is>
      </c>
      <c r="AJ63" s="67" t="inlineStr">
        <is>
          <t>√</t>
        </is>
      </c>
      <c r="AK63" s="67" t="inlineStr">
        <is>
          <t>√</t>
        </is>
      </c>
      <c r="AL63" s="18" t="inlineStr">
        <is>
          <t>×</t>
        </is>
      </c>
      <c r="AM63" s="18" t="inlineStr">
        <is>
          <t>×</t>
        </is>
      </c>
      <c r="AN63" s="67" t="inlineStr">
        <is>
          <t>√</t>
        </is>
      </c>
      <c r="AO63" s="89" t="inlineStr">
        <is>
          <t>正在完善</t>
        </is>
      </c>
    </row>
    <row r="64" ht="107" customHeight="1" s="186">
      <c r="A64" s="123" t="n"/>
      <c r="B64" s="46" t="inlineStr">
        <is>
          <t>种畜补贴
（专业户种公羊）</t>
        </is>
      </c>
      <c r="C64" s="57" t="inlineStr">
        <is>
          <t>新建</t>
        </is>
      </c>
      <c r="D64" s="44" t="inlineStr">
        <is>
          <t>2022.01-2022.12</t>
        </is>
      </c>
      <c r="E64" s="57" t="inlineStr">
        <is>
          <t>小南沟乡</t>
        </is>
      </c>
      <c r="F64" s="58" t="inlineStr">
        <is>
          <t>扶持14户脱贫户每户调引种公羊1只，其中：陈掌村2户、汪天子村1户、粉子山村2户、丁寨柯村4户、天子渠村3户、燕麦掌村2户。</t>
        </is>
      </c>
      <c r="G64" s="55">
        <f>14*0.3</f>
        <v/>
      </c>
      <c r="H64" s="55">
        <f>14*0.3</f>
        <v/>
      </c>
      <c r="I64" s="44" t="n"/>
      <c r="J64" s="44" t="n"/>
      <c r="K64" s="44" t="n"/>
      <c r="L64" s="44" t="inlineStr">
        <is>
          <t>甘财扶贫〔2021〕26号</t>
        </is>
      </c>
      <c r="M64" s="104" t="inlineStr">
        <is>
          <t>培育养殖示范户，带领养殖户发展湖羊养殖，增加农户收入。</t>
        </is>
      </c>
      <c r="N64"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4" s="196" t="n">
        <v>6</v>
      </c>
      <c r="P64" s="44" t="n"/>
      <c r="Q64" s="46">
        <f>R64+S64</f>
        <v/>
      </c>
      <c r="R64" s="195" t="inlineStr">
        <is>
          <t>0.0013</t>
        </is>
      </c>
      <c r="S64" s="44" t="n"/>
      <c r="T64" s="46">
        <f>U64+V64</f>
        <v/>
      </c>
      <c r="U64" s="195" t="inlineStr">
        <is>
          <t>0.0057</t>
        </is>
      </c>
      <c r="V64" s="44" t="n"/>
      <c r="W64" s="46" t="inlineStr">
        <is>
          <t>畜牧局</t>
        </is>
      </c>
      <c r="X64" s="80" t="inlineStr">
        <is>
          <t>赵过存</t>
        </is>
      </c>
      <c r="Y64" s="57" t="inlineStr">
        <is>
          <t>小南沟乡</t>
        </is>
      </c>
      <c r="Z64" s="44" t="inlineStr">
        <is>
          <t>任新育</t>
        </is>
      </c>
      <c r="AA64" s="44" t="inlineStr">
        <is>
          <t>环农领办发〔2022〕3号</t>
        </is>
      </c>
      <c r="AB64" s="44" t="inlineStr">
        <is>
          <t>中提前批</t>
        </is>
      </c>
      <c r="AC64" s="67" t="inlineStr">
        <is>
          <t>是</t>
        </is>
      </c>
      <c r="AD64" s="67" t="inlineStr">
        <is>
          <t>√</t>
        </is>
      </c>
      <c r="AE64" s="67" t="inlineStr">
        <is>
          <t>√</t>
        </is>
      </c>
      <c r="AF64" s="67" t="inlineStr">
        <is>
          <t>√</t>
        </is>
      </c>
      <c r="AG64" s="67" t="inlineStr">
        <is>
          <t>√</t>
        </is>
      </c>
      <c r="AH64" s="67" t="inlineStr">
        <is>
          <t>√</t>
        </is>
      </c>
      <c r="AI64" s="67" t="inlineStr">
        <is>
          <t>√</t>
        </is>
      </c>
      <c r="AJ64" s="67" t="inlineStr">
        <is>
          <t>√</t>
        </is>
      </c>
      <c r="AK64" s="67" t="inlineStr">
        <is>
          <t>√</t>
        </is>
      </c>
      <c r="AL64" s="18" t="inlineStr">
        <is>
          <t>×</t>
        </is>
      </c>
      <c r="AM64" s="18" t="inlineStr">
        <is>
          <t>×</t>
        </is>
      </c>
      <c r="AN64" s="67" t="inlineStr">
        <is>
          <t>√</t>
        </is>
      </c>
      <c r="AO64" s="89" t="inlineStr">
        <is>
          <t>正在完善</t>
        </is>
      </c>
    </row>
    <row r="65" ht="107" customHeight="1" s="186">
      <c r="A65" s="123" t="n"/>
      <c r="B65" s="46" t="inlineStr">
        <is>
          <t>种畜补贴
（专业户种公羊）</t>
        </is>
      </c>
      <c r="C65" s="46" t="inlineStr">
        <is>
          <t>新建</t>
        </is>
      </c>
      <c r="D65" s="44" t="inlineStr">
        <is>
          <t>2022.01-2022.12</t>
        </is>
      </c>
      <c r="E65" s="46" t="inlineStr">
        <is>
          <t>耿湾乡</t>
        </is>
      </c>
      <c r="F65" s="56" t="inlineStr">
        <is>
          <t>扶持32户脱贫户每户调引种公羊1只，其中：耿河村3户、四合原村8户、桃树掌村3户、韩老庄村2户、天桥村3户、许掌村2户、张台套村4户、黑城岔村3户、郜庄村2户、郝东掌村2户。</t>
        </is>
      </c>
      <c r="G65" s="55">
        <f>32*0.3</f>
        <v/>
      </c>
      <c r="H65" s="55">
        <f>32*0.3</f>
        <v/>
      </c>
      <c r="I65" s="44" t="n"/>
      <c r="J65" s="44" t="n"/>
      <c r="K65" s="44" t="n"/>
      <c r="L65" s="44" t="inlineStr">
        <is>
          <t>甘财扶贫〔2021〕26号</t>
        </is>
      </c>
      <c r="M65" s="104" t="inlineStr">
        <is>
          <t>培育养殖示范户，带领养殖户发展湖羊养殖，增加农户收入。</t>
        </is>
      </c>
      <c r="N65"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5" s="194" t="n">
        <v>10</v>
      </c>
      <c r="P65" s="44" t="n"/>
      <c r="Q65" s="46">
        <f>R65+S65</f>
        <v/>
      </c>
      <c r="R65" s="195" t="inlineStr">
        <is>
          <t>0.0032</t>
        </is>
      </c>
      <c r="S65" s="44" t="n"/>
      <c r="T65" s="46">
        <f>U65+V65</f>
        <v/>
      </c>
      <c r="U65" s="195" t="inlineStr">
        <is>
          <t>0.0135</t>
        </is>
      </c>
      <c r="V65" s="44" t="n"/>
      <c r="W65" s="46" t="inlineStr">
        <is>
          <t>畜牧局</t>
        </is>
      </c>
      <c r="X65" s="80" t="inlineStr">
        <is>
          <t>赵过存</t>
        </is>
      </c>
      <c r="Y65" s="46" t="inlineStr">
        <is>
          <t>耿湾乡</t>
        </is>
      </c>
      <c r="Z65" s="44" t="inlineStr">
        <is>
          <t>王秀丽</t>
        </is>
      </c>
      <c r="AA65" s="44" t="inlineStr">
        <is>
          <t>环农领办发〔2022〕3号</t>
        </is>
      </c>
      <c r="AB65" s="44" t="inlineStr">
        <is>
          <t>中提前批</t>
        </is>
      </c>
      <c r="AC65" s="67" t="inlineStr">
        <is>
          <t>是</t>
        </is>
      </c>
      <c r="AD65" s="67" t="inlineStr">
        <is>
          <t>√</t>
        </is>
      </c>
      <c r="AE65" s="67" t="inlineStr">
        <is>
          <t>√</t>
        </is>
      </c>
      <c r="AF65" s="67" t="inlineStr">
        <is>
          <t>√</t>
        </is>
      </c>
      <c r="AG65" s="67" t="inlineStr">
        <is>
          <t>√</t>
        </is>
      </c>
      <c r="AH65" s="67" t="inlineStr">
        <is>
          <t>√</t>
        </is>
      </c>
      <c r="AI65" s="67" t="inlineStr">
        <is>
          <t>√</t>
        </is>
      </c>
      <c r="AJ65" s="67" t="inlineStr">
        <is>
          <t>√</t>
        </is>
      </c>
      <c r="AK65" s="67" t="inlineStr">
        <is>
          <t>√</t>
        </is>
      </c>
      <c r="AL65" s="18" t="inlineStr">
        <is>
          <t>×</t>
        </is>
      </c>
      <c r="AM65" s="18" t="inlineStr">
        <is>
          <t>×</t>
        </is>
      </c>
      <c r="AN65" s="67" t="inlineStr">
        <is>
          <t>√</t>
        </is>
      </c>
      <c r="AO65" s="89" t="inlineStr">
        <is>
          <t>正在完善</t>
        </is>
      </c>
    </row>
    <row r="66" ht="107" customHeight="1" s="186">
      <c r="A66" s="123" t="n"/>
      <c r="B66" s="46" t="inlineStr">
        <is>
          <t>种畜补贴
（专业户种公羊）</t>
        </is>
      </c>
      <c r="C66" s="46" t="inlineStr">
        <is>
          <t>新建</t>
        </is>
      </c>
      <c r="D66" s="44" t="inlineStr">
        <is>
          <t>2022.01-2022.12</t>
        </is>
      </c>
      <c r="E66" s="46" t="inlineStr">
        <is>
          <t>环城镇</t>
        </is>
      </c>
      <c r="F66" s="90" t="inlineStr">
        <is>
          <t>扶持5户脱贫户每户调引种公羊1只，其中：龚淌村3户、陈汤塬村1户、马坊塬1户。</t>
        </is>
      </c>
      <c r="G66" s="55">
        <f>5*0.3</f>
        <v/>
      </c>
      <c r="H66" s="55">
        <f>5*0.3</f>
        <v/>
      </c>
      <c r="I66" s="44" t="n"/>
      <c r="J66" s="44" t="n"/>
      <c r="K66" s="44" t="n"/>
      <c r="L66" s="44" t="inlineStr">
        <is>
          <t>甘财扶贫〔2021〕26号</t>
        </is>
      </c>
      <c r="M66" s="93" t="inlineStr">
        <is>
          <t>培育养殖示范户，带领养殖户发展湖羊养殖，增加农户收入。</t>
        </is>
      </c>
      <c r="N66"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66" s="103" t="n">
        <v>0</v>
      </c>
      <c r="P66" s="44" t="n">
        <v>3</v>
      </c>
      <c r="Q66" s="46">
        <f>R66+S66</f>
        <v/>
      </c>
      <c r="R66" s="195" t="inlineStr">
        <is>
          <t>0.0004</t>
        </is>
      </c>
      <c r="S66" s="44" t="n"/>
      <c r="T66" s="46">
        <f>U66+V66</f>
        <v/>
      </c>
      <c r="U66" s="195" t="inlineStr">
        <is>
          <t>0.0020</t>
        </is>
      </c>
      <c r="V66" s="44" t="n"/>
      <c r="W66" s="46" t="inlineStr">
        <is>
          <t>畜牧局</t>
        </is>
      </c>
      <c r="X66" s="80" t="inlineStr">
        <is>
          <t>赵过存</t>
        </is>
      </c>
      <c r="Y66" s="46" t="inlineStr">
        <is>
          <t>环城镇</t>
        </is>
      </c>
      <c r="Z66" s="44" t="inlineStr">
        <is>
          <t>王向斌</t>
        </is>
      </c>
      <c r="AA66" s="44" t="inlineStr">
        <is>
          <t>环农领办发〔2022〕3号</t>
        </is>
      </c>
      <c r="AB66" s="44" t="inlineStr">
        <is>
          <t>中提前批</t>
        </is>
      </c>
      <c r="AC66" s="67" t="inlineStr">
        <is>
          <t>是</t>
        </is>
      </c>
      <c r="AD66" s="67" t="inlineStr">
        <is>
          <t>√</t>
        </is>
      </c>
      <c r="AE66" s="67" t="inlineStr">
        <is>
          <t>√</t>
        </is>
      </c>
      <c r="AF66" s="67" t="inlineStr">
        <is>
          <t>√</t>
        </is>
      </c>
      <c r="AG66" s="67" t="inlineStr">
        <is>
          <t>√</t>
        </is>
      </c>
      <c r="AH66" s="67" t="inlineStr">
        <is>
          <t>√</t>
        </is>
      </c>
      <c r="AI66" s="67" t="inlineStr">
        <is>
          <t>√</t>
        </is>
      </c>
      <c r="AJ66" s="67" t="inlineStr">
        <is>
          <t>√</t>
        </is>
      </c>
      <c r="AK66" s="67" t="inlineStr">
        <is>
          <t>√</t>
        </is>
      </c>
      <c r="AL66" s="18" t="inlineStr">
        <is>
          <t>×</t>
        </is>
      </c>
      <c r="AM66" s="18" t="inlineStr">
        <is>
          <t>×</t>
        </is>
      </c>
      <c r="AN66" s="67" t="inlineStr">
        <is>
          <t>√</t>
        </is>
      </c>
      <c r="AO66" s="89" t="inlineStr">
        <is>
          <t>正在完善</t>
        </is>
      </c>
    </row>
    <row r="67" ht="107" customHeight="1" s="186">
      <c r="A67" s="123" t="n"/>
      <c r="B67" s="46" t="inlineStr">
        <is>
          <t>种畜补贴
（专业户种公羊）</t>
        </is>
      </c>
      <c r="C67" s="46" t="inlineStr">
        <is>
          <t>新建</t>
        </is>
      </c>
      <c r="D67" s="44" t="inlineStr">
        <is>
          <t>2022.01-2022.12</t>
        </is>
      </c>
      <c r="E67" s="46" t="inlineStr">
        <is>
          <t>合道镇</t>
        </is>
      </c>
      <c r="F67" s="58" t="inlineStr">
        <is>
          <t>扶持46户脱贫户每户调引种公羊1只，其中：朱家塬村3户、赵家塬村2户、沈家岭村3户、瓦天沟村3户、何家坪村2户、唐台套子村4户、梁坪村4户、陶洼子村2户、陈旗塬村3户、辛坪村1户、赵台套村4户、杨坪沟村1户、常崾岘村2户、寨子坪村4户、红崖洼村2户、大路洼村4户、尚西坪村2户。</t>
        </is>
      </c>
      <c r="G67" s="55">
        <f>46*0.3</f>
        <v/>
      </c>
      <c r="H67" s="55">
        <f>46*0.3</f>
        <v/>
      </c>
      <c r="I67" s="44" t="n"/>
      <c r="J67" s="44" t="n"/>
      <c r="K67" s="44" t="n"/>
      <c r="L67" s="44" t="inlineStr">
        <is>
          <t>甘财扶贫〔2021〕26号</t>
        </is>
      </c>
      <c r="M67" s="104" t="inlineStr">
        <is>
          <t>培育养殖示范户，带领养殖户发展湖羊养殖，增加农户收入。</t>
        </is>
      </c>
      <c r="N67"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7" s="194" t="n">
        <v>17</v>
      </c>
      <c r="P67" s="44" t="n"/>
      <c r="Q67" s="46">
        <f>R67+S67</f>
        <v/>
      </c>
      <c r="R67" s="197" t="inlineStr">
        <is>
          <t>0.0046</t>
        </is>
      </c>
      <c r="S67" s="44" t="n"/>
      <c r="T67" s="46">
        <f>U67+V67</f>
        <v/>
      </c>
      <c r="U67" s="195" t="inlineStr">
        <is>
          <t>0.0193</t>
        </is>
      </c>
      <c r="V67" s="44" t="n"/>
      <c r="W67" s="46" t="inlineStr">
        <is>
          <t>畜牧局</t>
        </is>
      </c>
      <c r="X67" s="80" t="inlineStr">
        <is>
          <t>赵过存</t>
        </is>
      </c>
      <c r="Y67" s="46" t="inlineStr">
        <is>
          <t>合道镇</t>
        </is>
      </c>
      <c r="Z67" s="44" t="inlineStr">
        <is>
          <t>王宝明</t>
        </is>
      </c>
      <c r="AA67" s="44" t="inlineStr">
        <is>
          <t>环农领办发〔2022〕3号</t>
        </is>
      </c>
      <c r="AB67" s="44" t="inlineStr">
        <is>
          <t>中提前批</t>
        </is>
      </c>
      <c r="AC67" s="67" t="inlineStr">
        <is>
          <t>是</t>
        </is>
      </c>
      <c r="AD67" s="67" t="inlineStr">
        <is>
          <t>√</t>
        </is>
      </c>
      <c r="AE67" s="67" t="inlineStr">
        <is>
          <t>√</t>
        </is>
      </c>
      <c r="AF67" s="67" t="inlineStr">
        <is>
          <t>√</t>
        </is>
      </c>
      <c r="AG67" s="67" t="inlineStr">
        <is>
          <t>√</t>
        </is>
      </c>
      <c r="AH67" s="67" t="inlineStr">
        <is>
          <t>√</t>
        </is>
      </c>
      <c r="AI67" s="67" t="inlineStr">
        <is>
          <t>√</t>
        </is>
      </c>
      <c r="AJ67" s="67" t="inlineStr">
        <is>
          <t>√</t>
        </is>
      </c>
      <c r="AK67" s="67" t="inlineStr">
        <is>
          <t>√</t>
        </is>
      </c>
      <c r="AL67" s="18" t="inlineStr">
        <is>
          <t>×</t>
        </is>
      </c>
      <c r="AM67" s="18" t="inlineStr">
        <is>
          <t>×</t>
        </is>
      </c>
      <c r="AN67" s="67" t="inlineStr">
        <is>
          <t>√</t>
        </is>
      </c>
      <c r="AO67" s="89" t="inlineStr">
        <is>
          <t>正在完善</t>
        </is>
      </c>
    </row>
    <row r="68" ht="107" customHeight="1" s="186">
      <c r="A68" s="123" t="n"/>
      <c r="B68" s="46" t="inlineStr">
        <is>
          <t>种畜补贴
（专业户种公羊）</t>
        </is>
      </c>
      <c r="C68" s="46" t="inlineStr">
        <is>
          <t>新建</t>
        </is>
      </c>
      <c r="D68" s="44" t="inlineStr">
        <is>
          <t>2022.01-2022.12</t>
        </is>
      </c>
      <c r="E68" s="46" t="inlineStr">
        <is>
          <t>曲子镇</t>
        </is>
      </c>
      <c r="F68" s="56" t="inlineStr">
        <is>
          <t>扶持10户脱贫户每户调引种公羊1只，其中：刘旗村1户、楼房子村2户、金村寺村2户、油坊塬村1户、金盆掌村2户、小庄子村2户。</t>
        </is>
      </c>
      <c r="G68" s="55">
        <f>10*0.3</f>
        <v/>
      </c>
      <c r="H68" s="55">
        <f>10*0.3</f>
        <v/>
      </c>
      <c r="I68" s="44" t="n"/>
      <c r="J68" s="44" t="n"/>
      <c r="K68" s="44" t="n"/>
      <c r="L68" s="44" t="inlineStr">
        <is>
          <t>甘财扶贫〔2021〕26号</t>
        </is>
      </c>
      <c r="M68" s="104" t="inlineStr">
        <is>
          <t>培育养殖示范户，带领养殖户发展湖羊养殖，增加农户收入。</t>
        </is>
      </c>
      <c r="N68"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8" s="55" t="n">
        <v>0</v>
      </c>
      <c r="P68" s="44" t="n">
        <v>6</v>
      </c>
      <c r="Q68" s="46">
        <f>R68+S68</f>
        <v/>
      </c>
      <c r="R68" s="195" t="inlineStr">
        <is>
          <t>0.0010</t>
        </is>
      </c>
      <c r="S68" s="44" t="n"/>
      <c r="T68" s="46">
        <f>U68+V68</f>
        <v/>
      </c>
      <c r="U68" s="195" t="inlineStr">
        <is>
          <t>0.0043</t>
        </is>
      </c>
      <c r="V68" s="44" t="n"/>
      <c r="W68" s="46" t="inlineStr">
        <is>
          <t>畜牧局</t>
        </is>
      </c>
      <c r="X68" s="80" t="inlineStr">
        <is>
          <t>赵过存</t>
        </is>
      </c>
      <c r="Y68" s="46" t="inlineStr">
        <is>
          <t>曲子镇</t>
        </is>
      </c>
      <c r="Z68" s="44" t="inlineStr">
        <is>
          <t>段斌杰</t>
        </is>
      </c>
      <c r="AA68" s="44" t="inlineStr">
        <is>
          <t>环农领办发〔2022〕3号</t>
        </is>
      </c>
      <c r="AB68" s="44" t="inlineStr">
        <is>
          <t>中提前批</t>
        </is>
      </c>
      <c r="AC68" s="67" t="inlineStr">
        <is>
          <t>是</t>
        </is>
      </c>
      <c r="AD68" s="67" t="inlineStr">
        <is>
          <t>√</t>
        </is>
      </c>
      <c r="AE68" s="67" t="inlineStr">
        <is>
          <t>√</t>
        </is>
      </c>
      <c r="AF68" s="67" t="inlineStr">
        <is>
          <t>√</t>
        </is>
      </c>
      <c r="AG68" s="67" t="inlineStr">
        <is>
          <t>√</t>
        </is>
      </c>
      <c r="AH68" s="67" t="inlineStr">
        <is>
          <t>√</t>
        </is>
      </c>
      <c r="AI68" s="67" t="inlineStr">
        <is>
          <t>√</t>
        </is>
      </c>
      <c r="AJ68" s="67" t="inlineStr">
        <is>
          <t>√</t>
        </is>
      </c>
      <c r="AK68" s="67" t="inlineStr">
        <is>
          <t>√</t>
        </is>
      </c>
      <c r="AL68" s="18" t="inlineStr">
        <is>
          <t>×</t>
        </is>
      </c>
      <c r="AM68" s="18" t="inlineStr">
        <is>
          <t>×</t>
        </is>
      </c>
      <c r="AN68" s="67" t="inlineStr">
        <is>
          <t>√</t>
        </is>
      </c>
      <c r="AO68" s="89" t="inlineStr">
        <is>
          <t>正在完善</t>
        </is>
      </c>
    </row>
    <row r="69" ht="107" customHeight="1" s="186">
      <c r="A69" s="123" t="n"/>
      <c r="B69" s="46" t="inlineStr">
        <is>
          <t>种畜补贴
（专业户种公羊）</t>
        </is>
      </c>
      <c r="C69" s="46" t="inlineStr">
        <is>
          <t>新建</t>
        </is>
      </c>
      <c r="D69" s="44" t="inlineStr">
        <is>
          <t>2022.01-2022.12</t>
        </is>
      </c>
      <c r="E69" s="46" t="inlineStr">
        <is>
          <t>罗山川乡</t>
        </is>
      </c>
      <c r="F69" s="56" t="inlineStr">
        <is>
          <t>扶持36户脱贫户每户调引种公羊1只，其中：西阳洼村4户、苇芝城村5户、龙柏山村6户、兰家掌村6户、大树塬村10户、光明村5户。</t>
        </is>
      </c>
      <c r="G69" s="55">
        <f>36*0.3</f>
        <v/>
      </c>
      <c r="H69" s="55">
        <f>36*0.3</f>
        <v/>
      </c>
      <c r="I69" s="44" t="n"/>
      <c r="J69" s="44" t="n"/>
      <c r="K69" s="44" t="n"/>
      <c r="L69" s="44" t="inlineStr">
        <is>
          <t>甘财扶贫〔2021〕26号</t>
        </is>
      </c>
      <c r="M69" s="104" t="inlineStr">
        <is>
          <t>扶持贫困户发展草畜产业，增加农户收入，巩固脱贫攻坚成果，实现乡村振兴。</t>
        </is>
      </c>
      <c r="N69"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69" s="55" t="n">
        <v>6</v>
      </c>
      <c r="P69" s="44" t="n"/>
      <c r="Q69" s="46">
        <f>R69+S69</f>
        <v/>
      </c>
      <c r="R69" s="195" t="inlineStr">
        <is>
          <t>0.0036</t>
        </is>
      </c>
      <c r="S69" s="44" t="n"/>
      <c r="T69" s="46">
        <f>U69+V69</f>
        <v/>
      </c>
      <c r="U69" s="195" t="inlineStr">
        <is>
          <t>0.0153</t>
        </is>
      </c>
      <c r="V69" s="44" t="n"/>
      <c r="W69" s="46" t="inlineStr">
        <is>
          <t>畜牧局</t>
        </is>
      </c>
      <c r="X69" s="80" t="inlineStr">
        <is>
          <t>赵过存</t>
        </is>
      </c>
      <c r="Y69" s="46" t="inlineStr">
        <is>
          <t>罗山川乡</t>
        </is>
      </c>
      <c r="Z69" s="44" t="inlineStr">
        <is>
          <t>李怀文</t>
        </is>
      </c>
      <c r="AA69" s="44" t="inlineStr">
        <is>
          <t>环农领办发〔2022〕3号</t>
        </is>
      </c>
      <c r="AB69" s="44" t="inlineStr">
        <is>
          <t>中提前批</t>
        </is>
      </c>
      <c r="AC69" s="67" t="inlineStr">
        <is>
          <t>是</t>
        </is>
      </c>
      <c r="AD69" s="67" t="inlineStr">
        <is>
          <t>√</t>
        </is>
      </c>
      <c r="AE69" s="67" t="inlineStr">
        <is>
          <t>√</t>
        </is>
      </c>
      <c r="AF69" s="67" t="inlineStr">
        <is>
          <t>√</t>
        </is>
      </c>
      <c r="AG69" s="67" t="inlineStr">
        <is>
          <t>√</t>
        </is>
      </c>
      <c r="AH69" s="67" t="inlineStr">
        <is>
          <t>√</t>
        </is>
      </c>
      <c r="AI69" s="67" t="inlineStr">
        <is>
          <t>√</t>
        </is>
      </c>
      <c r="AJ69" s="67" t="inlineStr">
        <is>
          <t>√</t>
        </is>
      </c>
      <c r="AK69" s="67" t="inlineStr">
        <is>
          <t>√</t>
        </is>
      </c>
      <c r="AL69" s="18" t="inlineStr">
        <is>
          <t>×</t>
        </is>
      </c>
      <c r="AM69" s="18" t="inlineStr">
        <is>
          <t>×</t>
        </is>
      </c>
      <c r="AN69" s="67" t="inlineStr">
        <is>
          <t>√</t>
        </is>
      </c>
      <c r="AO69" s="89" t="inlineStr">
        <is>
          <t>正在完善</t>
        </is>
      </c>
    </row>
    <row r="70" ht="107" customHeight="1" s="186">
      <c r="A70" s="123" t="n"/>
      <c r="B70" s="46" t="inlineStr">
        <is>
          <t>种畜补贴
（专业户种公羊）</t>
        </is>
      </c>
      <c r="C70" s="46" t="inlineStr">
        <is>
          <t>新建</t>
        </is>
      </c>
      <c r="D70" s="44" t="inlineStr">
        <is>
          <t>2022.01-2022.12</t>
        </is>
      </c>
      <c r="E70" s="46" t="inlineStr">
        <is>
          <t>南湫乡</t>
        </is>
      </c>
      <c r="F70" s="56" t="inlineStr">
        <is>
          <t>扶持12户脱贫户每户调引种公羊1只，其中：代家洼村3户、洪涝池村3户、岳后渠村2户、花儿山村2户、双井子村2户。</t>
        </is>
      </c>
      <c r="G70" s="55">
        <f>12*0.3</f>
        <v/>
      </c>
      <c r="H70" s="55">
        <f>12*0.3</f>
        <v/>
      </c>
      <c r="I70" s="44" t="n"/>
      <c r="J70" s="44" t="n"/>
      <c r="K70" s="44" t="n"/>
      <c r="L70" s="44" t="inlineStr">
        <is>
          <t>甘财扶贫〔2021〕26号</t>
        </is>
      </c>
      <c r="M70" s="104" t="inlineStr">
        <is>
          <t>培育养殖示范户，带领养殖户发展湖羊养殖，增加农户收入。</t>
        </is>
      </c>
      <c r="N70"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0" s="194" t="n">
        <v>5</v>
      </c>
      <c r="P70" s="44" t="n"/>
      <c r="Q70" s="46">
        <f>R70+S70</f>
        <v/>
      </c>
      <c r="R70" s="195" t="inlineStr">
        <is>
          <t>0.0009</t>
        </is>
      </c>
      <c r="S70" s="44" t="n"/>
      <c r="T70" s="46">
        <f>U70+V70</f>
        <v/>
      </c>
      <c r="U70" s="195" t="inlineStr">
        <is>
          <t>0.0040</t>
        </is>
      </c>
      <c r="V70" s="44" t="n"/>
      <c r="W70" s="46" t="inlineStr">
        <is>
          <t>畜牧局</t>
        </is>
      </c>
      <c r="X70" s="80" t="inlineStr">
        <is>
          <t>赵过存</t>
        </is>
      </c>
      <c r="Y70" s="46" t="inlineStr">
        <is>
          <t>南湫乡</t>
        </is>
      </c>
      <c r="Z70" s="44" t="inlineStr">
        <is>
          <t>杜志远</t>
        </is>
      </c>
      <c r="AA70" s="44" t="inlineStr">
        <is>
          <t>环农领办发〔2022〕3号</t>
        </is>
      </c>
      <c r="AB70" s="44" t="inlineStr">
        <is>
          <t>中提前批</t>
        </is>
      </c>
      <c r="AC70" s="67" t="inlineStr">
        <is>
          <t>是</t>
        </is>
      </c>
      <c r="AD70" s="67" t="inlineStr">
        <is>
          <t>√</t>
        </is>
      </c>
      <c r="AE70" s="67" t="inlineStr">
        <is>
          <t>√</t>
        </is>
      </c>
      <c r="AF70" s="67" t="inlineStr">
        <is>
          <t>√</t>
        </is>
      </c>
      <c r="AG70" s="67" t="inlineStr">
        <is>
          <t>√</t>
        </is>
      </c>
      <c r="AH70" s="67" t="inlineStr">
        <is>
          <t>√</t>
        </is>
      </c>
      <c r="AI70" s="67" t="inlineStr">
        <is>
          <t>√</t>
        </is>
      </c>
      <c r="AJ70" s="67" t="inlineStr">
        <is>
          <t>√</t>
        </is>
      </c>
      <c r="AK70" s="67" t="inlineStr">
        <is>
          <t>√</t>
        </is>
      </c>
      <c r="AL70" s="18" t="inlineStr">
        <is>
          <t>×</t>
        </is>
      </c>
      <c r="AM70" s="18" t="inlineStr">
        <is>
          <t>×</t>
        </is>
      </c>
      <c r="AN70" s="67" t="inlineStr">
        <is>
          <t>√</t>
        </is>
      </c>
      <c r="AO70" s="89" t="inlineStr">
        <is>
          <t>正在完善</t>
        </is>
      </c>
    </row>
    <row r="71" ht="107" customHeight="1" s="186">
      <c r="A71" s="123" t="n"/>
      <c r="B71" s="46" t="inlineStr">
        <is>
          <t>种畜补贴
（专业户种公羊）</t>
        </is>
      </c>
      <c r="C71" s="46" t="inlineStr">
        <is>
          <t>新建</t>
        </is>
      </c>
      <c r="D71" s="44" t="inlineStr">
        <is>
          <t>2022.01-2022.12</t>
        </is>
      </c>
      <c r="E71" s="46" t="inlineStr">
        <is>
          <t>天池乡</t>
        </is>
      </c>
      <c r="F71" s="56" t="inlineStr">
        <is>
          <t>扶持30户脱贫户每户调引种公羊1只，其中：鲜岔村2户、喜家坪村1户、井渠淌村2户、老庄湾村1户、曹李川村3户、殷屈河村4户、潘老庄村3户、碾盘岭村3户、吴城子村3户、苏北岔村3户、四合掌村2户、大庄台套村2户、张邓塬村1户。</t>
        </is>
      </c>
      <c r="G71" s="55">
        <f>30*0.3</f>
        <v/>
      </c>
      <c r="H71" s="55">
        <f>30*0.3</f>
        <v/>
      </c>
      <c r="I71" s="44" t="n"/>
      <c r="J71" s="44" t="n"/>
      <c r="K71" s="44" t="n"/>
      <c r="L71" s="44" t="inlineStr">
        <is>
          <t>甘财扶贫〔2021〕26号</t>
        </is>
      </c>
      <c r="M71" s="104" t="inlineStr">
        <is>
          <t>培育养殖示范户，带领养殖户发展湖羊养殖，增加农户收入。</t>
        </is>
      </c>
      <c r="N71"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1" s="194" t="n">
        <v>13</v>
      </c>
      <c r="P71" s="44" t="n"/>
      <c r="Q71" s="46">
        <f>R71+S71</f>
        <v/>
      </c>
      <c r="R71" s="195" t="inlineStr">
        <is>
          <t>0.0030</t>
        </is>
      </c>
      <c r="S71" s="44" t="n"/>
      <c r="T71" s="46">
        <f>U71+V71</f>
        <v/>
      </c>
      <c r="U71" s="195" t="inlineStr">
        <is>
          <t>0.0127</t>
        </is>
      </c>
      <c r="V71" s="44" t="n"/>
      <c r="W71" s="46" t="inlineStr">
        <is>
          <t>畜牧局</t>
        </is>
      </c>
      <c r="X71" s="80" t="inlineStr">
        <is>
          <t>赵过存</t>
        </is>
      </c>
      <c r="Y71" s="46" t="inlineStr">
        <is>
          <t>天池乡</t>
        </is>
      </c>
      <c r="Z71" s="44" t="inlineStr">
        <is>
          <t>刘震</t>
        </is>
      </c>
      <c r="AA71" s="44" t="inlineStr">
        <is>
          <t>环农领办发〔2022〕3号</t>
        </is>
      </c>
      <c r="AB71" s="44" t="inlineStr">
        <is>
          <t>中提前批</t>
        </is>
      </c>
      <c r="AC71" s="67" t="inlineStr">
        <is>
          <t>是</t>
        </is>
      </c>
      <c r="AD71" s="67" t="inlineStr">
        <is>
          <t>√</t>
        </is>
      </c>
      <c r="AE71" s="67" t="inlineStr">
        <is>
          <t>√</t>
        </is>
      </c>
      <c r="AF71" s="67" t="inlineStr">
        <is>
          <t>√</t>
        </is>
      </c>
      <c r="AG71" s="67" t="inlineStr">
        <is>
          <t>√</t>
        </is>
      </c>
      <c r="AH71" s="67" t="inlineStr">
        <is>
          <t>√</t>
        </is>
      </c>
      <c r="AI71" s="67" t="inlineStr">
        <is>
          <t>√</t>
        </is>
      </c>
      <c r="AJ71" s="67" t="inlineStr">
        <is>
          <t>√</t>
        </is>
      </c>
      <c r="AK71" s="67" t="inlineStr">
        <is>
          <t>√</t>
        </is>
      </c>
      <c r="AL71" s="18" t="inlineStr">
        <is>
          <t>×</t>
        </is>
      </c>
      <c r="AM71" s="18" t="inlineStr">
        <is>
          <t>×</t>
        </is>
      </c>
      <c r="AN71" s="67" t="inlineStr">
        <is>
          <t>√</t>
        </is>
      </c>
      <c r="AO71" s="89" t="inlineStr">
        <is>
          <t>正在完善</t>
        </is>
      </c>
    </row>
    <row r="72" ht="107" customHeight="1" s="186">
      <c r="A72" s="123" t="n"/>
      <c r="B72" s="46" t="inlineStr">
        <is>
          <t>种畜补贴
（专业户种公羊）</t>
        </is>
      </c>
      <c r="C72" s="46" t="inlineStr">
        <is>
          <t>新建</t>
        </is>
      </c>
      <c r="D72" s="44" t="inlineStr">
        <is>
          <t>2022.01-2022.12</t>
        </is>
      </c>
      <c r="E72" s="46" t="inlineStr">
        <is>
          <t>甜水镇</t>
        </is>
      </c>
      <c r="F72" s="56" t="inlineStr">
        <is>
          <t>扶持11户脱贫户发展湖羊养殖、调引种公羊11只、其中：鲁掌村3户、邱滩村3户、赵掌村3户、大良洼村2户。</t>
        </is>
      </c>
      <c r="G72" s="55">
        <f>11*0.3</f>
        <v/>
      </c>
      <c r="H72" s="55">
        <f>11*0.3</f>
        <v/>
      </c>
      <c r="I72" s="44" t="n"/>
      <c r="J72" s="44" t="n"/>
      <c r="K72" s="44" t="n"/>
      <c r="L72" s="44" t="inlineStr">
        <is>
          <t>甘财扶贫〔2021〕26号</t>
        </is>
      </c>
      <c r="M72" s="104" t="inlineStr">
        <is>
          <t>培育养殖示范户，带领养殖户发展湖羊养殖，增加农户收入。</t>
        </is>
      </c>
      <c r="N72"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2" s="194" t="n">
        <v>4</v>
      </c>
      <c r="P72" s="44" t="n"/>
      <c r="Q72" s="46">
        <f>R72+S72</f>
        <v/>
      </c>
      <c r="R72" s="195" t="inlineStr">
        <is>
          <t>0.0011</t>
        </is>
      </c>
      <c r="S72" s="44" t="n"/>
      <c r="T72" s="46">
        <f>U72+V72</f>
        <v/>
      </c>
      <c r="U72" s="195" t="inlineStr">
        <is>
          <t>0.0046</t>
        </is>
      </c>
      <c r="V72" s="44" t="n"/>
      <c r="W72" s="46" t="inlineStr">
        <is>
          <t>畜牧局</t>
        </is>
      </c>
      <c r="X72" s="80" t="inlineStr">
        <is>
          <t>赵过存</t>
        </is>
      </c>
      <c r="Y72" s="46" t="inlineStr">
        <is>
          <t>甜水镇</t>
        </is>
      </c>
      <c r="Z72" s="44" t="inlineStr">
        <is>
          <t>程利平</t>
        </is>
      </c>
      <c r="AA72" s="44" t="inlineStr">
        <is>
          <t>环农领办发〔2022〕3号</t>
        </is>
      </c>
      <c r="AB72" s="44" t="inlineStr">
        <is>
          <t>中提前批</t>
        </is>
      </c>
      <c r="AC72" s="67" t="inlineStr">
        <is>
          <t>是</t>
        </is>
      </c>
      <c r="AD72" s="67" t="inlineStr">
        <is>
          <t>√</t>
        </is>
      </c>
      <c r="AE72" s="67" t="inlineStr">
        <is>
          <t>√</t>
        </is>
      </c>
      <c r="AF72" s="67" t="inlineStr">
        <is>
          <t>√</t>
        </is>
      </c>
      <c r="AG72" s="67" t="inlineStr">
        <is>
          <t>√</t>
        </is>
      </c>
      <c r="AH72" s="67" t="inlineStr">
        <is>
          <t>√</t>
        </is>
      </c>
      <c r="AI72" s="67" t="inlineStr">
        <is>
          <t>√</t>
        </is>
      </c>
      <c r="AJ72" s="67" t="inlineStr">
        <is>
          <t>√</t>
        </is>
      </c>
      <c r="AK72" s="67" t="inlineStr">
        <is>
          <t>√</t>
        </is>
      </c>
      <c r="AL72" s="18" t="inlineStr">
        <is>
          <t>×</t>
        </is>
      </c>
      <c r="AM72" s="18" t="inlineStr">
        <is>
          <t>×</t>
        </is>
      </c>
      <c r="AN72" s="67" t="inlineStr">
        <is>
          <t>√</t>
        </is>
      </c>
      <c r="AO72" s="89" t="inlineStr">
        <is>
          <t>正在完善</t>
        </is>
      </c>
    </row>
    <row r="73" ht="107" customHeight="1" s="186">
      <c r="A73" s="123" t="n"/>
      <c r="B73" s="46" t="inlineStr">
        <is>
          <t>种畜补贴
（专业户种公羊）</t>
        </is>
      </c>
      <c r="C73" s="46" t="inlineStr">
        <is>
          <t>新建</t>
        </is>
      </c>
      <c r="D73" s="44" t="inlineStr">
        <is>
          <t>2022.01-2022.12</t>
        </is>
      </c>
      <c r="E73" s="46" t="inlineStr">
        <is>
          <t>山城乡</t>
        </is>
      </c>
      <c r="F73" s="56" t="inlineStr">
        <is>
          <t>扶持22户脱贫户每户调引种公羊1只，其中：山城堡村2户、八里铺村3户、薛塬村5户、王山口子村3户、郝掌村4户、赵庄村3户、谢庄村2户。</t>
        </is>
      </c>
      <c r="G73" s="55">
        <f>22*0.3</f>
        <v/>
      </c>
      <c r="H73" s="55">
        <f>22*0.3</f>
        <v/>
      </c>
      <c r="I73" s="44" t="n"/>
      <c r="J73" s="44" t="n"/>
      <c r="K73" s="44" t="n"/>
      <c r="L73" s="44" t="inlineStr">
        <is>
          <t>甘财扶贫〔2021〕26号</t>
        </is>
      </c>
      <c r="M73" s="104" t="inlineStr">
        <is>
          <t>培育养殖示范户，带领养殖户发展湖羊养殖，增加农户收入。</t>
        </is>
      </c>
      <c r="N73"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3" s="194" t="n">
        <v>7</v>
      </c>
      <c r="P73" s="44" t="n"/>
      <c r="Q73" s="46">
        <f>R73+S73</f>
        <v/>
      </c>
      <c r="R73" s="195" t="inlineStr">
        <is>
          <t>0.0022</t>
        </is>
      </c>
      <c r="S73" s="44" t="n"/>
      <c r="T73" s="46">
        <f>U73+V73</f>
        <v/>
      </c>
      <c r="U73" s="195" t="inlineStr">
        <is>
          <t>0.0092</t>
        </is>
      </c>
      <c r="V73" s="44" t="n"/>
      <c r="W73" s="46" t="inlineStr">
        <is>
          <t>畜牧局</t>
        </is>
      </c>
      <c r="X73" s="80" t="inlineStr">
        <is>
          <t>赵过存</t>
        </is>
      </c>
      <c r="Y73" s="46" t="inlineStr">
        <is>
          <t>山城乡</t>
        </is>
      </c>
      <c r="Z73" s="44" t="inlineStr">
        <is>
          <t>姚建平</t>
        </is>
      </c>
      <c r="AA73" s="44" t="inlineStr">
        <is>
          <t>环农领办发〔2022〕3号</t>
        </is>
      </c>
      <c r="AB73" s="44" t="inlineStr">
        <is>
          <t>中提前批</t>
        </is>
      </c>
      <c r="AC73" s="67" t="inlineStr">
        <is>
          <t>是</t>
        </is>
      </c>
      <c r="AD73" s="67" t="inlineStr">
        <is>
          <t>√</t>
        </is>
      </c>
      <c r="AE73" s="67" t="inlineStr">
        <is>
          <t>√</t>
        </is>
      </c>
      <c r="AF73" s="67" t="inlineStr">
        <is>
          <t>√</t>
        </is>
      </c>
      <c r="AG73" s="67" t="inlineStr">
        <is>
          <t>√</t>
        </is>
      </c>
      <c r="AH73" s="67" t="inlineStr">
        <is>
          <t>√</t>
        </is>
      </c>
      <c r="AI73" s="67" t="inlineStr">
        <is>
          <t>√</t>
        </is>
      </c>
      <c r="AJ73" s="67" t="inlineStr">
        <is>
          <t>√</t>
        </is>
      </c>
      <c r="AK73" s="67" t="inlineStr">
        <is>
          <t>√</t>
        </is>
      </c>
      <c r="AL73" s="18" t="inlineStr">
        <is>
          <t>×</t>
        </is>
      </c>
      <c r="AM73" s="18" t="inlineStr">
        <is>
          <t>×</t>
        </is>
      </c>
      <c r="AN73" s="67" t="inlineStr">
        <is>
          <t>√</t>
        </is>
      </c>
      <c r="AO73" s="89" t="inlineStr">
        <is>
          <t>正在完善</t>
        </is>
      </c>
    </row>
    <row r="74" ht="107" customHeight="1" s="186">
      <c r="A74" s="123" t="n"/>
      <c r="B74" s="46" t="inlineStr">
        <is>
          <t>种畜补贴
（专业户种公羊）</t>
        </is>
      </c>
      <c r="C74" s="46" t="inlineStr">
        <is>
          <t>新建</t>
        </is>
      </c>
      <c r="D74" s="44" t="inlineStr">
        <is>
          <t>2022.01-2022.12</t>
        </is>
      </c>
      <c r="E74" s="46" t="inlineStr">
        <is>
          <t>秦团庄乡</t>
        </is>
      </c>
      <c r="F74" s="56" t="inlineStr">
        <is>
          <t>扶持35户脱贫户每户调引种公羊1只，其中、贾塬村3户、秦团庄村4户、新集子村4户、新峁村3户、白塬畔3户、大天子村9户、王团庄村4户、南掌堡子村5户。</t>
        </is>
      </c>
      <c r="G74" s="55">
        <f>35*0.3</f>
        <v/>
      </c>
      <c r="H74" s="55">
        <f>35*0.3</f>
        <v/>
      </c>
      <c r="I74" s="44" t="n"/>
      <c r="J74" s="44" t="n"/>
      <c r="K74" s="44" t="n"/>
      <c r="L74" s="44" t="inlineStr">
        <is>
          <t>甘财扶贫〔2021〕26号</t>
        </is>
      </c>
      <c r="M74" s="104" t="inlineStr">
        <is>
          <t>培育养殖示范户，带领养殖户发展湖羊养殖，增加农户收入。</t>
        </is>
      </c>
      <c r="N74"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4" s="194" t="n">
        <v>8</v>
      </c>
      <c r="P74" s="44" t="n"/>
      <c r="Q74" s="46">
        <f>R74+S74</f>
        <v/>
      </c>
      <c r="R74" s="195" t="inlineStr">
        <is>
          <t>0.0035</t>
        </is>
      </c>
      <c r="S74" s="44" t="n"/>
      <c r="T74" s="46">
        <f>U74+V74</f>
        <v/>
      </c>
      <c r="U74" s="195" t="inlineStr">
        <is>
          <t>0.0147</t>
        </is>
      </c>
      <c r="V74" s="44" t="n"/>
      <c r="W74" s="46" t="inlineStr">
        <is>
          <t>畜牧局</t>
        </is>
      </c>
      <c r="X74" s="80" t="inlineStr">
        <is>
          <t>赵过存</t>
        </is>
      </c>
      <c r="Y74" s="46" t="inlineStr">
        <is>
          <t>秦团庄乡</t>
        </is>
      </c>
      <c r="Z74" s="44" t="inlineStr">
        <is>
          <t>刘凤飞</t>
        </is>
      </c>
      <c r="AA74" s="44" t="inlineStr">
        <is>
          <t>环农领办发〔2022〕3号</t>
        </is>
      </c>
      <c r="AB74" s="44" t="inlineStr">
        <is>
          <t>中提前批</t>
        </is>
      </c>
      <c r="AC74" s="67" t="inlineStr">
        <is>
          <t>是</t>
        </is>
      </c>
      <c r="AD74" s="67" t="inlineStr">
        <is>
          <t>√</t>
        </is>
      </c>
      <c r="AE74" s="67" t="inlineStr">
        <is>
          <t>√</t>
        </is>
      </c>
      <c r="AF74" s="67" t="inlineStr">
        <is>
          <t>√</t>
        </is>
      </c>
      <c r="AG74" s="67" t="inlineStr">
        <is>
          <t>√</t>
        </is>
      </c>
      <c r="AH74" s="67" t="inlineStr">
        <is>
          <t>√</t>
        </is>
      </c>
      <c r="AI74" s="67" t="inlineStr">
        <is>
          <t>√</t>
        </is>
      </c>
      <c r="AJ74" s="67" t="inlineStr">
        <is>
          <t>√</t>
        </is>
      </c>
      <c r="AK74" s="67" t="inlineStr">
        <is>
          <t>√</t>
        </is>
      </c>
      <c r="AL74" s="18" t="inlineStr">
        <is>
          <t>×</t>
        </is>
      </c>
      <c r="AM74" s="18" t="inlineStr">
        <is>
          <t>×</t>
        </is>
      </c>
      <c r="AN74" s="67" t="inlineStr">
        <is>
          <t>√</t>
        </is>
      </c>
      <c r="AO74" s="89" t="inlineStr">
        <is>
          <t>正在完善</t>
        </is>
      </c>
    </row>
    <row r="75" ht="107" customHeight="1" s="186">
      <c r="A75" s="123" t="n"/>
      <c r="B75" s="46" t="inlineStr">
        <is>
          <t>种畜补贴
（专业户种公羊）</t>
        </is>
      </c>
      <c r="C75" s="46" t="inlineStr">
        <is>
          <t>新建</t>
        </is>
      </c>
      <c r="D75" s="44" t="inlineStr">
        <is>
          <t>2022.01-2022.12</t>
        </is>
      </c>
      <c r="E75" s="46" t="inlineStr">
        <is>
          <t>木钵镇</t>
        </is>
      </c>
      <c r="F75" s="56" t="inlineStr">
        <is>
          <t>扶持38户脱贫户每户调引种公羊1只，其中：曹旗村3户、二合塬村4户、高楼塬村4户、高寨村4户、郭西掌村3户、井儿岔村3户、罗家沟村3户、木钵街村1户、殷家桥村2户、韩洼子2户、周湾2户、刘家塬2户、白家掌1户、邓寨子1户、水坝滩2户、坪子塬1户。</t>
        </is>
      </c>
      <c r="G75" s="55">
        <f>38*0.3</f>
        <v/>
      </c>
      <c r="H75" s="55">
        <f>38*0.3</f>
        <v/>
      </c>
      <c r="I75" s="44" t="n"/>
      <c r="J75" s="44" t="n"/>
      <c r="K75" s="44" t="n"/>
      <c r="L75" s="44" t="inlineStr">
        <is>
          <t>甘财扶贫〔2021〕26号</t>
        </is>
      </c>
      <c r="M75" s="104" t="inlineStr">
        <is>
          <t>培育养殖示范户，带领养殖户发展湖羊养殖，增加农户收入。</t>
        </is>
      </c>
      <c r="N75"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5" s="194" t="n">
        <v>16</v>
      </c>
      <c r="P75" s="44" t="n"/>
      <c r="Q75" s="46">
        <f>R75+S75</f>
        <v/>
      </c>
      <c r="R75" s="195" t="inlineStr">
        <is>
          <t>0.0037</t>
        </is>
      </c>
      <c r="S75" s="44" t="n"/>
      <c r="T75" s="46">
        <f>U75+V75</f>
        <v/>
      </c>
      <c r="U75" s="195" t="inlineStr">
        <is>
          <t>0.0158</t>
        </is>
      </c>
      <c r="V75" s="44" t="n"/>
      <c r="W75" s="46" t="inlineStr">
        <is>
          <t>畜牧局</t>
        </is>
      </c>
      <c r="X75" s="80" t="inlineStr">
        <is>
          <t>赵过存</t>
        </is>
      </c>
      <c r="Y75" s="46" t="inlineStr">
        <is>
          <t>木钵镇</t>
        </is>
      </c>
      <c r="Z75" s="71" t="inlineStr">
        <is>
          <t>方显</t>
        </is>
      </c>
      <c r="AA75" s="44" t="inlineStr">
        <is>
          <t>环农领办发〔2022〕3号</t>
        </is>
      </c>
      <c r="AB75" s="44" t="inlineStr">
        <is>
          <t>中提前批</t>
        </is>
      </c>
      <c r="AC75" s="67" t="inlineStr">
        <is>
          <t>是</t>
        </is>
      </c>
      <c r="AD75" s="67" t="inlineStr">
        <is>
          <t>√</t>
        </is>
      </c>
      <c r="AE75" s="67" t="inlineStr">
        <is>
          <t>√</t>
        </is>
      </c>
      <c r="AF75" s="67" t="inlineStr">
        <is>
          <t>√</t>
        </is>
      </c>
      <c r="AG75" s="67" t="inlineStr">
        <is>
          <t>√</t>
        </is>
      </c>
      <c r="AH75" s="67" t="inlineStr">
        <is>
          <t>√</t>
        </is>
      </c>
      <c r="AI75" s="67" t="inlineStr">
        <is>
          <t>√</t>
        </is>
      </c>
      <c r="AJ75" s="67" t="inlineStr">
        <is>
          <t>√</t>
        </is>
      </c>
      <c r="AK75" s="67" t="inlineStr">
        <is>
          <t>√</t>
        </is>
      </c>
      <c r="AL75" s="18" t="inlineStr">
        <is>
          <t>×</t>
        </is>
      </c>
      <c r="AM75" s="18" t="inlineStr">
        <is>
          <t>×</t>
        </is>
      </c>
      <c r="AN75" s="67" t="inlineStr">
        <is>
          <t>√</t>
        </is>
      </c>
      <c r="AO75" s="89" t="inlineStr">
        <is>
          <t>正在完善</t>
        </is>
      </c>
    </row>
    <row r="76" ht="107" customHeight="1" s="186">
      <c r="A76" s="123" t="n"/>
      <c r="B76" s="46" t="inlineStr">
        <is>
          <t>种畜补贴
（专业户种公羊）</t>
        </is>
      </c>
      <c r="C76" s="46" t="inlineStr">
        <is>
          <t>新建</t>
        </is>
      </c>
      <c r="D76" s="44" t="inlineStr">
        <is>
          <t>2022.01-2022.12</t>
        </is>
      </c>
      <c r="E76" s="46" t="inlineStr">
        <is>
          <t>虎洞镇</t>
        </is>
      </c>
      <c r="F76" s="56" t="inlineStr">
        <is>
          <t>扶持63户脱贫户每户调引种公羊1只，其中：半个城村4户、贾驿村10户、砂井子村10户、张大掌村6户、刘解掌村5户、金庄塬8户、张家湾村1户、常兆台套10户、高庙湾9户。</t>
        </is>
      </c>
      <c r="G76" s="55">
        <f>63*0.3</f>
        <v/>
      </c>
      <c r="H76" s="55">
        <f>63*0.3</f>
        <v/>
      </c>
      <c r="I76" s="44" t="n"/>
      <c r="J76" s="44" t="n"/>
      <c r="K76" s="44" t="n"/>
      <c r="L76" s="44" t="inlineStr">
        <is>
          <t>甘财扶贫〔2021〕26号</t>
        </is>
      </c>
      <c r="M76" s="104" t="inlineStr">
        <is>
          <t>培育养殖示范户，带领养殖户发展湖羊养殖，增加农户收入。</t>
        </is>
      </c>
      <c r="N76"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6" s="194" t="n">
        <v>9</v>
      </c>
      <c r="P76" s="44" t="n"/>
      <c r="Q76" s="46">
        <f>R76+S76</f>
        <v/>
      </c>
      <c r="R76" s="195" t="inlineStr">
        <is>
          <t>0.0063</t>
        </is>
      </c>
      <c r="S76" s="44" t="n"/>
      <c r="T76" s="46">
        <f>U76+V76</f>
        <v/>
      </c>
      <c r="U76" s="195" t="inlineStr">
        <is>
          <t>0.0265</t>
        </is>
      </c>
      <c r="V76" s="44" t="n"/>
      <c r="W76" s="46" t="inlineStr">
        <is>
          <t>畜牧局</t>
        </is>
      </c>
      <c r="X76" s="80" t="inlineStr">
        <is>
          <t>赵过存</t>
        </is>
      </c>
      <c r="Y76" s="46" t="inlineStr">
        <is>
          <t>虎洞镇</t>
        </is>
      </c>
      <c r="Z76" s="44" t="inlineStr">
        <is>
          <t>梁海涛</t>
        </is>
      </c>
      <c r="AA76" s="44" t="inlineStr">
        <is>
          <t>环农领办发〔2022〕3号</t>
        </is>
      </c>
      <c r="AB76" s="44" t="inlineStr">
        <is>
          <t>中提前批</t>
        </is>
      </c>
      <c r="AC76" s="67" t="inlineStr">
        <is>
          <t>是</t>
        </is>
      </c>
      <c r="AD76" s="67" t="inlineStr">
        <is>
          <t>√</t>
        </is>
      </c>
      <c r="AE76" s="67" t="inlineStr">
        <is>
          <t>√</t>
        </is>
      </c>
      <c r="AF76" s="67" t="inlineStr">
        <is>
          <t>√</t>
        </is>
      </c>
      <c r="AG76" s="67" t="inlineStr">
        <is>
          <t>√</t>
        </is>
      </c>
      <c r="AH76" s="67" t="inlineStr">
        <is>
          <t>√</t>
        </is>
      </c>
      <c r="AI76" s="67" t="inlineStr">
        <is>
          <t>√</t>
        </is>
      </c>
      <c r="AJ76" s="67" t="inlineStr">
        <is>
          <t>√</t>
        </is>
      </c>
      <c r="AK76" s="67" t="inlineStr">
        <is>
          <t>√</t>
        </is>
      </c>
      <c r="AL76" s="18" t="inlineStr">
        <is>
          <t>×</t>
        </is>
      </c>
      <c r="AM76" s="18" t="inlineStr">
        <is>
          <t>×</t>
        </is>
      </c>
      <c r="AN76" s="67" t="inlineStr">
        <is>
          <t>√</t>
        </is>
      </c>
      <c r="AO76" s="89" t="inlineStr">
        <is>
          <t>正在完善</t>
        </is>
      </c>
    </row>
    <row r="77" ht="107" customHeight="1" s="186">
      <c r="A77" s="123" t="n"/>
      <c r="B77" s="46" t="inlineStr">
        <is>
          <t>种畜补贴
（专业户种公羊）</t>
        </is>
      </c>
      <c r="C77" s="46" t="inlineStr">
        <is>
          <t>新建</t>
        </is>
      </c>
      <c r="D77" s="44" t="inlineStr">
        <is>
          <t>2022.01-2022.12</t>
        </is>
      </c>
      <c r="E77" s="46" t="inlineStr">
        <is>
          <t>演武乡</t>
        </is>
      </c>
      <c r="F77" s="56" t="inlineStr">
        <is>
          <t>扶持31户脱贫户每户调引种公羊1只，其中：曳郭咀村6户、杨家洼村2户、佛岔村10户、黄山村2户、路家塬村7户、吴家塬村3户、走马硷村1户。</t>
        </is>
      </c>
      <c r="G77" s="55">
        <f>31*0.3</f>
        <v/>
      </c>
      <c r="H77" s="55">
        <f>31*0.3</f>
        <v/>
      </c>
      <c r="I77" s="44" t="n"/>
      <c r="J77" s="44" t="n"/>
      <c r="K77" s="44" t="n"/>
      <c r="L77" s="44" t="inlineStr">
        <is>
          <t>甘财扶贫〔2021〕26号</t>
        </is>
      </c>
      <c r="M77" s="104" t="inlineStr">
        <is>
          <t>培育养殖示范户，带领养殖户发展湖羊养殖，增加农户收入。</t>
        </is>
      </c>
      <c r="N77"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7" s="194" t="n">
        <v>7</v>
      </c>
      <c r="P77" s="44" t="n"/>
      <c r="Q77" s="46">
        <f>R77+S77</f>
        <v/>
      </c>
      <c r="R77" s="195" t="inlineStr">
        <is>
          <t>0.0030</t>
        </is>
      </c>
      <c r="S77" s="44" t="n"/>
      <c r="T77" s="46">
        <f>U77+V77</f>
        <v/>
      </c>
      <c r="U77" s="195" t="inlineStr">
        <is>
          <t>0.0130</t>
        </is>
      </c>
      <c r="V77" s="44" t="n"/>
      <c r="W77" s="46" t="inlineStr">
        <is>
          <t>畜牧局</t>
        </is>
      </c>
      <c r="X77" s="80" t="inlineStr">
        <is>
          <t>赵过存</t>
        </is>
      </c>
      <c r="Y77" s="46" t="inlineStr">
        <is>
          <t>演武乡</t>
        </is>
      </c>
      <c r="Z77" s="44" t="inlineStr">
        <is>
          <t>杨永杰</t>
        </is>
      </c>
      <c r="AA77" s="44" t="inlineStr">
        <is>
          <t>环农领办发〔2022〕3号</t>
        </is>
      </c>
      <c r="AB77" s="44" t="inlineStr">
        <is>
          <t>中提前批</t>
        </is>
      </c>
      <c r="AC77" s="67" t="inlineStr">
        <is>
          <t>是</t>
        </is>
      </c>
      <c r="AD77" s="67" t="inlineStr">
        <is>
          <t>√</t>
        </is>
      </c>
      <c r="AE77" s="67" t="inlineStr">
        <is>
          <t>√</t>
        </is>
      </c>
      <c r="AF77" s="67" t="inlineStr">
        <is>
          <t>√</t>
        </is>
      </c>
      <c r="AG77" s="67" t="inlineStr">
        <is>
          <t>√</t>
        </is>
      </c>
      <c r="AH77" s="67" t="inlineStr">
        <is>
          <t>√</t>
        </is>
      </c>
      <c r="AI77" s="67" t="inlineStr">
        <is>
          <t>√</t>
        </is>
      </c>
      <c r="AJ77" s="67" t="inlineStr">
        <is>
          <t>√</t>
        </is>
      </c>
      <c r="AK77" s="67" t="inlineStr">
        <is>
          <t>√</t>
        </is>
      </c>
      <c r="AL77" s="18" t="inlineStr">
        <is>
          <t>×</t>
        </is>
      </c>
      <c r="AM77" s="18" t="inlineStr">
        <is>
          <t>×</t>
        </is>
      </c>
      <c r="AN77" s="67" t="inlineStr">
        <is>
          <t>√</t>
        </is>
      </c>
      <c r="AO77" s="89" t="inlineStr">
        <is>
          <t>正在完善</t>
        </is>
      </c>
    </row>
    <row r="78" ht="107" customHeight="1" s="186">
      <c r="A78" s="123" t="n"/>
      <c r="B78" s="46" t="inlineStr">
        <is>
          <t>种畜补贴
（专业户种公羊）</t>
        </is>
      </c>
      <c r="C78" s="46" t="inlineStr">
        <is>
          <t>新建</t>
        </is>
      </c>
      <c r="D78" s="44" t="inlineStr">
        <is>
          <t>2022.01-2022.12</t>
        </is>
      </c>
      <c r="E78" s="46" t="inlineStr">
        <is>
          <t>八珠乡</t>
        </is>
      </c>
      <c r="F78" s="56" t="inlineStr">
        <is>
          <t>扶持9户脱贫户每户调引种公羊1只，其中：八珠塬村3户、湫坝沟村2户、马连掌村4户。</t>
        </is>
      </c>
      <c r="G78" s="55">
        <f>9*0.3</f>
        <v/>
      </c>
      <c r="H78" s="55">
        <f>9*0.3</f>
        <v/>
      </c>
      <c r="I78" s="44" t="n"/>
      <c r="J78" s="44" t="n"/>
      <c r="K78" s="44" t="n"/>
      <c r="L78" s="44" t="inlineStr">
        <is>
          <t>甘财扶贫〔2021〕26号</t>
        </is>
      </c>
      <c r="M78" s="104" t="inlineStr">
        <is>
          <t>培育养殖示范户，带领养殖户发展湖羊养殖，增加农户收入。</t>
        </is>
      </c>
      <c r="N78"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8" s="194" t="n">
        <v>3</v>
      </c>
      <c r="P78" s="44" t="n"/>
      <c r="Q78" s="46">
        <f>R78+S78</f>
        <v/>
      </c>
      <c r="R78" s="195" t="inlineStr">
        <is>
          <t>0.0008</t>
        </is>
      </c>
      <c r="S78" s="44" t="n"/>
      <c r="T78" s="46">
        <f>U78+V78</f>
        <v/>
      </c>
      <c r="U78" s="195" t="inlineStr">
        <is>
          <t>0.0037</t>
        </is>
      </c>
      <c r="V78" s="44" t="n"/>
      <c r="W78" s="46" t="inlineStr">
        <is>
          <t>畜牧局</t>
        </is>
      </c>
      <c r="X78" s="80" t="inlineStr">
        <is>
          <t>赵过存</t>
        </is>
      </c>
      <c r="Y78" s="46" t="inlineStr">
        <is>
          <t>八珠乡</t>
        </is>
      </c>
      <c r="Z78" s="44" t="inlineStr">
        <is>
          <t>白俊虎</t>
        </is>
      </c>
      <c r="AA78" s="44" t="inlineStr">
        <is>
          <t>环农领办发〔2022〕3号</t>
        </is>
      </c>
      <c r="AB78" s="44" t="inlineStr">
        <is>
          <t>中提前批</t>
        </is>
      </c>
      <c r="AC78" s="67" t="inlineStr">
        <is>
          <t>是</t>
        </is>
      </c>
      <c r="AD78" s="67" t="inlineStr">
        <is>
          <t>√</t>
        </is>
      </c>
      <c r="AE78" s="67" t="inlineStr">
        <is>
          <t>√</t>
        </is>
      </c>
      <c r="AF78" s="67" t="inlineStr">
        <is>
          <t>√</t>
        </is>
      </c>
      <c r="AG78" s="67" t="inlineStr">
        <is>
          <t>√</t>
        </is>
      </c>
      <c r="AH78" s="67" t="inlineStr">
        <is>
          <t>√</t>
        </is>
      </c>
      <c r="AI78" s="67" t="inlineStr">
        <is>
          <t>√</t>
        </is>
      </c>
      <c r="AJ78" s="67" t="inlineStr">
        <is>
          <t>√</t>
        </is>
      </c>
      <c r="AK78" s="67" t="inlineStr">
        <is>
          <t>√</t>
        </is>
      </c>
      <c r="AL78" s="18" t="inlineStr">
        <is>
          <t>×</t>
        </is>
      </c>
      <c r="AM78" s="18" t="inlineStr">
        <is>
          <t>×</t>
        </is>
      </c>
      <c r="AN78" s="67" t="inlineStr">
        <is>
          <t>√</t>
        </is>
      </c>
      <c r="AO78" s="89" t="inlineStr">
        <is>
          <t>正在完善</t>
        </is>
      </c>
    </row>
    <row r="79" ht="107" customHeight="1" s="186">
      <c r="A79" s="123" t="n"/>
      <c r="B79" s="46" t="inlineStr">
        <is>
          <t>种畜补贴
（专业户种公羊）</t>
        </is>
      </c>
      <c r="C79" s="46" t="inlineStr">
        <is>
          <t>新建</t>
        </is>
      </c>
      <c r="D79" s="44" t="inlineStr">
        <is>
          <t>2022.01-2022.12</t>
        </is>
      </c>
      <c r="E79" s="46" t="inlineStr">
        <is>
          <t>芦家湾乡</t>
        </is>
      </c>
      <c r="F79" s="56" t="inlineStr">
        <is>
          <t>扶持48户脱贫户每户调引种公羊1只，其中：杨兴庄村3户、花儿掌村5户、庙儿掌村5户、井川村2户、宋家掌村2户、桃李湾村5户、王庄村10户、大堡条村4户、盘龙村6户、小堡条村6户。</t>
        </is>
      </c>
      <c r="G79" s="55">
        <f>48*0.3</f>
        <v/>
      </c>
      <c r="H79" s="55">
        <f>48*0.3</f>
        <v/>
      </c>
      <c r="I79" s="44" t="n"/>
      <c r="J79" s="44" t="n"/>
      <c r="K79" s="44" t="n"/>
      <c r="L79" s="44" t="inlineStr">
        <is>
          <t>甘财扶贫〔2021〕26号</t>
        </is>
      </c>
      <c r="M79" s="104" t="inlineStr">
        <is>
          <t>培育养殖示范户，带领养殖户发展湖羊养殖，增加农户收入。</t>
        </is>
      </c>
      <c r="N79"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79" s="194" t="n">
        <v>10</v>
      </c>
      <c r="P79" s="44" t="n"/>
      <c r="Q79" s="46">
        <f>R79+S79</f>
        <v/>
      </c>
      <c r="R79" s="195" t="inlineStr">
        <is>
          <t>0.0048</t>
        </is>
      </c>
      <c r="S79" s="44" t="n"/>
      <c r="T79" s="46">
        <f>U79+V79</f>
        <v/>
      </c>
      <c r="U79" s="195" t="inlineStr">
        <is>
          <t>0.0202</t>
        </is>
      </c>
      <c r="V79" s="44" t="n"/>
      <c r="W79" s="46" t="inlineStr">
        <is>
          <t>畜牧局</t>
        </is>
      </c>
      <c r="X79" s="80" t="inlineStr">
        <is>
          <t>赵过存</t>
        </is>
      </c>
      <c r="Y79" s="46" t="inlineStr">
        <is>
          <t>芦家湾乡</t>
        </is>
      </c>
      <c r="Z79" s="44" t="inlineStr">
        <is>
          <t>马鹏飞</t>
        </is>
      </c>
      <c r="AA79" s="44" t="inlineStr">
        <is>
          <t>环农领办发〔2022〕3号</t>
        </is>
      </c>
      <c r="AB79" s="44" t="inlineStr">
        <is>
          <t>中提前批</t>
        </is>
      </c>
      <c r="AC79" s="67" t="inlineStr">
        <is>
          <t>是</t>
        </is>
      </c>
      <c r="AD79" s="67" t="inlineStr">
        <is>
          <t>√</t>
        </is>
      </c>
      <c r="AE79" s="67" t="inlineStr">
        <is>
          <t>√</t>
        </is>
      </c>
      <c r="AF79" s="67" t="inlineStr">
        <is>
          <t>√</t>
        </is>
      </c>
      <c r="AG79" s="67" t="inlineStr">
        <is>
          <t>√</t>
        </is>
      </c>
      <c r="AH79" s="67" t="inlineStr">
        <is>
          <t>√</t>
        </is>
      </c>
      <c r="AI79" s="67" t="inlineStr">
        <is>
          <t>√</t>
        </is>
      </c>
      <c r="AJ79" s="67" t="inlineStr">
        <is>
          <t>√</t>
        </is>
      </c>
      <c r="AK79" s="67" t="inlineStr">
        <is>
          <t>√</t>
        </is>
      </c>
      <c r="AL79" s="18" t="inlineStr">
        <is>
          <t>×</t>
        </is>
      </c>
      <c r="AM79" s="18" t="inlineStr">
        <is>
          <t>×</t>
        </is>
      </c>
      <c r="AN79" s="67" t="inlineStr">
        <is>
          <t>√</t>
        </is>
      </c>
      <c r="AO79" s="89" t="inlineStr">
        <is>
          <t>正在完善</t>
        </is>
      </c>
    </row>
    <row r="80" ht="107" customHeight="1" s="186">
      <c r="A80" s="123" t="n"/>
      <c r="B80" s="46" t="inlineStr">
        <is>
          <t>种畜补贴
（专业户种公羊）</t>
        </is>
      </c>
      <c r="C80" s="46" t="inlineStr">
        <is>
          <t>新建</t>
        </is>
      </c>
      <c r="D80" s="44" t="inlineStr">
        <is>
          <t>2022.01-2022.12</t>
        </is>
      </c>
      <c r="E80" s="46" t="inlineStr">
        <is>
          <t>樊家川镇</t>
        </is>
      </c>
      <c r="F80" s="56" t="inlineStr">
        <is>
          <t>扶持26户脱贫户每户调引种公羊1只，其中：慕家河村2户、樊家川村10户、郝集村2户、长城村1户、闫塬村4户、李崾岘村4户、马骏滩村3户。</t>
        </is>
      </c>
      <c r="G80" s="55">
        <f>26*0.3</f>
        <v/>
      </c>
      <c r="H80" s="55">
        <f>26*0.3</f>
        <v/>
      </c>
      <c r="I80" s="44" t="n"/>
      <c r="J80" s="44" t="n"/>
      <c r="K80" s="44" t="n"/>
      <c r="L80" s="44" t="inlineStr">
        <is>
          <t>甘财扶贫〔2021〕26号</t>
        </is>
      </c>
      <c r="M80" s="104" t="inlineStr">
        <is>
          <t>培育养殖示范户，带领养殖户发展湖羊养殖，增加农户收入。</t>
        </is>
      </c>
      <c r="N80" s="104" t="inlineStr">
        <is>
          <t>大力推广三级二元生产模式，坚持一级场制种供种，二级场杂交扩繁，三级场集中育肥，鼓励养殖场户进行扩繁生产，育肥场按照保底价敞开收购养殖场户断奶羔羊。进一步完善“企、社、户”三方利益联结机制。</t>
        </is>
      </c>
      <c r="O80" s="55" t="n">
        <v>7</v>
      </c>
      <c r="P80" s="44" t="n"/>
      <c r="Q80" s="46">
        <f>R80+S80</f>
        <v/>
      </c>
      <c r="R80" s="195" t="inlineStr">
        <is>
          <t>0.0026</t>
        </is>
      </c>
      <c r="S80" s="44" t="n"/>
      <c r="T80" s="46">
        <f>U80+V80</f>
        <v/>
      </c>
      <c r="U80" s="195" t="inlineStr">
        <is>
          <t>0.0109</t>
        </is>
      </c>
      <c r="V80" s="44" t="n"/>
      <c r="W80" s="46" t="inlineStr">
        <is>
          <t>畜牧局</t>
        </is>
      </c>
      <c r="X80" s="80" t="inlineStr">
        <is>
          <t>赵过存</t>
        </is>
      </c>
      <c r="Y80" s="46" t="inlineStr">
        <is>
          <t>樊家川镇</t>
        </is>
      </c>
      <c r="Z80" s="44" t="inlineStr">
        <is>
          <t>王治峰</t>
        </is>
      </c>
      <c r="AA80" s="44" t="inlineStr">
        <is>
          <t>环农领办发〔2022〕3号</t>
        </is>
      </c>
      <c r="AB80" s="44" t="inlineStr">
        <is>
          <t>中提前批</t>
        </is>
      </c>
      <c r="AC80" s="67" t="inlineStr">
        <is>
          <t>是</t>
        </is>
      </c>
      <c r="AD80" s="67" t="inlineStr">
        <is>
          <t>√</t>
        </is>
      </c>
      <c r="AE80" s="67" t="inlineStr">
        <is>
          <t>√</t>
        </is>
      </c>
      <c r="AF80" s="67" t="inlineStr">
        <is>
          <t>√</t>
        </is>
      </c>
      <c r="AG80" s="67" t="inlineStr">
        <is>
          <t>√</t>
        </is>
      </c>
      <c r="AH80" s="67" t="inlineStr">
        <is>
          <t>√</t>
        </is>
      </c>
      <c r="AI80" s="67" t="inlineStr">
        <is>
          <t>√</t>
        </is>
      </c>
      <c r="AJ80" s="67" t="inlineStr">
        <is>
          <t>√</t>
        </is>
      </c>
      <c r="AK80" s="67" t="inlineStr">
        <is>
          <t>√</t>
        </is>
      </c>
      <c r="AL80" s="18" t="inlineStr">
        <is>
          <t>×</t>
        </is>
      </c>
      <c r="AM80" s="18" t="inlineStr">
        <is>
          <t>×</t>
        </is>
      </c>
      <c r="AN80" s="67" t="inlineStr">
        <is>
          <t>√</t>
        </is>
      </c>
      <c r="AO80" s="89" t="inlineStr">
        <is>
          <t>正在完善</t>
        </is>
      </c>
    </row>
    <row r="81" ht="107" customHeight="1" s="186">
      <c r="A81" s="123" t="n"/>
      <c r="B81" s="46" t="inlineStr">
        <is>
          <t>种畜补贴
（“社带户养”户种公羊）</t>
        </is>
      </c>
      <c r="C81" s="115" t="inlineStr">
        <is>
          <t>新建</t>
        </is>
      </c>
      <c r="D81" s="44" t="inlineStr">
        <is>
          <t>2022.01-2022.12</t>
        </is>
      </c>
      <c r="E81" s="46" t="inlineStr">
        <is>
          <t>车道镇等20个乡镇</t>
        </is>
      </c>
      <c r="F81" s="104" t="inlineStr">
        <is>
          <t>扶持入股龙头企业的4000户“社带户养”户每户投放种公羊1只，种公羊每只补助3000元。</t>
        </is>
      </c>
      <c r="G81" s="55" t="n">
        <v>1200</v>
      </c>
      <c r="H81" s="55" t="n">
        <v>1200</v>
      </c>
      <c r="I81" s="44" t="n"/>
      <c r="J81" s="44" t="n"/>
      <c r="K81" s="44" t="n"/>
      <c r="L81" s="44" t="inlineStr">
        <is>
          <t>甘财扶贫〔2021〕26号</t>
        </is>
      </c>
      <c r="M81" s="198" t="inlineStr">
        <is>
          <t>培育养殖示范户，带领养殖户发展湖羊养殖，增加农户收入。</t>
        </is>
      </c>
      <c r="N81" s="198" t="inlineStr">
        <is>
          <t>大力推广三级二元生产模式，坚持一级场制种供种，二级场杂交扩繁，三级场集中育肥，鼓励养殖场户进行扩繁生产，育肥场按照保底价敞开收购养殖场户断奶羔羊。进一步完善“企、社、户”三方利益联结机制。</t>
        </is>
      </c>
      <c r="O81" s="194" t="n">
        <v>215</v>
      </c>
      <c r="P81" s="44" t="n"/>
      <c r="Q81" s="46">
        <f>R81+S81</f>
        <v/>
      </c>
      <c r="R81" s="197" t="n">
        <v>0.4</v>
      </c>
      <c r="S81" s="44" t="n"/>
      <c r="T81" s="46">
        <f>U81+V81</f>
        <v/>
      </c>
      <c r="U81" s="197" t="n">
        <v>1.68</v>
      </c>
      <c r="V81" s="44" t="n"/>
      <c r="W81" s="46" t="inlineStr">
        <is>
          <t>畜牧局</t>
        </is>
      </c>
      <c r="X81" s="80" t="inlineStr">
        <is>
          <t>赵过存</t>
        </is>
      </c>
      <c r="Y81" s="46" t="inlineStr">
        <is>
          <t>各乡镇</t>
        </is>
      </c>
      <c r="Z81" s="44" t="inlineStr">
        <is>
          <t>赵过存</t>
        </is>
      </c>
      <c r="AA81" s="44" t="inlineStr">
        <is>
          <t>环农领办发〔2022〕3号</t>
        </is>
      </c>
      <c r="AB81" s="44" t="inlineStr">
        <is>
          <t>中提前批</t>
        </is>
      </c>
      <c r="AC81" s="67" t="inlineStr">
        <is>
          <t>是</t>
        </is>
      </c>
      <c r="AD81" s="67" t="inlineStr">
        <is>
          <t>√</t>
        </is>
      </c>
      <c r="AE81" s="67" t="inlineStr">
        <is>
          <t>√</t>
        </is>
      </c>
      <c r="AF81" s="67" t="inlineStr">
        <is>
          <t>√</t>
        </is>
      </c>
      <c r="AG81" s="67" t="inlineStr">
        <is>
          <t>√</t>
        </is>
      </c>
      <c r="AH81" s="67" t="inlineStr">
        <is>
          <t>√</t>
        </is>
      </c>
      <c r="AI81" s="67" t="inlineStr">
        <is>
          <t>√</t>
        </is>
      </c>
      <c r="AJ81" s="67" t="inlineStr">
        <is>
          <t>√</t>
        </is>
      </c>
      <c r="AK81" s="67" t="inlineStr">
        <is>
          <t>√</t>
        </is>
      </c>
      <c r="AL81" s="18" t="inlineStr">
        <is>
          <t>×</t>
        </is>
      </c>
      <c r="AM81" s="18" t="inlineStr">
        <is>
          <t>×</t>
        </is>
      </c>
      <c r="AN81" s="67" t="inlineStr">
        <is>
          <t>√</t>
        </is>
      </c>
      <c r="AO81" s="89" t="inlineStr">
        <is>
          <t>正在完善</t>
        </is>
      </c>
    </row>
    <row r="82" ht="107" customHeight="1" s="186">
      <c r="A82" s="42" t="n"/>
      <c r="B82" s="42" t="inlineStr">
        <is>
          <t>种畜补贴
（黑山羊专业户）</t>
        </is>
      </c>
      <c r="C82" s="42" t="inlineStr">
        <is>
          <t>新建</t>
        </is>
      </c>
      <c r="D82" s="40" t="inlineStr">
        <is>
          <t>2022.01-2022.12</t>
        </is>
      </c>
      <c r="E82" s="42" t="inlineStr">
        <is>
          <t>小计</t>
        </is>
      </c>
      <c r="F82" s="52" t="inlineStr">
        <is>
          <t>扶持车道镇等16个乡镇165户脱贫户发展黑山羊养殖，黑山羊养殖专业户按照“20+1”组合调引陇东黑山羊；基础母羊每只补助1000元；种公羊每只补助2000元；每户补助资金不超过22000元。</t>
        </is>
      </c>
      <c r="G82" s="101">
        <f>SUM(G83:G97)</f>
        <v/>
      </c>
      <c r="H82" s="101">
        <f>SUM(H83:H97)</f>
        <v/>
      </c>
      <c r="I82" s="40" t="n"/>
      <c r="J82" s="40" t="n"/>
      <c r="K82" s="40" t="n"/>
      <c r="L82" s="40" t="n"/>
      <c r="M82" s="96" t="inlineStr">
        <is>
          <t>支持养殖户发展黑山羊养殖，提纯复壮黑山羊，提高黑山羊养殖户养殖效益。</t>
        </is>
      </c>
      <c r="N82" s="96" t="inlineStr">
        <is>
          <t>大力推广三级二元生产模式，坚持一级场制种供种，二级场杂交扩繁，三级场集中育肥，鼓励养殖场户进行扩繁生产，育肥场按照保底价敞开收购养殖场户断奶羔羊。进一步完善“企、社、户”三方利益联结机制。</t>
        </is>
      </c>
      <c r="O82" s="42">
        <f>SUM(O83:O97)</f>
        <v/>
      </c>
      <c r="P82" s="40" t="n">
        <v>13</v>
      </c>
      <c r="Q82" s="42">
        <f>R82+S82</f>
        <v/>
      </c>
      <c r="R82" s="42">
        <f>SUM(R83:R97)</f>
        <v/>
      </c>
      <c r="S82" s="40" t="n"/>
      <c r="T82" s="42">
        <f>U82+V82</f>
        <v/>
      </c>
      <c r="U82" s="42">
        <f>SUM(U83:U97)</f>
        <v/>
      </c>
      <c r="V82" s="40" t="n"/>
      <c r="W82" s="42" t="inlineStr">
        <is>
          <t>畜牧局</t>
        </is>
      </c>
      <c r="X82" s="79" t="inlineStr">
        <is>
          <t>赵过存</t>
        </is>
      </c>
      <c r="Y82" s="42" t="inlineStr">
        <is>
          <t>有关系乡镇</t>
        </is>
      </c>
      <c r="Z82" s="40" t="n"/>
      <c r="AA82" s="40" t="inlineStr">
        <is>
          <t>环农领办发〔2022〕3号</t>
        </is>
      </c>
      <c r="AB82" s="40" t="inlineStr">
        <is>
          <t>中提前批</t>
        </is>
      </c>
      <c r="AC82" s="67" t="inlineStr">
        <is>
          <t>是</t>
        </is>
      </c>
      <c r="AD82" s="67" t="inlineStr">
        <is>
          <t>√</t>
        </is>
      </c>
      <c r="AE82" s="67" t="inlineStr">
        <is>
          <t>√</t>
        </is>
      </c>
      <c r="AF82" s="67" t="inlineStr">
        <is>
          <t>√</t>
        </is>
      </c>
      <c r="AG82" s="67" t="inlineStr">
        <is>
          <t>√</t>
        </is>
      </c>
      <c r="AH82" s="67" t="inlineStr">
        <is>
          <t>√</t>
        </is>
      </c>
      <c r="AI82" s="67" t="inlineStr">
        <is>
          <t>√</t>
        </is>
      </c>
      <c r="AJ82" s="67" t="inlineStr">
        <is>
          <t>√</t>
        </is>
      </c>
      <c r="AK82" s="67" t="inlineStr">
        <is>
          <t>√</t>
        </is>
      </c>
      <c r="AL82" s="18" t="inlineStr">
        <is>
          <t>×</t>
        </is>
      </c>
      <c r="AM82" s="18" t="inlineStr">
        <is>
          <t>×</t>
        </is>
      </c>
      <c r="AN82" s="67" t="inlineStr">
        <is>
          <t>√</t>
        </is>
      </c>
      <c r="AO82" s="89" t="inlineStr">
        <is>
          <t>正在完善</t>
        </is>
      </c>
    </row>
    <row r="83" ht="107" customHeight="1" s="186">
      <c r="A83" s="123" t="n"/>
      <c r="B83" s="46" t="inlineStr">
        <is>
          <t>种畜补贴
（黑山羊专业户）</t>
        </is>
      </c>
      <c r="C83" s="46" t="inlineStr">
        <is>
          <t>新建</t>
        </is>
      </c>
      <c r="D83" s="44" t="inlineStr">
        <is>
          <t>2022.01-2022.12</t>
        </is>
      </c>
      <c r="E83" s="46" t="inlineStr">
        <is>
          <t>车道镇</t>
        </is>
      </c>
      <c r="F83" s="93" t="inlineStr">
        <is>
          <t>扶持23户发展黑山羊养殖，其中：苦水掌村1户、双庙村3户、王西掌村6户、吊渠村3户、杨掌村2户、红台套村2户、安掌村6户。</t>
        </is>
      </c>
      <c r="G83" s="55" t="n">
        <v>50.6</v>
      </c>
      <c r="H83" s="55" t="n">
        <v>50.6</v>
      </c>
      <c r="I83" s="44" t="n"/>
      <c r="J83" s="44" t="n"/>
      <c r="K83" s="44" t="n"/>
      <c r="L83" s="44" t="inlineStr">
        <is>
          <t>甘财扶贫〔2021〕26号</t>
        </is>
      </c>
      <c r="M83" s="93" t="inlineStr">
        <is>
          <t>支持养殖户发展黑山羊养殖，提纯复壮黑山羊，提高黑山羊养殖户养殖效益。</t>
        </is>
      </c>
      <c r="N83"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3" s="46" t="n">
        <v>7</v>
      </c>
      <c r="P83" s="44" t="n"/>
      <c r="Q83" s="46">
        <f>R83+S83</f>
        <v/>
      </c>
      <c r="R83" s="197" t="n">
        <v>0.0023</v>
      </c>
      <c r="S83" s="44" t="n"/>
      <c r="T83" s="46">
        <f>U83+V83</f>
        <v/>
      </c>
      <c r="U83" s="197" t="n">
        <v>0.024</v>
      </c>
      <c r="V83" s="44" t="n"/>
      <c r="W83" s="46" t="inlineStr">
        <is>
          <t>畜牧局</t>
        </is>
      </c>
      <c r="X83" s="80" t="inlineStr">
        <is>
          <t>赵过存</t>
        </is>
      </c>
      <c r="Y83" s="46" t="inlineStr">
        <is>
          <t>车道镇</t>
        </is>
      </c>
      <c r="Z83" s="46" t="inlineStr">
        <is>
          <t>张会星</t>
        </is>
      </c>
      <c r="AA83" s="44" t="inlineStr">
        <is>
          <t>环农领办发〔2022〕3号</t>
        </is>
      </c>
      <c r="AB83" s="44" t="inlineStr">
        <is>
          <t>中提前批</t>
        </is>
      </c>
      <c r="AC83" s="67" t="inlineStr">
        <is>
          <t>是</t>
        </is>
      </c>
      <c r="AD83" s="67" t="inlineStr">
        <is>
          <t>√</t>
        </is>
      </c>
      <c r="AE83" s="67" t="inlineStr">
        <is>
          <t>√</t>
        </is>
      </c>
      <c r="AF83" s="67" t="inlineStr">
        <is>
          <t>√</t>
        </is>
      </c>
      <c r="AG83" s="67" t="inlineStr">
        <is>
          <t>√</t>
        </is>
      </c>
      <c r="AH83" s="67" t="inlineStr">
        <is>
          <t>√</t>
        </is>
      </c>
      <c r="AI83" s="67" t="inlineStr">
        <is>
          <t>√</t>
        </is>
      </c>
      <c r="AJ83" s="67" t="inlineStr">
        <is>
          <t>√</t>
        </is>
      </c>
      <c r="AK83" s="67" t="inlineStr">
        <is>
          <t>√</t>
        </is>
      </c>
      <c r="AL83" s="18" t="inlineStr">
        <is>
          <t>×</t>
        </is>
      </c>
      <c r="AM83" s="18" t="inlineStr">
        <is>
          <t>×</t>
        </is>
      </c>
      <c r="AN83" s="67" t="inlineStr">
        <is>
          <t>√</t>
        </is>
      </c>
      <c r="AO83" s="89" t="inlineStr">
        <is>
          <t>正在完善</t>
        </is>
      </c>
    </row>
    <row r="84" ht="107" customHeight="1" s="186">
      <c r="A84" s="123" t="n"/>
      <c r="B84" s="46" t="inlineStr">
        <is>
          <t>种畜补贴
（黑山羊专业户）</t>
        </is>
      </c>
      <c r="C84" s="46" t="inlineStr">
        <is>
          <t>新建</t>
        </is>
      </c>
      <c r="D84" s="44" t="inlineStr">
        <is>
          <t>2022.01-2022.12</t>
        </is>
      </c>
      <c r="E84" s="46" t="inlineStr">
        <is>
          <t>毛井镇</t>
        </is>
      </c>
      <c r="F84" s="104" t="inlineStr">
        <is>
          <t>扶持10户发展黑山羊养殖，其中：二条俭村1户、砖城子村1户、山西掌村1户、杨东掌村1户、红糜湾村1户、施家滩村1户、乔崾岘村1户、高家洼村1户、丁连掌村1户、大户掌村1户、</t>
        </is>
      </c>
      <c r="G84" s="55" t="n">
        <v>22</v>
      </c>
      <c r="H84" s="55" t="n">
        <v>22</v>
      </c>
      <c r="I84" s="44" t="n"/>
      <c r="J84" s="44" t="n"/>
      <c r="K84" s="44" t="n"/>
      <c r="L84" s="44" t="inlineStr">
        <is>
          <t>甘财扶贫〔2021〕26号</t>
        </is>
      </c>
      <c r="M84" s="93" t="inlineStr">
        <is>
          <t>支持养殖户发展黑山羊养殖，提纯复壮黑山羊，提高黑山羊养殖户养殖效益。</t>
        </is>
      </c>
      <c r="N84"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4" s="46" t="n">
        <v>10</v>
      </c>
      <c r="P84" s="44" t="n"/>
      <c r="Q84" s="46">
        <f>R84+S84</f>
        <v/>
      </c>
      <c r="R84" s="197" t="n">
        <v>0.001</v>
      </c>
      <c r="S84" s="44" t="n"/>
      <c r="T84" s="46">
        <f>U84+V84</f>
        <v/>
      </c>
      <c r="U84" s="197" t="n">
        <v>0.0051</v>
      </c>
      <c r="V84" s="44" t="n"/>
      <c r="W84" s="46" t="inlineStr">
        <is>
          <t>畜牧局</t>
        </is>
      </c>
      <c r="X84" s="80" t="inlineStr">
        <is>
          <t>赵过存</t>
        </is>
      </c>
      <c r="Y84" s="46" t="inlineStr">
        <is>
          <t>毛井镇</t>
        </is>
      </c>
      <c r="Z84" s="44" t="inlineStr">
        <is>
          <t>梁立群</t>
        </is>
      </c>
      <c r="AA84" s="44" t="inlineStr">
        <is>
          <t>环农领办发〔2022〕3号</t>
        </is>
      </c>
      <c r="AB84" s="44" t="inlineStr">
        <is>
          <t>中提前批</t>
        </is>
      </c>
      <c r="AC84" s="67" t="inlineStr">
        <is>
          <t>是</t>
        </is>
      </c>
      <c r="AD84" s="67" t="inlineStr">
        <is>
          <t>√</t>
        </is>
      </c>
      <c r="AE84" s="67" t="inlineStr">
        <is>
          <t>√</t>
        </is>
      </c>
      <c r="AF84" s="67" t="inlineStr">
        <is>
          <t>√</t>
        </is>
      </c>
      <c r="AG84" s="67" t="inlineStr">
        <is>
          <t>√</t>
        </is>
      </c>
      <c r="AH84" s="67" t="inlineStr">
        <is>
          <t>√</t>
        </is>
      </c>
      <c r="AI84" s="67" t="inlineStr">
        <is>
          <t>√</t>
        </is>
      </c>
      <c r="AJ84" s="67" t="inlineStr">
        <is>
          <t>√</t>
        </is>
      </c>
      <c r="AK84" s="67" t="inlineStr">
        <is>
          <t>√</t>
        </is>
      </c>
      <c r="AL84" s="18" t="inlineStr">
        <is>
          <t>×</t>
        </is>
      </c>
      <c r="AM84" s="18" t="inlineStr">
        <is>
          <t>×</t>
        </is>
      </c>
      <c r="AN84" s="67" t="inlineStr">
        <is>
          <t>√</t>
        </is>
      </c>
      <c r="AO84" s="89" t="inlineStr">
        <is>
          <t>正在完善</t>
        </is>
      </c>
    </row>
    <row r="85" ht="107" customHeight="1" s="186">
      <c r="A85" s="123" t="n"/>
      <c r="B85" s="46" t="inlineStr">
        <is>
          <t>种畜补贴
（黑山羊专业户）</t>
        </is>
      </c>
      <c r="C85" s="46" t="inlineStr">
        <is>
          <t>新建</t>
        </is>
      </c>
      <c r="D85" s="44" t="inlineStr">
        <is>
          <t>2022.01-2022.12</t>
        </is>
      </c>
      <c r="E85" s="46" t="inlineStr">
        <is>
          <t>洪德镇</t>
        </is>
      </c>
      <c r="F85" s="93" t="inlineStr">
        <is>
          <t>扶持8户发展黑山羊养殖，其中：耿塬畔村1户、李达掌村1户、马塬村1户、私盐路3户、许旗1户、赵洼1户。</t>
        </is>
      </c>
      <c r="G85" s="55" t="n">
        <v>17.6</v>
      </c>
      <c r="H85" s="55" t="n">
        <v>17.6</v>
      </c>
      <c r="I85" s="44" t="n"/>
      <c r="J85" s="44" t="n"/>
      <c r="K85" s="44" t="n"/>
      <c r="L85" s="44" t="inlineStr">
        <is>
          <t>甘财扶贫〔2021〕26号</t>
        </is>
      </c>
      <c r="M85" s="93" t="inlineStr">
        <is>
          <t>支持养殖户发展黑山羊养殖，提纯复壮黑山羊，提高黑山羊养殖户养殖效益。</t>
        </is>
      </c>
      <c r="N85"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5" s="46" t="n">
        <v>6</v>
      </c>
      <c r="P85" s="44" t="n"/>
      <c r="Q85" s="46">
        <f>R85+S85</f>
        <v/>
      </c>
      <c r="R85" s="197" t="n">
        <v>0.0008</v>
      </c>
      <c r="S85" s="44" t="n"/>
      <c r="T85" s="46">
        <f>U85+V85</f>
        <v/>
      </c>
      <c r="U85" s="197" t="n">
        <v>0.0033</v>
      </c>
      <c r="V85" s="44" t="n"/>
      <c r="W85" s="46" t="inlineStr">
        <is>
          <t>畜牧局</t>
        </is>
      </c>
      <c r="X85" s="80" t="inlineStr">
        <is>
          <t>赵过存</t>
        </is>
      </c>
      <c r="Y85" s="46" t="inlineStr">
        <is>
          <t>洪德镇</t>
        </is>
      </c>
      <c r="Z85" s="71" t="inlineStr">
        <is>
          <t>王国伍</t>
        </is>
      </c>
      <c r="AA85" s="44" t="inlineStr">
        <is>
          <t>环农领办发〔2022〕3号</t>
        </is>
      </c>
      <c r="AB85" s="44" t="inlineStr">
        <is>
          <t>中提前批</t>
        </is>
      </c>
      <c r="AC85" s="67" t="inlineStr">
        <is>
          <t>是</t>
        </is>
      </c>
      <c r="AD85" s="67" t="inlineStr">
        <is>
          <t>√</t>
        </is>
      </c>
      <c r="AE85" s="67" t="inlineStr">
        <is>
          <t>√</t>
        </is>
      </c>
      <c r="AF85" s="67" t="inlineStr">
        <is>
          <t>√</t>
        </is>
      </c>
      <c r="AG85" s="67" t="inlineStr">
        <is>
          <t>√</t>
        </is>
      </c>
      <c r="AH85" s="67" t="inlineStr">
        <is>
          <t>√</t>
        </is>
      </c>
      <c r="AI85" s="67" t="inlineStr">
        <is>
          <t>√</t>
        </is>
      </c>
      <c r="AJ85" s="67" t="inlineStr">
        <is>
          <t>√</t>
        </is>
      </c>
      <c r="AK85" s="67" t="inlineStr">
        <is>
          <t>√</t>
        </is>
      </c>
      <c r="AL85" s="18" t="inlineStr">
        <is>
          <t>×</t>
        </is>
      </c>
      <c r="AM85" s="18" t="inlineStr">
        <is>
          <t>×</t>
        </is>
      </c>
      <c r="AN85" s="67" t="inlineStr">
        <is>
          <t>√</t>
        </is>
      </c>
      <c r="AO85" s="89" t="inlineStr">
        <is>
          <t>正在完善</t>
        </is>
      </c>
    </row>
    <row r="86" ht="107" customHeight="1" s="186">
      <c r="A86" s="123" t="n"/>
      <c r="B86" s="46" t="inlineStr">
        <is>
          <t>种畜补贴
（黑山羊专业户）</t>
        </is>
      </c>
      <c r="C86" s="57" t="inlineStr">
        <is>
          <t>新建</t>
        </is>
      </c>
      <c r="D86" s="44" t="inlineStr">
        <is>
          <t>2022.01-2022.12</t>
        </is>
      </c>
      <c r="E86" s="57" t="inlineStr">
        <is>
          <t>小南沟乡</t>
        </is>
      </c>
      <c r="F86" s="93" t="inlineStr">
        <is>
          <t>扶持10户发展黑山羊养殖，其中：小南沟村2户、陈掌村1户、汪天子村2户、杨胡套子村2户、粉子山村1户、连川村1户、燕麦掌村1户。</t>
        </is>
      </c>
      <c r="G86" s="55" t="n">
        <v>22</v>
      </c>
      <c r="H86" s="55" t="n">
        <v>22</v>
      </c>
      <c r="I86" s="44" t="n"/>
      <c r="J86" s="44" t="n"/>
      <c r="K86" s="44" t="n"/>
      <c r="L86" s="44" t="inlineStr">
        <is>
          <t>甘财扶贫〔2021〕26号</t>
        </is>
      </c>
      <c r="M86" s="93" t="inlineStr">
        <is>
          <t>支持养殖户发展黑山羊养殖，提纯复壮黑山羊，提高黑山羊养殖户养殖效益。</t>
        </is>
      </c>
      <c r="N86"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6" s="46" t="n">
        <v>7</v>
      </c>
      <c r="P86" s="44" t="n"/>
      <c r="Q86" s="46">
        <f>R86+S86</f>
        <v/>
      </c>
      <c r="R86" s="195" t="n">
        <v>0.001</v>
      </c>
      <c r="S86" s="44" t="n"/>
      <c r="T86" s="46">
        <f>U86+V86</f>
        <v/>
      </c>
      <c r="U86" s="195" t="n">
        <v>0.0092</v>
      </c>
      <c r="V86" s="44" t="n"/>
      <c r="W86" s="46" t="inlineStr">
        <is>
          <t>畜牧局</t>
        </is>
      </c>
      <c r="X86" s="80" t="inlineStr">
        <is>
          <t>赵过存</t>
        </is>
      </c>
      <c r="Y86" s="57" t="inlineStr">
        <is>
          <t>小南沟乡</t>
        </is>
      </c>
      <c r="Z86" s="44" t="inlineStr">
        <is>
          <t>任新育</t>
        </is>
      </c>
      <c r="AA86" s="44" t="inlineStr">
        <is>
          <t>环农领办发〔2022〕3号</t>
        </is>
      </c>
      <c r="AB86" s="44" t="inlineStr">
        <is>
          <t>中提前批</t>
        </is>
      </c>
      <c r="AC86" s="67" t="inlineStr">
        <is>
          <t>是</t>
        </is>
      </c>
      <c r="AD86" s="67" t="inlineStr">
        <is>
          <t>√</t>
        </is>
      </c>
      <c r="AE86" s="67" t="inlineStr">
        <is>
          <t>√</t>
        </is>
      </c>
      <c r="AF86" s="67" t="inlineStr">
        <is>
          <t>√</t>
        </is>
      </c>
      <c r="AG86" s="67" t="inlineStr">
        <is>
          <t>√</t>
        </is>
      </c>
      <c r="AH86" s="67" t="inlineStr">
        <is>
          <t>√</t>
        </is>
      </c>
      <c r="AI86" s="67" t="inlineStr">
        <is>
          <t>√</t>
        </is>
      </c>
      <c r="AJ86" s="67" t="inlineStr">
        <is>
          <t>√</t>
        </is>
      </c>
      <c r="AK86" s="67" t="inlineStr">
        <is>
          <t>√</t>
        </is>
      </c>
      <c r="AL86" s="18" t="inlineStr">
        <is>
          <t>×</t>
        </is>
      </c>
      <c r="AM86" s="18" t="inlineStr">
        <is>
          <t>×</t>
        </is>
      </c>
      <c r="AN86" s="67" t="inlineStr">
        <is>
          <t>√</t>
        </is>
      </c>
      <c r="AO86" s="89" t="inlineStr">
        <is>
          <t>正在完善</t>
        </is>
      </c>
    </row>
    <row r="87" ht="107" customHeight="1" s="186">
      <c r="A87" s="123" t="n"/>
      <c r="B87" s="46" t="inlineStr">
        <is>
          <t>种畜补贴
（黑山羊专业户）</t>
        </is>
      </c>
      <c r="C87" s="46" t="inlineStr">
        <is>
          <t>新建</t>
        </is>
      </c>
      <c r="D87" s="44" t="inlineStr">
        <is>
          <t>2022.01-2022.12</t>
        </is>
      </c>
      <c r="E87" s="46" t="inlineStr">
        <is>
          <t>耿湾乡</t>
        </is>
      </c>
      <c r="F87" s="93" t="inlineStr">
        <is>
          <t>扶持10户发展黑山羊养殖，其中：早流渠村2户、韩老庄村2户、天桥村1户、许掌村1户、张台套村2户、郜庄村1户、郝东掌村1户。</t>
        </is>
      </c>
      <c r="G87" s="55" t="n">
        <v>22</v>
      </c>
      <c r="H87" s="55" t="n">
        <v>22</v>
      </c>
      <c r="I87" s="44" t="n"/>
      <c r="J87" s="44" t="n"/>
      <c r="K87" s="44" t="n"/>
      <c r="L87" s="44" t="inlineStr">
        <is>
          <t>甘财扶贫〔2021〕26号</t>
        </is>
      </c>
      <c r="M87" s="93" t="inlineStr">
        <is>
          <t>支持养殖户发展黑山羊养殖，提纯复壮黑山羊，提高黑山羊养殖户养殖效益。</t>
        </is>
      </c>
      <c r="N87"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7" s="46" t="n">
        <v>7</v>
      </c>
      <c r="P87" s="44" t="n"/>
      <c r="Q87" s="46">
        <f>R87+S87</f>
        <v/>
      </c>
      <c r="R87" s="197" t="n">
        <v>0.001</v>
      </c>
      <c r="S87" s="44" t="n"/>
      <c r="T87" s="46">
        <f>U87+V87</f>
        <v/>
      </c>
      <c r="U87" s="197" t="n">
        <v>0.008800000000000001</v>
      </c>
      <c r="V87" s="44" t="n"/>
      <c r="W87" s="46" t="inlineStr">
        <is>
          <t>畜牧局</t>
        </is>
      </c>
      <c r="X87" s="80" t="inlineStr">
        <is>
          <t>赵过存</t>
        </is>
      </c>
      <c r="Y87" s="46" t="inlineStr">
        <is>
          <t>耿湾乡</t>
        </is>
      </c>
      <c r="Z87" s="44" t="inlineStr">
        <is>
          <t>王秀丽</t>
        </is>
      </c>
      <c r="AA87" s="44" t="inlineStr">
        <is>
          <t>环农领办发〔2022〕3号</t>
        </is>
      </c>
      <c r="AB87" s="44" t="inlineStr">
        <is>
          <t>中提前批</t>
        </is>
      </c>
      <c r="AC87" s="67" t="inlineStr">
        <is>
          <t>是</t>
        </is>
      </c>
      <c r="AD87" s="67" t="inlineStr">
        <is>
          <t>√</t>
        </is>
      </c>
      <c r="AE87" s="67" t="inlineStr">
        <is>
          <t>√</t>
        </is>
      </c>
      <c r="AF87" s="67" t="inlineStr">
        <is>
          <t>√</t>
        </is>
      </c>
      <c r="AG87" s="67" t="inlineStr">
        <is>
          <t>√</t>
        </is>
      </c>
      <c r="AH87" s="67" t="inlineStr">
        <is>
          <t>√</t>
        </is>
      </c>
      <c r="AI87" s="67" t="inlineStr">
        <is>
          <t>√</t>
        </is>
      </c>
      <c r="AJ87" s="67" t="inlineStr">
        <is>
          <t>√</t>
        </is>
      </c>
      <c r="AK87" s="67" t="inlineStr">
        <is>
          <t>√</t>
        </is>
      </c>
      <c r="AL87" s="18" t="inlineStr">
        <is>
          <t>×</t>
        </is>
      </c>
      <c r="AM87" s="18" t="inlineStr">
        <is>
          <t>×</t>
        </is>
      </c>
      <c r="AN87" s="67" t="inlineStr">
        <is>
          <t>√</t>
        </is>
      </c>
      <c r="AO87" s="89" t="inlineStr">
        <is>
          <t>正在完善</t>
        </is>
      </c>
    </row>
    <row r="88" ht="107" customHeight="1" s="186">
      <c r="A88" s="123" t="n"/>
      <c r="B88" s="46" t="inlineStr">
        <is>
          <t>种畜补贴
（黑山羊专业户）</t>
        </is>
      </c>
      <c r="C88" s="46" t="inlineStr">
        <is>
          <t>新建</t>
        </is>
      </c>
      <c r="D88" s="44" t="inlineStr">
        <is>
          <t>2022.01-2022.12</t>
        </is>
      </c>
      <c r="E88" s="46" t="inlineStr">
        <is>
          <t>环城镇</t>
        </is>
      </c>
      <c r="F88" s="93" t="inlineStr">
        <is>
          <t>扶持10户发展黑山羊养殖，其中：红星村1户；唐塬村1户；西川村1户、杨庙掌村1户、张淌村1户、赵小掌1户、耿家沟3户、冉旗寨1户；</t>
        </is>
      </c>
      <c r="G88" s="55" t="n">
        <v>22</v>
      </c>
      <c r="H88" s="55" t="n">
        <v>22</v>
      </c>
      <c r="I88" s="44" t="n"/>
      <c r="J88" s="44" t="n"/>
      <c r="K88" s="44" t="n"/>
      <c r="L88" s="44" t="inlineStr">
        <is>
          <t>甘财扶贫〔2021〕26号</t>
        </is>
      </c>
      <c r="M88" s="93" t="inlineStr">
        <is>
          <t>支持养殖户发展黑山羊养殖，提纯复壮黑山羊，提高黑山羊养殖户养殖效益。</t>
        </is>
      </c>
      <c r="N88"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8" s="46" t="n">
        <v>2</v>
      </c>
      <c r="P88" s="44" t="n">
        <v>6</v>
      </c>
      <c r="Q88" s="46">
        <f>R88+S88</f>
        <v/>
      </c>
      <c r="R88" s="197" t="n">
        <v>0.001</v>
      </c>
      <c r="S88" s="44" t="n"/>
      <c r="T88" s="46">
        <f>U88+V88</f>
        <v/>
      </c>
      <c r="U88" s="197" t="n">
        <v>0.0098</v>
      </c>
      <c r="V88" s="44" t="n"/>
      <c r="W88" s="46" t="inlineStr">
        <is>
          <t>畜牧局</t>
        </is>
      </c>
      <c r="X88" s="80" t="inlineStr">
        <is>
          <t>赵过存</t>
        </is>
      </c>
      <c r="Y88" s="46" t="inlineStr">
        <is>
          <t>环城镇</t>
        </is>
      </c>
      <c r="Z88" s="44" t="inlineStr">
        <is>
          <t>王向斌</t>
        </is>
      </c>
      <c r="AA88" s="44" t="inlineStr">
        <is>
          <t>环农领办发〔2022〕3号</t>
        </is>
      </c>
      <c r="AB88" s="44" t="inlineStr">
        <is>
          <t>中提前批</t>
        </is>
      </c>
      <c r="AC88" s="67" t="inlineStr">
        <is>
          <t>是</t>
        </is>
      </c>
      <c r="AD88" s="67" t="inlineStr">
        <is>
          <t>√</t>
        </is>
      </c>
      <c r="AE88" s="67" t="inlineStr">
        <is>
          <t>√</t>
        </is>
      </c>
      <c r="AF88" s="67" t="inlineStr">
        <is>
          <t>√</t>
        </is>
      </c>
      <c r="AG88" s="67" t="inlineStr">
        <is>
          <t>√</t>
        </is>
      </c>
      <c r="AH88" s="67" t="inlineStr">
        <is>
          <t>√</t>
        </is>
      </c>
      <c r="AI88" s="67" t="inlineStr">
        <is>
          <t>√</t>
        </is>
      </c>
      <c r="AJ88" s="67" t="inlineStr">
        <is>
          <t>√</t>
        </is>
      </c>
      <c r="AK88" s="67" t="inlineStr">
        <is>
          <t>√</t>
        </is>
      </c>
      <c r="AL88" s="18" t="inlineStr">
        <is>
          <t>×</t>
        </is>
      </c>
      <c r="AM88" s="18" t="inlineStr">
        <is>
          <t>×</t>
        </is>
      </c>
      <c r="AN88" s="67" t="inlineStr">
        <is>
          <t>√</t>
        </is>
      </c>
      <c r="AO88" s="89" t="inlineStr">
        <is>
          <t>正在完善</t>
        </is>
      </c>
    </row>
    <row r="89" ht="107" customHeight="1" s="186">
      <c r="A89" s="123" t="n"/>
      <c r="B89" s="46" t="inlineStr">
        <is>
          <t>种畜补贴
（黑山羊专业户）</t>
        </is>
      </c>
      <c r="C89" s="46" t="inlineStr">
        <is>
          <t>新建</t>
        </is>
      </c>
      <c r="D89" s="44" t="inlineStr">
        <is>
          <t>2022.01-2022.12</t>
        </is>
      </c>
      <c r="E89" s="46" t="inlineStr">
        <is>
          <t>曲子镇</t>
        </is>
      </c>
      <c r="F89" s="93" t="inlineStr">
        <is>
          <t>扶持10户发展黑山羊养殖，其中：孟家寨村1户、许家塬村1户、金村寺村2户、油坊塬村2户、金盆掌村2户、小庄子村1户、董家塬村1户。</t>
        </is>
      </c>
      <c r="G89" s="55" t="n">
        <v>22</v>
      </c>
      <c r="H89" s="55" t="n">
        <v>22</v>
      </c>
      <c r="I89" s="44" t="n"/>
      <c r="J89" s="44" t="n"/>
      <c r="K89" s="44" t="n"/>
      <c r="L89" s="44" t="inlineStr">
        <is>
          <t>甘财扶贫〔2021〕26号</t>
        </is>
      </c>
      <c r="M89" s="93" t="inlineStr">
        <is>
          <t>支持养殖户发展黑山羊养殖，提纯复壮黑山羊，提高黑山羊养殖户养殖效益。</t>
        </is>
      </c>
      <c r="N89"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89" s="46" t="n">
        <v>0</v>
      </c>
      <c r="P89" s="44" t="n">
        <v>7</v>
      </c>
      <c r="Q89" s="46">
        <f>R89+S89</f>
        <v/>
      </c>
      <c r="R89" s="197" t="n">
        <v>0.001</v>
      </c>
      <c r="S89" s="44" t="n"/>
      <c r="T89" s="46">
        <f>U89+V89</f>
        <v/>
      </c>
      <c r="U89" s="197" t="n">
        <v>0.0068</v>
      </c>
      <c r="V89" s="44" t="n"/>
      <c r="W89" s="46" t="inlineStr">
        <is>
          <t>畜牧局</t>
        </is>
      </c>
      <c r="X89" s="80" t="inlineStr">
        <is>
          <t>赵过存</t>
        </is>
      </c>
      <c r="Y89" s="46" t="inlineStr">
        <is>
          <t>曲子镇</t>
        </is>
      </c>
      <c r="Z89" s="44" t="inlineStr">
        <is>
          <t>段斌杰</t>
        </is>
      </c>
      <c r="AA89" s="44" t="inlineStr">
        <is>
          <t>环农领办发〔2022〕3号</t>
        </is>
      </c>
      <c r="AB89" s="44" t="inlineStr">
        <is>
          <t>中提前批</t>
        </is>
      </c>
      <c r="AC89" s="67" t="inlineStr">
        <is>
          <t>是</t>
        </is>
      </c>
      <c r="AD89" s="67" t="inlineStr">
        <is>
          <t>√</t>
        </is>
      </c>
      <c r="AE89" s="67" t="inlineStr">
        <is>
          <t>√</t>
        </is>
      </c>
      <c r="AF89" s="67" t="inlineStr">
        <is>
          <t>√</t>
        </is>
      </c>
      <c r="AG89" s="67" t="inlineStr">
        <is>
          <t>√</t>
        </is>
      </c>
      <c r="AH89" s="67" t="inlineStr">
        <is>
          <t>√</t>
        </is>
      </c>
      <c r="AI89" s="67" t="inlineStr">
        <is>
          <t>√</t>
        </is>
      </c>
      <c r="AJ89" s="67" t="inlineStr">
        <is>
          <t>√</t>
        </is>
      </c>
      <c r="AK89" s="67" t="inlineStr">
        <is>
          <t>√</t>
        </is>
      </c>
      <c r="AL89" s="18" t="inlineStr">
        <is>
          <t>×</t>
        </is>
      </c>
      <c r="AM89" s="18" t="inlineStr">
        <is>
          <t>×</t>
        </is>
      </c>
      <c r="AN89" s="67" t="inlineStr">
        <is>
          <t>√</t>
        </is>
      </c>
      <c r="AO89" s="89" t="inlineStr">
        <is>
          <t>正在完善</t>
        </is>
      </c>
    </row>
    <row r="90" ht="107" customHeight="1" s="186">
      <c r="A90" s="123" t="n"/>
      <c r="B90" s="46" t="inlineStr">
        <is>
          <t>种畜补贴
（黑山羊专业户）</t>
        </is>
      </c>
      <c r="C90" s="46" t="inlineStr">
        <is>
          <t>新建</t>
        </is>
      </c>
      <c r="D90" s="44" t="inlineStr">
        <is>
          <t>2022.01-2022.12</t>
        </is>
      </c>
      <c r="E90" s="46" t="inlineStr">
        <is>
          <t>南湫乡</t>
        </is>
      </c>
      <c r="F90" s="93" t="inlineStr">
        <is>
          <t>扶持15户发展黑山羊养殖，其中：其中代家洼村2户、洪涝池村2户、岳后渠村2户、花儿山村2户、双井子村2户、杨兴堡村3户、党家洼村2户。</t>
        </is>
      </c>
      <c r="G90" s="55" t="n">
        <v>33</v>
      </c>
      <c r="H90" s="55" t="n">
        <v>33</v>
      </c>
      <c r="I90" s="44" t="n"/>
      <c r="J90" s="44" t="n"/>
      <c r="K90" s="44" t="n"/>
      <c r="L90" s="44" t="inlineStr">
        <is>
          <t>甘财扶贫〔2021〕26号</t>
        </is>
      </c>
      <c r="M90" s="93" t="inlineStr">
        <is>
          <t>支持养殖户发展黑山羊养殖，提纯复壮黑山羊，提高黑山羊养殖户养殖效益。</t>
        </is>
      </c>
      <c r="N90"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0" s="46" t="n">
        <v>7</v>
      </c>
      <c r="P90" s="44" t="n"/>
      <c r="Q90" s="46">
        <f>R90+S90</f>
        <v/>
      </c>
      <c r="R90" s="197" t="n">
        <v>0.0015</v>
      </c>
      <c r="S90" s="44" t="n"/>
      <c r="T90" s="46">
        <f>U90+V90</f>
        <v/>
      </c>
      <c r="U90" s="197" t="n">
        <v>0.0385</v>
      </c>
      <c r="V90" s="44" t="n"/>
      <c r="W90" s="46" t="inlineStr">
        <is>
          <t>畜牧局</t>
        </is>
      </c>
      <c r="X90" s="80" t="inlineStr">
        <is>
          <t>赵过存</t>
        </is>
      </c>
      <c r="Y90" s="46" t="inlineStr">
        <is>
          <t>南湫乡</t>
        </is>
      </c>
      <c r="Z90" s="44" t="inlineStr">
        <is>
          <t>杜志远</t>
        </is>
      </c>
      <c r="AA90" s="44" t="inlineStr">
        <is>
          <t>环农领办发〔2022〕3号</t>
        </is>
      </c>
      <c r="AB90" s="44" t="inlineStr">
        <is>
          <t>中提前批</t>
        </is>
      </c>
      <c r="AC90" s="67" t="inlineStr">
        <is>
          <t>是</t>
        </is>
      </c>
      <c r="AD90" s="67" t="inlineStr">
        <is>
          <t>√</t>
        </is>
      </c>
      <c r="AE90" s="67" t="inlineStr">
        <is>
          <t>√</t>
        </is>
      </c>
      <c r="AF90" s="67" t="inlineStr">
        <is>
          <t>√</t>
        </is>
      </c>
      <c r="AG90" s="67" t="inlineStr">
        <is>
          <t>√</t>
        </is>
      </c>
      <c r="AH90" s="67" t="inlineStr">
        <is>
          <t>√</t>
        </is>
      </c>
      <c r="AI90" s="67" t="inlineStr">
        <is>
          <t>√</t>
        </is>
      </c>
      <c r="AJ90" s="67" t="inlineStr">
        <is>
          <t>√</t>
        </is>
      </c>
      <c r="AK90" s="67" t="inlineStr">
        <is>
          <t>√</t>
        </is>
      </c>
      <c r="AL90" s="18" t="inlineStr">
        <is>
          <t>×</t>
        </is>
      </c>
      <c r="AM90" s="18" t="inlineStr">
        <is>
          <t>×</t>
        </is>
      </c>
      <c r="AN90" s="67" t="inlineStr">
        <is>
          <t>√</t>
        </is>
      </c>
      <c r="AO90" s="89" t="inlineStr">
        <is>
          <t>正在完善</t>
        </is>
      </c>
    </row>
    <row r="91" ht="107" customHeight="1" s="186">
      <c r="A91" s="123" t="n"/>
      <c r="B91" s="46" t="inlineStr">
        <is>
          <t>种畜补贴
（黑山羊专业户）</t>
        </is>
      </c>
      <c r="C91" s="46" t="inlineStr">
        <is>
          <t>新建</t>
        </is>
      </c>
      <c r="D91" s="44" t="inlineStr">
        <is>
          <t>2022.01-2022.12</t>
        </is>
      </c>
      <c r="E91" s="46" t="inlineStr">
        <is>
          <t>天池乡</t>
        </is>
      </c>
      <c r="F91" s="93" t="inlineStr">
        <is>
          <t>扶持10户发展黑山羊养殖，其中：鲜岔村1户、井渠淌村1户、曹李川村1户、潘老庄村2户、碾盘岭村2户、苏北岔村1户、四合掌村1户、张邓塬村1户；</t>
        </is>
      </c>
      <c r="G91" s="55" t="n">
        <v>22</v>
      </c>
      <c r="H91" s="55" t="n">
        <v>22</v>
      </c>
      <c r="I91" s="44" t="n"/>
      <c r="J91" s="44" t="n"/>
      <c r="K91" s="44" t="n"/>
      <c r="L91" s="44" t="inlineStr">
        <is>
          <t>甘财扶贫〔2021〕26号</t>
        </is>
      </c>
      <c r="M91" s="93" t="inlineStr">
        <is>
          <t>支持养殖户发展黑山羊养殖，提纯复壮黑山羊，提高黑山羊养殖户养殖效益。</t>
        </is>
      </c>
      <c r="N91"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1" s="46" t="n">
        <v>8</v>
      </c>
      <c r="P91" s="44" t="n"/>
      <c r="Q91" s="46">
        <f>R91+S91</f>
        <v/>
      </c>
      <c r="R91" s="197" t="n">
        <v>0.001</v>
      </c>
      <c r="S91" s="44" t="n"/>
      <c r="T91" s="46">
        <f>U91+V91</f>
        <v/>
      </c>
      <c r="U91" s="197" t="n">
        <v>0.008</v>
      </c>
      <c r="V91" s="44" t="n"/>
      <c r="W91" s="46" t="inlineStr">
        <is>
          <t>畜牧局</t>
        </is>
      </c>
      <c r="X91" s="80" t="inlineStr">
        <is>
          <t>赵过存</t>
        </is>
      </c>
      <c r="Y91" s="46" t="inlineStr">
        <is>
          <t>天池乡</t>
        </is>
      </c>
      <c r="Z91" s="44" t="inlineStr">
        <is>
          <t>刘震</t>
        </is>
      </c>
      <c r="AA91" s="44" t="inlineStr">
        <is>
          <t>环农领办发〔2022〕3号</t>
        </is>
      </c>
      <c r="AB91" s="44" t="inlineStr">
        <is>
          <t>中提前批</t>
        </is>
      </c>
      <c r="AC91" s="67" t="inlineStr">
        <is>
          <t>是</t>
        </is>
      </c>
      <c r="AD91" s="67" t="inlineStr">
        <is>
          <t>√</t>
        </is>
      </c>
      <c r="AE91" s="67" t="inlineStr">
        <is>
          <t>√</t>
        </is>
      </c>
      <c r="AF91" s="67" t="inlineStr">
        <is>
          <t>√</t>
        </is>
      </c>
      <c r="AG91" s="67" t="inlineStr">
        <is>
          <t>√</t>
        </is>
      </c>
      <c r="AH91" s="67" t="inlineStr">
        <is>
          <t>√</t>
        </is>
      </c>
      <c r="AI91" s="67" t="inlineStr">
        <is>
          <t>√</t>
        </is>
      </c>
      <c r="AJ91" s="67" t="inlineStr">
        <is>
          <t>√</t>
        </is>
      </c>
      <c r="AK91" s="67" t="inlineStr">
        <is>
          <t>√</t>
        </is>
      </c>
      <c r="AL91" s="18" t="inlineStr">
        <is>
          <t>×</t>
        </is>
      </c>
      <c r="AM91" s="18" t="inlineStr">
        <is>
          <t>×</t>
        </is>
      </c>
      <c r="AN91" s="67" t="inlineStr">
        <is>
          <t>√</t>
        </is>
      </c>
      <c r="AO91" s="89" t="inlineStr">
        <is>
          <t>正在完善</t>
        </is>
      </c>
    </row>
    <row r="92" ht="107" customHeight="1" s="186">
      <c r="A92" s="123" t="n"/>
      <c r="B92" s="46" t="inlineStr">
        <is>
          <t>种畜补贴
（黑山羊专业户）</t>
        </is>
      </c>
      <c r="C92" s="46" t="inlineStr">
        <is>
          <t>新建</t>
        </is>
      </c>
      <c r="D92" s="44" t="inlineStr">
        <is>
          <t>2022.01-2022.12</t>
        </is>
      </c>
      <c r="E92" s="46" t="inlineStr">
        <is>
          <t>甜水镇</t>
        </is>
      </c>
      <c r="F92" s="93" t="inlineStr">
        <is>
          <t>扶持15户发展黑山羊养殖，其中甜水街村2户、张铁村1户、鲁掌村2户、何塬村1户、邱滩村2户、赵掌村2户、高崾岘村1户、狼儿滩村2户、大良洼村1户、七里墩村1户。</t>
        </is>
      </c>
      <c r="G92" s="55" t="n">
        <v>33</v>
      </c>
      <c r="H92" s="55" t="n">
        <v>33</v>
      </c>
      <c r="I92" s="44" t="n"/>
      <c r="J92" s="44" t="n"/>
      <c r="K92" s="44" t="n"/>
      <c r="L92" s="44" t="inlineStr">
        <is>
          <t>甘财扶贫〔2021〕26号</t>
        </is>
      </c>
      <c r="M92" s="93" t="inlineStr">
        <is>
          <t>支持养殖户发展黑山羊养殖，提纯复壮黑山羊，提高黑山羊养殖户养殖效益。</t>
        </is>
      </c>
      <c r="N92"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2" s="46" t="n">
        <v>10</v>
      </c>
      <c r="P92" s="44" t="n"/>
      <c r="Q92" s="46">
        <f>R92+S92</f>
        <v/>
      </c>
      <c r="R92" s="197" t="n">
        <v>0.0015</v>
      </c>
      <c r="S92" s="44" t="n"/>
      <c r="T92" s="46">
        <f>U92+V92</f>
        <v/>
      </c>
      <c r="U92" s="197" t="n">
        <v>0.0374</v>
      </c>
      <c r="V92" s="44" t="n"/>
      <c r="W92" s="46" t="inlineStr">
        <is>
          <t>畜牧局</t>
        </is>
      </c>
      <c r="X92" s="80" t="inlineStr">
        <is>
          <t>赵过存</t>
        </is>
      </c>
      <c r="Y92" s="46" t="inlineStr">
        <is>
          <t>甜水镇</t>
        </is>
      </c>
      <c r="Z92" s="44" t="inlineStr">
        <is>
          <t>程利平</t>
        </is>
      </c>
      <c r="AA92" s="44" t="inlineStr">
        <is>
          <t>环农领办发〔2022〕3号</t>
        </is>
      </c>
      <c r="AB92" s="44" t="inlineStr">
        <is>
          <t>中提前批</t>
        </is>
      </c>
      <c r="AC92" s="67" t="inlineStr">
        <is>
          <t>是</t>
        </is>
      </c>
      <c r="AD92" s="67" t="inlineStr">
        <is>
          <t>√</t>
        </is>
      </c>
      <c r="AE92" s="67" t="inlineStr">
        <is>
          <t>√</t>
        </is>
      </c>
      <c r="AF92" s="67" t="inlineStr">
        <is>
          <t>√</t>
        </is>
      </c>
      <c r="AG92" s="67" t="inlineStr">
        <is>
          <t>√</t>
        </is>
      </c>
      <c r="AH92" s="67" t="inlineStr">
        <is>
          <t>√</t>
        </is>
      </c>
      <c r="AI92" s="67" t="inlineStr">
        <is>
          <t>√</t>
        </is>
      </c>
      <c r="AJ92" s="67" t="inlineStr">
        <is>
          <t>√</t>
        </is>
      </c>
      <c r="AK92" s="67" t="inlineStr">
        <is>
          <t>√</t>
        </is>
      </c>
      <c r="AL92" s="18" t="inlineStr">
        <is>
          <t>×</t>
        </is>
      </c>
      <c r="AM92" s="18" t="inlineStr">
        <is>
          <t>×</t>
        </is>
      </c>
      <c r="AN92" s="67" t="inlineStr">
        <is>
          <t>√</t>
        </is>
      </c>
      <c r="AO92" s="89" t="inlineStr">
        <is>
          <t>正在完善</t>
        </is>
      </c>
    </row>
    <row r="93" ht="107" customHeight="1" s="186">
      <c r="A93" s="123" t="n"/>
      <c r="B93" s="46" t="inlineStr">
        <is>
          <t>种畜补贴
（黑山羊专业户）</t>
        </is>
      </c>
      <c r="C93" s="46" t="inlineStr">
        <is>
          <t>新建</t>
        </is>
      </c>
      <c r="D93" s="44" t="inlineStr">
        <is>
          <t>2022.01-2022.12</t>
        </is>
      </c>
      <c r="E93" s="46" t="inlineStr">
        <is>
          <t>山城乡</t>
        </is>
      </c>
      <c r="F93" s="93" t="inlineStr">
        <is>
          <t>扶持10户发展黑山羊养殖，其中：八里铺村2户、王山口子村2户、郝掌村2户、赵庄村3户、谢庄村1户。</t>
        </is>
      </c>
      <c r="G93" s="55" t="n">
        <v>22</v>
      </c>
      <c r="H93" s="55" t="n">
        <v>22</v>
      </c>
      <c r="I93" s="44" t="n"/>
      <c r="J93" s="44" t="n"/>
      <c r="K93" s="44" t="n"/>
      <c r="L93" s="44" t="inlineStr">
        <is>
          <t>甘财扶贫〔2021〕26号</t>
        </is>
      </c>
      <c r="M93" s="93" t="inlineStr">
        <is>
          <t>支持养殖户发展黑山羊养殖，提纯复壮黑山羊，提高黑山羊养殖户养殖效益。</t>
        </is>
      </c>
      <c r="N93"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3" s="46" t="n">
        <v>5</v>
      </c>
      <c r="P93" s="44" t="n"/>
      <c r="Q93" s="46">
        <f>R93+S93</f>
        <v/>
      </c>
      <c r="R93" s="197" t="n">
        <v>0.001</v>
      </c>
      <c r="S93" s="44" t="n"/>
      <c r="T93" s="46">
        <f>U93+V93</f>
        <v/>
      </c>
      <c r="U93" s="197" t="n">
        <v>0.006</v>
      </c>
      <c r="V93" s="44" t="n"/>
      <c r="W93" s="46" t="inlineStr">
        <is>
          <t>畜牧局</t>
        </is>
      </c>
      <c r="X93" s="80" t="inlineStr">
        <is>
          <t>赵过存</t>
        </is>
      </c>
      <c r="Y93" s="46" t="inlineStr">
        <is>
          <t>山城乡</t>
        </is>
      </c>
      <c r="Z93" s="44" t="inlineStr">
        <is>
          <t>姚建平</t>
        </is>
      </c>
      <c r="AA93" s="44" t="inlineStr">
        <is>
          <t>环农领办发〔2022〕3号</t>
        </is>
      </c>
      <c r="AB93" s="44" t="inlineStr">
        <is>
          <t>中提前批</t>
        </is>
      </c>
      <c r="AC93" s="67" t="inlineStr">
        <is>
          <t>是</t>
        </is>
      </c>
      <c r="AD93" s="67" t="inlineStr">
        <is>
          <t>√</t>
        </is>
      </c>
      <c r="AE93" s="67" t="inlineStr">
        <is>
          <t>√</t>
        </is>
      </c>
      <c r="AF93" s="67" t="inlineStr">
        <is>
          <t>√</t>
        </is>
      </c>
      <c r="AG93" s="67" t="inlineStr">
        <is>
          <t>√</t>
        </is>
      </c>
      <c r="AH93" s="67" t="inlineStr">
        <is>
          <t>√</t>
        </is>
      </c>
      <c r="AI93" s="67" t="inlineStr">
        <is>
          <t>√</t>
        </is>
      </c>
      <c r="AJ93" s="67" t="inlineStr">
        <is>
          <t>√</t>
        </is>
      </c>
      <c r="AK93" s="67" t="inlineStr">
        <is>
          <t>√</t>
        </is>
      </c>
      <c r="AL93" s="18" t="inlineStr">
        <is>
          <t>×</t>
        </is>
      </c>
      <c r="AM93" s="18" t="inlineStr">
        <is>
          <t>×</t>
        </is>
      </c>
      <c r="AN93" s="67" t="inlineStr">
        <is>
          <t>√</t>
        </is>
      </c>
      <c r="AO93" s="89" t="inlineStr">
        <is>
          <t>正在完善</t>
        </is>
      </c>
    </row>
    <row r="94" ht="107" customHeight="1" s="186">
      <c r="A94" s="123" t="n"/>
      <c r="B94" s="46" t="inlineStr">
        <is>
          <t>种畜补贴
（黑山羊专业户）</t>
        </is>
      </c>
      <c r="C94" s="46" t="inlineStr">
        <is>
          <t>新建</t>
        </is>
      </c>
      <c r="D94" s="44" t="inlineStr">
        <is>
          <t>2022.01-2022.12</t>
        </is>
      </c>
      <c r="E94" s="46" t="inlineStr">
        <is>
          <t>秦团庄乡</t>
        </is>
      </c>
      <c r="F94" s="104" t="inlineStr">
        <is>
          <t>扶持10户发展黑山羊养殖，其中：贾塬村1户、秦团庄村1户、新集子村1户、新峁村1户、白塬畔1户、大天子村1户、王团庄村2户、南掌堡子村2户。</t>
        </is>
      </c>
      <c r="G94" s="55" t="n">
        <v>22</v>
      </c>
      <c r="H94" s="55" t="n">
        <v>22</v>
      </c>
      <c r="I94" s="44" t="n"/>
      <c r="J94" s="44" t="n"/>
      <c r="K94" s="44" t="n"/>
      <c r="L94" s="44" t="inlineStr">
        <is>
          <t>甘财扶贫〔2021〕26号</t>
        </is>
      </c>
      <c r="M94" s="93" t="inlineStr">
        <is>
          <t>支持养殖户发展黑山羊养殖，提纯复壮黑山羊，提高黑山羊养殖户养殖效益。</t>
        </is>
      </c>
      <c r="N94"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4" s="46" t="n">
        <v>8</v>
      </c>
      <c r="P94" s="44" t="n"/>
      <c r="Q94" s="46">
        <f>R94+S94</f>
        <v/>
      </c>
      <c r="R94" s="197" t="n">
        <v>0.001</v>
      </c>
      <c r="S94" s="44" t="n"/>
      <c r="T94" s="46">
        <f>U94+V94</f>
        <v/>
      </c>
      <c r="U94" s="197" t="n">
        <v>0.01</v>
      </c>
      <c r="V94" s="44" t="n"/>
      <c r="W94" s="46" t="inlineStr">
        <is>
          <t>畜牧局</t>
        </is>
      </c>
      <c r="X94" s="80" t="inlineStr">
        <is>
          <t>赵过存</t>
        </is>
      </c>
      <c r="Y94" s="46" t="inlineStr">
        <is>
          <t>秦团庄乡</t>
        </is>
      </c>
      <c r="Z94" s="44" t="inlineStr">
        <is>
          <t>刘凤飞</t>
        </is>
      </c>
      <c r="AA94" s="44" t="inlineStr">
        <is>
          <t>环农领办发〔2022〕3号</t>
        </is>
      </c>
      <c r="AB94" s="44" t="inlineStr">
        <is>
          <t>中提前批</t>
        </is>
      </c>
      <c r="AC94" s="67" t="inlineStr">
        <is>
          <t>是</t>
        </is>
      </c>
      <c r="AD94" s="67" t="inlineStr">
        <is>
          <t>√</t>
        </is>
      </c>
      <c r="AE94" s="67" t="inlineStr">
        <is>
          <t>√</t>
        </is>
      </c>
      <c r="AF94" s="67" t="inlineStr">
        <is>
          <t>√</t>
        </is>
      </c>
      <c r="AG94" s="67" t="inlineStr">
        <is>
          <t>√</t>
        </is>
      </c>
      <c r="AH94" s="67" t="inlineStr">
        <is>
          <t>√</t>
        </is>
      </c>
      <c r="AI94" s="67" t="inlineStr">
        <is>
          <t>√</t>
        </is>
      </c>
      <c r="AJ94" s="67" t="inlineStr">
        <is>
          <t>√</t>
        </is>
      </c>
      <c r="AK94" s="67" t="inlineStr">
        <is>
          <t>√</t>
        </is>
      </c>
      <c r="AL94" s="18" t="inlineStr">
        <is>
          <t>×</t>
        </is>
      </c>
      <c r="AM94" s="18" t="inlineStr">
        <is>
          <t>×</t>
        </is>
      </c>
      <c r="AN94" s="67" t="inlineStr">
        <is>
          <t>√</t>
        </is>
      </c>
      <c r="AO94" s="89" t="inlineStr">
        <is>
          <t>正在完善</t>
        </is>
      </c>
    </row>
    <row r="95" ht="107" customHeight="1" s="186">
      <c r="A95" s="123" t="n"/>
      <c r="B95" s="46" t="inlineStr">
        <is>
          <t>种畜补贴
（黑山羊专业户）</t>
        </is>
      </c>
      <c r="C95" s="46" t="inlineStr">
        <is>
          <t>新建</t>
        </is>
      </c>
      <c r="D95" s="44" t="inlineStr">
        <is>
          <t>2022.01-2022.12</t>
        </is>
      </c>
      <c r="E95" s="46" t="inlineStr">
        <is>
          <t>虎洞镇</t>
        </is>
      </c>
      <c r="F95" s="93" t="inlineStr">
        <is>
          <t>扶持10户发展黑山羊养殖，其中：半个城村3户、金庄塬村3户、刘解掌村4户。</t>
        </is>
      </c>
      <c r="G95" s="55" t="n">
        <v>22</v>
      </c>
      <c r="H95" s="55" t="n">
        <v>22</v>
      </c>
      <c r="I95" s="44" t="n"/>
      <c r="J95" s="44" t="n"/>
      <c r="K95" s="44" t="n"/>
      <c r="L95" s="44" t="inlineStr">
        <is>
          <t>甘财扶贫〔2021〕26号</t>
        </is>
      </c>
      <c r="M95" s="93" t="inlineStr">
        <is>
          <t>支持养殖户发展黑山羊养殖，提纯复壮黑山羊，提高黑山羊养殖户养殖效益。</t>
        </is>
      </c>
      <c r="N95"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5" s="46" t="n">
        <v>3</v>
      </c>
      <c r="P95" s="44" t="n"/>
      <c r="Q95" s="46">
        <f>R95+S95</f>
        <v/>
      </c>
      <c r="R95" s="197" t="n">
        <v>0.001</v>
      </c>
      <c r="S95" s="44" t="n"/>
      <c r="T95" s="46">
        <f>U95+V95</f>
        <v/>
      </c>
      <c r="U95" s="197" t="n">
        <v>0.018</v>
      </c>
      <c r="V95" s="44" t="n"/>
      <c r="W95" s="46" t="inlineStr">
        <is>
          <t>畜牧局</t>
        </is>
      </c>
      <c r="X95" s="80" t="inlineStr">
        <is>
          <t>赵过存</t>
        </is>
      </c>
      <c r="Y95" s="46" t="inlineStr">
        <is>
          <t>虎洞镇</t>
        </is>
      </c>
      <c r="Z95" s="44" t="inlineStr">
        <is>
          <t>梁海涛</t>
        </is>
      </c>
      <c r="AA95" s="44" t="inlineStr">
        <is>
          <t>环农领办发〔2022〕3号</t>
        </is>
      </c>
      <c r="AB95" s="44" t="inlineStr">
        <is>
          <t>中提前批</t>
        </is>
      </c>
      <c r="AC95" s="67" t="inlineStr">
        <is>
          <t>是</t>
        </is>
      </c>
      <c r="AD95" s="67" t="inlineStr">
        <is>
          <t>√</t>
        </is>
      </c>
      <c r="AE95" s="67" t="inlineStr">
        <is>
          <t>√</t>
        </is>
      </c>
      <c r="AF95" s="67" t="inlineStr">
        <is>
          <t>√</t>
        </is>
      </c>
      <c r="AG95" s="67" t="inlineStr">
        <is>
          <t>√</t>
        </is>
      </c>
      <c r="AH95" s="67" t="inlineStr">
        <is>
          <t>√</t>
        </is>
      </c>
      <c r="AI95" s="67" t="inlineStr">
        <is>
          <t>√</t>
        </is>
      </c>
      <c r="AJ95" s="67" t="inlineStr">
        <is>
          <t>√</t>
        </is>
      </c>
      <c r="AK95" s="67" t="inlineStr">
        <is>
          <t>√</t>
        </is>
      </c>
      <c r="AL95" s="18" t="inlineStr">
        <is>
          <t>×</t>
        </is>
      </c>
      <c r="AM95" s="18" t="inlineStr">
        <is>
          <t>×</t>
        </is>
      </c>
      <c r="AN95" s="67" t="inlineStr">
        <is>
          <t>√</t>
        </is>
      </c>
      <c r="AO95" s="89" t="inlineStr">
        <is>
          <t>正在完善</t>
        </is>
      </c>
    </row>
    <row r="96" ht="107" customHeight="1" s="186">
      <c r="A96" s="123" t="n"/>
      <c r="B96" s="46" t="inlineStr">
        <is>
          <t>种畜补贴
（黑山羊专业户）</t>
        </is>
      </c>
      <c r="C96" s="46" t="inlineStr">
        <is>
          <t>新建</t>
        </is>
      </c>
      <c r="D96" s="44" t="inlineStr">
        <is>
          <t>2022.01-2022.12</t>
        </is>
      </c>
      <c r="E96" s="46" t="inlineStr">
        <is>
          <t>演武乡</t>
        </is>
      </c>
      <c r="F96" s="93" t="inlineStr">
        <is>
          <t>扶持4户发展黑山羊养殖，其中：杨家洼村2户、走马硷村2户。</t>
        </is>
      </c>
      <c r="G96" s="55" t="n">
        <v>8.800000000000001</v>
      </c>
      <c r="H96" s="55" t="n">
        <v>8.800000000000001</v>
      </c>
      <c r="I96" s="44" t="n"/>
      <c r="J96" s="44" t="n"/>
      <c r="K96" s="44" t="n"/>
      <c r="L96" s="44" t="inlineStr">
        <is>
          <t>甘财扶贫〔2021〕26号</t>
        </is>
      </c>
      <c r="M96" s="93" t="inlineStr">
        <is>
          <t>支持养殖户发展黑山羊养殖，提纯复壮黑山羊，提高黑山羊养殖户养殖效益。</t>
        </is>
      </c>
      <c r="N96"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6" s="46" t="n">
        <v>4</v>
      </c>
      <c r="P96" s="44" t="n"/>
      <c r="Q96" s="46">
        <f>R96+S96</f>
        <v/>
      </c>
      <c r="R96" s="197" t="n">
        <v>0.0004</v>
      </c>
      <c r="S96" s="44" t="n"/>
      <c r="T96" s="46">
        <f>U96+V96</f>
        <v/>
      </c>
      <c r="U96" s="197" t="n">
        <v>0.0016</v>
      </c>
      <c r="V96" s="44" t="n"/>
      <c r="W96" s="46" t="inlineStr">
        <is>
          <t>畜牧局</t>
        </is>
      </c>
      <c r="X96" s="80" t="inlineStr">
        <is>
          <t>赵过存</t>
        </is>
      </c>
      <c r="Y96" s="46" t="inlineStr">
        <is>
          <t>演武乡</t>
        </is>
      </c>
      <c r="Z96" s="44" t="inlineStr">
        <is>
          <t>杨永杰</t>
        </is>
      </c>
      <c r="AA96" s="44" t="inlineStr">
        <is>
          <t>环农领办发〔2022〕3号</t>
        </is>
      </c>
      <c r="AB96" s="44" t="inlineStr">
        <is>
          <t>中提前批</t>
        </is>
      </c>
      <c r="AC96" s="67" t="inlineStr">
        <is>
          <t>是</t>
        </is>
      </c>
      <c r="AD96" s="67" t="inlineStr">
        <is>
          <t>√</t>
        </is>
      </c>
      <c r="AE96" s="67" t="inlineStr">
        <is>
          <t>√</t>
        </is>
      </c>
      <c r="AF96" s="67" t="inlineStr">
        <is>
          <t>√</t>
        </is>
      </c>
      <c r="AG96" s="67" t="inlineStr">
        <is>
          <t>√</t>
        </is>
      </c>
      <c r="AH96" s="67" t="inlineStr">
        <is>
          <t>√</t>
        </is>
      </c>
      <c r="AI96" s="67" t="inlineStr">
        <is>
          <t>√</t>
        </is>
      </c>
      <c r="AJ96" s="67" t="inlineStr">
        <is>
          <t>√</t>
        </is>
      </c>
      <c r="AK96" s="67" t="inlineStr">
        <is>
          <t>√</t>
        </is>
      </c>
      <c r="AL96" s="18" t="inlineStr">
        <is>
          <t>×</t>
        </is>
      </c>
      <c r="AM96" s="18" t="inlineStr">
        <is>
          <t>×</t>
        </is>
      </c>
      <c r="AN96" s="67" t="inlineStr">
        <is>
          <t>√</t>
        </is>
      </c>
      <c r="AO96" s="89" t="inlineStr">
        <is>
          <t>正在完善</t>
        </is>
      </c>
    </row>
    <row r="97" ht="107" customHeight="1" s="186">
      <c r="A97" s="123" t="n"/>
      <c r="B97" s="46" t="inlineStr">
        <is>
          <t>种畜补贴
（黑山羊专业户）</t>
        </is>
      </c>
      <c r="C97" s="46" t="inlineStr">
        <is>
          <t>新建</t>
        </is>
      </c>
      <c r="D97" s="44" t="inlineStr">
        <is>
          <t>2022.01-2022.12</t>
        </is>
      </c>
      <c r="E97" s="46" t="inlineStr">
        <is>
          <t>樊家川镇</t>
        </is>
      </c>
      <c r="F97" s="93" t="inlineStr">
        <is>
          <t>扶持10户发展黑山羊养殖，其中：慕家河村1户、樊家川村1户、马驿沟村2户、郝集村2户、长城村1户、李崾岘村1户、马骏滩村2户。</t>
        </is>
      </c>
      <c r="G97" s="55" t="n">
        <v>22</v>
      </c>
      <c r="H97" s="55" t="n">
        <v>22</v>
      </c>
      <c r="I97" s="44" t="n"/>
      <c r="J97" s="44" t="n"/>
      <c r="K97" s="44" t="n"/>
      <c r="L97" s="44" t="inlineStr">
        <is>
          <t>甘财扶贫〔2021〕26号</t>
        </is>
      </c>
      <c r="M97" s="93" t="inlineStr">
        <is>
          <t>支持养殖户发展黑山羊养殖，提纯复壮黑山羊，提高黑山羊养殖户养殖效益。</t>
        </is>
      </c>
      <c r="N97" s="93" t="inlineStr">
        <is>
          <t>大力推广三级二元生产模式，坚持一级场制种供种，二级场杂交扩繁，三级场集中育肥，鼓励养殖场户进行扩繁生产，育肥场按照保底价敞开收购养殖场户断奶羔羊。进一步完善“企、社、户”三方利益联结机制。</t>
        </is>
      </c>
      <c r="O97" s="46" t="n">
        <v>7</v>
      </c>
      <c r="P97" s="44" t="n"/>
      <c r="Q97" s="46">
        <f>R97+S97</f>
        <v/>
      </c>
      <c r="R97" s="197" t="n">
        <v>0.001</v>
      </c>
      <c r="S97" s="44" t="n"/>
      <c r="T97" s="46">
        <f>U97+V97</f>
        <v/>
      </c>
      <c r="U97" s="197" t="n">
        <v>0.034</v>
      </c>
      <c r="V97" s="44" t="n"/>
      <c r="W97" s="46" t="inlineStr">
        <is>
          <t>畜牧局</t>
        </is>
      </c>
      <c r="X97" s="80" t="inlineStr">
        <is>
          <t>赵过存</t>
        </is>
      </c>
      <c r="Y97" s="46" t="inlineStr">
        <is>
          <t>樊家川镇</t>
        </is>
      </c>
      <c r="Z97" s="44" t="inlineStr">
        <is>
          <t>王治峰</t>
        </is>
      </c>
      <c r="AA97" s="44" t="inlineStr">
        <is>
          <t>环农领办发〔2022〕3号</t>
        </is>
      </c>
      <c r="AB97" s="44" t="inlineStr">
        <is>
          <t>中提前批</t>
        </is>
      </c>
      <c r="AC97" s="67" t="inlineStr">
        <is>
          <t>是</t>
        </is>
      </c>
      <c r="AD97" s="67" t="inlineStr">
        <is>
          <t>√</t>
        </is>
      </c>
      <c r="AE97" s="67" t="inlineStr">
        <is>
          <t>√</t>
        </is>
      </c>
      <c r="AF97" s="67" t="inlineStr">
        <is>
          <t>√</t>
        </is>
      </c>
      <c r="AG97" s="67" t="inlineStr">
        <is>
          <t>√</t>
        </is>
      </c>
      <c r="AH97" s="67" t="inlineStr">
        <is>
          <t>√</t>
        </is>
      </c>
      <c r="AI97" s="67" t="inlineStr">
        <is>
          <t>√</t>
        </is>
      </c>
      <c r="AJ97" s="67" t="inlineStr">
        <is>
          <t>√</t>
        </is>
      </c>
      <c r="AK97" s="67" t="inlineStr">
        <is>
          <t>√</t>
        </is>
      </c>
      <c r="AL97" s="18" t="inlineStr">
        <is>
          <t>×</t>
        </is>
      </c>
      <c r="AM97" s="18" t="inlineStr">
        <is>
          <t>×</t>
        </is>
      </c>
      <c r="AN97" s="67" t="inlineStr">
        <is>
          <t>√</t>
        </is>
      </c>
      <c r="AO97" s="89" t="inlineStr">
        <is>
          <t>正在完善</t>
        </is>
      </c>
    </row>
    <row r="98" ht="74" customHeight="1" s="186">
      <c r="A98" s="42" t="n"/>
      <c r="B98" s="42" t="inlineStr">
        <is>
          <t>羊棚建设</t>
        </is>
      </c>
      <c r="C98" s="42" t="inlineStr">
        <is>
          <t>新建</t>
        </is>
      </c>
      <c r="D98" s="40" t="inlineStr">
        <is>
          <t>2022.01-2022.12</t>
        </is>
      </c>
      <c r="E98" s="42" t="inlineStr">
        <is>
          <t>小计</t>
        </is>
      </c>
      <c r="F98" s="50" t="inlineStr">
        <is>
          <t>扶持923户脱贫户（含监测对象）每户新建羊棚1座。“50+50”㎡每座补助1.2万元，“63+45”㎡每座补助1.8万元，“75+75”㎡每座补助1.8万元。产权归农户所有。</t>
        </is>
      </c>
      <c r="G98" s="42">
        <f>SUM(G99:G118)</f>
        <v/>
      </c>
      <c r="H98" s="42">
        <f>SUM(H99:H118)</f>
        <v/>
      </c>
      <c r="I98" s="40" t="n"/>
      <c r="J98" s="40" t="n"/>
      <c r="K98" s="40" t="n"/>
      <c r="L98" s="40" t="n"/>
      <c r="M98" s="42" t="inlineStr">
        <is>
          <t>改善养殖配套设施，指导养殖户分圈饲喂，提升养殖效益，增加养殖收入。</t>
        </is>
      </c>
      <c r="N98" s="42" t="inlineStr">
        <is>
          <t>加强基础设施建设，提高设施养殖水平，增加养殖户收益，进一步完善“企、社、户”三方利益联结机制。</t>
        </is>
      </c>
      <c r="O98" s="42">
        <f>SUM(O99:O118)</f>
        <v/>
      </c>
      <c r="P98" s="40" t="n">
        <v>17</v>
      </c>
      <c r="Q98" s="42">
        <f>R98+S98</f>
        <v/>
      </c>
      <c r="R98" s="42">
        <f>SUM(R99:R118)</f>
        <v/>
      </c>
      <c r="S98" s="40" t="n"/>
      <c r="T98" s="42">
        <f>U98+V98</f>
        <v/>
      </c>
      <c r="U98" s="42">
        <f>SUM(U99:U118)</f>
        <v/>
      </c>
      <c r="V98" s="40" t="n"/>
      <c r="W98" s="42" t="inlineStr">
        <is>
          <t>畜牧局</t>
        </is>
      </c>
      <c r="X98" s="79" t="inlineStr">
        <is>
          <t>赵过存</t>
        </is>
      </c>
      <c r="Y98" s="42" t="inlineStr">
        <is>
          <t>各乡镇</t>
        </is>
      </c>
      <c r="Z98" s="40" t="n"/>
      <c r="AA98" s="40" t="inlineStr">
        <is>
          <t>环农领办发〔2022〕3号</t>
        </is>
      </c>
      <c r="AB98" s="40" t="inlineStr">
        <is>
          <t>中提前批</t>
        </is>
      </c>
      <c r="AC98" s="67" t="inlineStr">
        <is>
          <t>是</t>
        </is>
      </c>
      <c r="AD98" s="67" t="inlineStr">
        <is>
          <t>√</t>
        </is>
      </c>
      <c r="AE98" s="67" t="inlineStr">
        <is>
          <t>√</t>
        </is>
      </c>
      <c r="AF98" s="67" t="inlineStr">
        <is>
          <t>√</t>
        </is>
      </c>
      <c r="AG98" s="67" t="inlineStr">
        <is>
          <t>√</t>
        </is>
      </c>
      <c r="AH98" s="67" t="inlineStr">
        <is>
          <t>√</t>
        </is>
      </c>
      <c r="AI98" s="67" t="inlineStr">
        <is>
          <t>√</t>
        </is>
      </c>
      <c r="AJ98" s="67" t="inlineStr">
        <is>
          <t>√</t>
        </is>
      </c>
      <c r="AK98" s="67" t="inlineStr">
        <is>
          <t>√</t>
        </is>
      </c>
      <c r="AL98" s="18" t="inlineStr">
        <is>
          <t>×</t>
        </is>
      </c>
      <c r="AM98" s="18" t="inlineStr">
        <is>
          <t>×</t>
        </is>
      </c>
      <c r="AN98" s="67" t="inlineStr">
        <is>
          <t>√</t>
        </is>
      </c>
      <c r="AO98" s="89" t="inlineStr">
        <is>
          <t>正在完善</t>
        </is>
      </c>
    </row>
    <row r="99" ht="78" customHeight="1" s="186">
      <c r="A99" s="123" t="n"/>
      <c r="B99" s="46" t="inlineStr">
        <is>
          <t>羊棚建设</t>
        </is>
      </c>
      <c r="C99" s="46" t="inlineStr">
        <is>
          <t>新建</t>
        </is>
      </c>
      <c r="D99" s="44" t="inlineStr">
        <is>
          <t>2022.01-2022.12</t>
        </is>
      </c>
      <c r="E99" s="46" t="inlineStr">
        <is>
          <t>车道镇</t>
        </is>
      </c>
      <c r="F99" s="51" t="inlineStr">
        <is>
          <t>扶持16个村76户脱贫户每户新建羊畜暖棚1座，其中：元峁村3户、苦水掌村2户、双庙村4户、王西掌村3户、吊渠村3户、三角城村2户、杨掌村3户、万安村10户、魏洼村14户、陈掌村2户、红台村3户、樱桃掌村9户、安掌村2户、代掌村2户、刘渠村7户、刘园子村7户。</t>
        </is>
      </c>
      <c r="G99" s="46" t="n">
        <v>114</v>
      </c>
      <c r="H99" s="46" t="n">
        <v>114</v>
      </c>
      <c r="I99" s="44" t="n"/>
      <c r="J99" s="44" t="n"/>
      <c r="K99" s="44" t="n"/>
      <c r="L99" s="44" t="inlineStr">
        <is>
          <t>甘财扶贫〔2021〕26号</t>
        </is>
      </c>
      <c r="M99" s="51" t="inlineStr">
        <is>
          <t>改善养殖配套设施，指导养殖户分圈饲喂，提升养殖效益，增加养殖收入。</t>
        </is>
      </c>
      <c r="N99" s="51" t="inlineStr">
        <is>
          <t>加强基础设施建设，提高设施养殖水平，增加养殖户收益，进一步完善“企、社、户”三方利益联结机制。</t>
        </is>
      </c>
      <c r="O99" s="46" t="n">
        <v>16</v>
      </c>
      <c r="P99" s="44" t="n"/>
      <c r="Q99" s="46">
        <f>R99+S99</f>
        <v/>
      </c>
      <c r="R99" s="46" t="n">
        <v>0.0076</v>
      </c>
      <c r="S99" s="44" t="n"/>
      <c r="T99" s="46">
        <f>U99+V99</f>
        <v/>
      </c>
      <c r="U99" s="46" t="n">
        <v>0.038</v>
      </c>
      <c r="V99" s="44" t="n"/>
      <c r="W99" s="46" t="inlineStr">
        <is>
          <t>畜牧局</t>
        </is>
      </c>
      <c r="X99" s="80" t="inlineStr">
        <is>
          <t>赵过存</t>
        </is>
      </c>
      <c r="Y99" s="46" t="inlineStr">
        <is>
          <t>车道镇</t>
        </is>
      </c>
      <c r="Z99" s="46" t="inlineStr">
        <is>
          <t>张会星</t>
        </is>
      </c>
      <c r="AA99" s="44" t="inlineStr">
        <is>
          <t>环农领办发〔2022〕3号</t>
        </is>
      </c>
      <c r="AB99" s="44" t="inlineStr">
        <is>
          <t>中提前批</t>
        </is>
      </c>
      <c r="AC99" s="67" t="inlineStr">
        <is>
          <t>是</t>
        </is>
      </c>
      <c r="AD99" s="67" t="inlineStr">
        <is>
          <t>√</t>
        </is>
      </c>
      <c r="AE99" s="67" t="inlineStr">
        <is>
          <t>√</t>
        </is>
      </c>
      <c r="AF99" s="67" t="inlineStr">
        <is>
          <t>√</t>
        </is>
      </c>
      <c r="AG99" s="67" t="inlineStr">
        <is>
          <t>√</t>
        </is>
      </c>
      <c r="AH99" s="67" t="inlineStr">
        <is>
          <t>√</t>
        </is>
      </c>
      <c r="AI99" s="67" t="inlineStr">
        <is>
          <t>√</t>
        </is>
      </c>
      <c r="AJ99" s="67" t="inlineStr">
        <is>
          <t>√</t>
        </is>
      </c>
      <c r="AK99" s="67" t="inlineStr">
        <is>
          <t>√</t>
        </is>
      </c>
      <c r="AL99" s="18" t="inlineStr">
        <is>
          <t>×</t>
        </is>
      </c>
      <c r="AM99" s="18" t="inlineStr">
        <is>
          <t>×</t>
        </is>
      </c>
      <c r="AN99" s="67" t="inlineStr">
        <is>
          <t>√</t>
        </is>
      </c>
      <c r="AO99" s="89" t="inlineStr">
        <is>
          <t>正在完善</t>
        </is>
      </c>
    </row>
    <row r="100" ht="69" customHeight="1" s="186">
      <c r="A100" s="123" t="n"/>
      <c r="B100" s="46" t="inlineStr">
        <is>
          <t>羊棚建设</t>
        </is>
      </c>
      <c r="C100" s="46" t="inlineStr">
        <is>
          <t>新建</t>
        </is>
      </c>
      <c r="D100" s="44" t="inlineStr">
        <is>
          <t>2022.01-2022.12</t>
        </is>
      </c>
      <c r="E100" s="46" t="inlineStr">
        <is>
          <t>耿湾乡</t>
        </is>
      </c>
      <c r="F100" s="51" t="inlineStr">
        <is>
          <t>扶持11个村43户脱贫户每户新建羊畜暖棚1座，其中：耿河村4户、四合原村6户、桃树掌村4户、韩老庄村4户、天桥村4户、万湾村5户、张台村3户、黑城岔村4户、郜庄村4户、郝东掌村3户、许掌村2户。</t>
        </is>
      </c>
      <c r="G100" s="46" t="n">
        <v>64.5</v>
      </c>
      <c r="H100" s="46" t="n">
        <v>64.5</v>
      </c>
      <c r="I100" s="44" t="n"/>
      <c r="J100" s="44" t="n"/>
      <c r="K100" s="44" t="n"/>
      <c r="L100" s="44" t="inlineStr">
        <is>
          <t>甘财扶贫〔2021〕26号</t>
        </is>
      </c>
      <c r="M100" s="51" t="inlineStr">
        <is>
          <t>改善养殖配套设施，指导养殖户分圈饲喂，提升养殖效益，增加养殖收入。</t>
        </is>
      </c>
      <c r="N100" s="51" t="inlineStr">
        <is>
          <t>加强基础设施建设，提高设施养殖水平，增加养殖户收益，进一步完善“企、社、户”三方利益联结机制。</t>
        </is>
      </c>
      <c r="O100" s="46" t="n">
        <v>11</v>
      </c>
      <c r="P100" s="44" t="n"/>
      <c r="Q100" s="46">
        <f>R100+S100</f>
        <v/>
      </c>
      <c r="R100" s="46" t="n">
        <v>0.0043</v>
      </c>
      <c r="S100" s="44" t="n"/>
      <c r="T100" s="46">
        <f>U100+V100</f>
        <v/>
      </c>
      <c r="U100" s="46" t="n">
        <v>0.0215</v>
      </c>
      <c r="V100" s="44" t="n"/>
      <c r="W100" s="46" t="inlineStr">
        <is>
          <t>畜牧局</t>
        </is>
      </c>
      <c r="X100" s="80" t="inlineStr">
        <is>
          <t>赵过存</t>
        </is>
      </c>
      <c r="Y100" s="46" t="inlineStr">
        <is>
          <t>耿湾乡</t>
        </is>
      </c>
      <c r="Z100" s="44" t="inlineStr">
        <is>
          <t>王秀丽</t>
        </is>
      </c>
      <c r="AA100" s="44" t="inlineStr">
        <is>
          <t>环农领办发〔2022〕3号</t>
        </is>
      </c>
      <c r="AB100" s="44" t="inlineStr">
        <is>
          <t>中提前批</t>
        </is>
      </c>
      <c r="AC100" s="67" t="inlineStr">
        <is>
          <t>是</t>
        </is>
      </c>
      <c r="AD100" s="67" t="inlineStr">
        <is>
          <t>√</t>
        </is>
      </c>
      <c r="AE100" s="67" t="inlineStr">
        <is>
          <t>√</t>
        </is>
      </c>
      <c r="AF100" s="67" t="inlineStr">
        <is>
          <t>√</t>
        </is>
      </c>
      <c r="AG100" s="67" t="inlineStr">
        <is>
          <t>√</t>
        </is>
      </c>
      <c r="AH100" s="67" t="inlineStr">
        <is>
          <t>√</t>
        </is>
      </c>
      <c r="AI100" s="67" t="inlineStr">
        <is>
          <t>√</t>
        </is>
      </c>
      <c r="AJ100" s="67" t="inlineStr">
        <is>
          <t>√</t>
        </is>
      </c>
      <c r="AK100" s="67" t="inlineStr">
        <is>
          <t>√</t>
        </is>
      </c>
      <c r="AL100" s="18" t="inlineStr">
        <is>
          <t>×</t>
        </is>
      </c>
      <c r="AM100" s="18" t="inlineStr">
        <is>
          <t>×</t>
        </is>
      </c>
      <c r="AN100" s="67" t="inlineStr">
        <is>
          <t>√</t>
        </is>
      </c>
      <c r="AO100" s="89" t="inlineStr">
        <is>
          <t>正在完善</t>
        </is>
      </c>
    </row>
    <row r="101" ht="74" customHeight="1" s="186">
      <c r="A101" s="123" t="n"/>
      <c r="B101" s="46" t="inlineStr">
        <is>
          <t>羊棚建设</t>
        </is>
      </c>
      <c r="C101" s="46" t="inlineStr">
        <is>
          <t>新建</t>
        </is>
      </c>
      <c r="D101" s="44" t="inlineStr">
        <is>
          <t>2022.01-2022.12</t>
        </is>
      </c>
      <c r="E101" s="46" t="inlineStr">
        <is>
          <t>合道镇</t>
        </is>
      </c>
      <c r="F101" s="51" t="inlineStr">
        <is>
          <t>扶持17个村68户脱贫户每户新建羊畜暖棚1座，其中：朱家塬村4户、赵家塬村3户、沈家岭村3户、瓦天沟村3户、何家坪村3户、唐台子村3户、梁坪村4户、陶洼子村4户、陈旗塬村5户、辛坪村5户、赵台村4户、杨坪沟村2户、常崾岘村3户、寨子坪村5户、红崖洼村5户、大路洼村9户、尚西坪村3户。</t>
        </is>
      </c>
      <c r="G101" s="46" t="n">
        <v>110</v>
      </c>
      <c r="H101" s="46" t="n">
        <v>110</v>
      </c>
      <c r="I101" s="44" t="n"/>
      <c r="J101" s="44" t="n"/>
      <c r="K101" s="44" t="n"/>
      <c r="L101" s="44" t="inlineStr">
        <is>
          <t>甘财扶贫〔2021〕26号</t>
        </is>
      </c>
      <c r="M101" s="51" t="inlineStr">
        <is>
          <t>改善养殖配套设施，指导养殖户分圈饲喂，提升养殖效益，增加养殖收入。</t>
        </is>
      </c>
      <c r="N101" s="51" t="inlineStr">
        <is>
          <t>加强基础设施建设，提高设施养殖水平，增加养殖户收益，进一步完善“企、社、户”三方利益联结机制。</t>
        </is>
      </c>
      <c r="O101" s="46" t="n">
        <v>17</v>
      </c>
      <c r="P101" s="44" t="n"/>
      <c r="Q101" s="46">
        <f>R101+S101</f>
        <v/>
      </c>
      <c r="R101" s="46" t="n">
        <v>0.0068</v>
      </c>
      <c r="S101" s="44" t="n"/>
      <c r="T101" s="46">
        <f>U101+V101</f>
        <v/>
      </c>
      <c r="U101" s="46" t="n">
        <v>0.034</v>
      </c>
      <c r="V101" s="44" t="n"/>
      <c r="W101" s="46" t="inlineStr">
        <is>
          <t>畜牧局</t>
        </is>
      </c>
      <c r="X101" s="80" t="inlineStr">
        <is>
          <t>赵过存</t>
        </is>
      </c>
      <c r="Y101" s="46" t="inlineStr">
        <is>
          <t>合道镇</t>
        </is>
      </c>
      <c r="Z101" s="44" t="inlineStr">
        <is>
          <t>王宝明</t>
        </is>
      </c>
      <c r="AA101" s="44" t="inlineStr">
        <is>
          <t>环农领办发〔2022〕3号</t>
        </is>
      </c>
      <c r="AB101" s="44" t="inlineStr">
        <is>
          <t>中提前批</t>
        </is>
      </c>
      <c r="AC101" s="67" t="inlineStr">
        <is>
          <t>是</t>
        </is>
      </c>
      <c r="AD101" s="67" t="inlineStr">
        <is>
          <t>√</t>
        </is>
      </c>
      <c r="AE101" s="67" t="inlineStr">
        <is>
          <t>√</t>
        </is>
      </c>
      <c r="AF101" s="67" t="inlineStr">
        <is>
          <t>√</t>
        </is>
      </c>
      <c r="AG101" s="67" t="inlineStr">
        <is>
          <t>√</t>
        </is>
      </c>
      <c r="AH101" s="67" t="inlineStr">
        <is>
          <t>√</t>
        </is>
      </c>
      <c r="AI101" s="67" t="inlineStr">
        <is>
          <t>√</t>
        </is>
      </c>
      <c r="AJ101" s="67" t="inlineStr">
        <is>
          <t>√</t>
        </is>
      </c>
      <c r="AK101" s="67" t="inlineStr">
        <is>
          <t>√</t>
        </is>
      </c>
      <c r="AL101" s="18" t="inlineStr">
        <is>
          <t>×</t>
        </is>
      </c>
      <c r="AM101" s="18" t="inlineStr">
        <is>
          <t>×</t>
        </is>
      </c>
      <c r="AN101" s="67" t="inlineStr">
        <is>
          <t>√</t>
        </is>
      </c>
      <c r="AO101" s="89" t="inlineStr">
        <is>
          <t>正在完善</t>
        </is>
      </c>
    </row>
    <row r="102" ht="76" customHeight="1" s="186">
      <c r="A102" s="123" t="n"/>
      <c r="B102" s="46" t="inlineStr">
        <is>
          <t>羊棚建设</t>
        </is>
      </c>
      <c r="C102" s="46" t="inlineStr">
        <is>
          <t>新建</t>
        </is>
      </c>
      <c r="D102" s="44" t="inlineStr">
        <is>
          <t>2022.01-2022.12</t>
        </is>
      </c>
      <c r="E102" s="46" t="inlineStr">
        <is>
          <t>洪德镇</t>
        </is>
      </c>
      <c r="F102" s="51" t="inlineStr">
        <is>
          <t>扶持16个村56户脱贫户每户新建羊畜暖棚1座，其中；大户塬村1户、丁阳渠子村3户、洪德街村4户、寇河村3户、李达掌村3户、李塬村3户、梁岔村4户、马塬村6户、苗河村2户、私盐路村5户、苏长沟村8户、肖关村2户、许旗村2户、张崾岘村3户、张塬村5户、赵洼村2户。</t>
        </is>
      </c>
      <c r="G102" s="46" t="n">
        <v>84</v>
      </c>
      <c r="H102" s="46" t="n">
        <v>84</v>
      </c>
      <c r="I102" s="44" t="n"/>
      <c r="J102" s="44" t="n"/>
      <c r="K102" s="44" t="n"/>
      <c r="L102" s="44" t="inlineStr">
        <is>
          <t>甘财扶贫〔2021〕26号</t>
        </is>
      </c>
      <c r="M102" s="51" t="inlineStr">
        <is>
          <t>改善养殖配套设施，指导养殖户分圈饲喂，提升养殖效益，增加养殖收入。</t>
        </is>
      </c>
      <c r="N102" s="51" t="inlineStr">
        <is>
          <t>加强基础设施建设，提高设施养殖水平，增加养殖户收益，进一步完善“企、社、户”三方利益联结机制。</t>
        </is>
      </c>
      <c r="O102" s="46" t="n">
        <v>16</v>
      </c>
      <c r="P102" s="44" t="n"/>
      <c r="Q102" s="46">
        <f>R102+S102</f>
        <v/>
      </c>
      <c r="R102" s="46" t="n">
        <v>0.0056</v>
      </c>
      <c r="S102" s="44" t="n"/>
      <c r="T102" s="46">
        <f>U102+V102</f>
        <v/>
      </c>
      <c r="U102" s="46" t="n">
        <v>0.028</v>
      </c>
      <c r="V102" s="44" t="n"/>
      <c r="W102" s="46" t="inlineStr">
        <is>
          <t>畜牧局</t>
        </is>
      </c>
      <c r="X102" s="80" t="inlineStr">
        <is>
          <t>赵过存</t>
        </is>
      </c>
      <c r="Y102" s="46" t="inlineStr">
        <is>
          <t>洪德镇</t>
        </is>
      </c>
      <c r="Z102" s="71" t="inlineStr">
        <is>
          <t>王国伍</t>
        </is>
      </c>
      <c r="AA102" s="44" t="inlineStr">
        <is>
          <t>环农领办发〔2022〕3号</t>
        </is>
      </c>
      <c r="AB102" s="44" t="inlineStr">
        <is>
          <t>中提前批</t>
        </is>
      </c>
      <c r="AC102" s="67" t="inlineStr">
        <is>
          <t>是</t>
        </is>
      </c>
      <c r="AD102" s="67" t="inlineStr">
        <is>
          <t>√</t>
        </is>
      </c>
      <c r="AE102" s="67" t="inlineStr">
        <is>
          <t>√</t>
        </is>
      </c>
      <c r="AF102" s="67" t="inlineStr">
        <is>
          <t>√</t>
        </is>
      </c>
      <c r="AG102" s="67" t="inlineStr">
        <is>
          <t>√</t>
        </is>
      </c>
      <c r="AH102" s="67" t="inlineStr">
        <is>
          <t>√</t>
        </is>
      </c>
      <c r="AI102" s="67" t="inlineStr">
        <is>
          <t>√</t>
        </is>
      </c>
      <c r="AJ102" s="67" t="inlineStr">
        <is>
          <t>√</t>
        </is>
      </c>
      <c r="AK102" s="67" t="inlineStr">
        <is>
          <t>√</t>
        </is>
      </c>
      <c r="AL102" s="18" t="inlineStr">
        <is>
          <t>×</t>
        </is>
      </c>
      <c r="AM102" s="18" t="inlineStr">
        <is>
          <t>×</t>
        </is>
      </c>
      <c r="AN102" s="67" t="inlineStr">
        <is>
          <t>√</t>
        </is>
      </c>
      <c r="AO102" s="89" t="inlineStr">
        <is>
          <t>正在完善</t>
        </is>
      </c>
    </row>
    <row r="103" ht="68" customHeight="1" s="186">
      <c r="A103" s="123" t="n"/>
      <c r="B103" s="46" t="inlineStr">
        <is>
          <t>羊棚建设</t>
        </is>
      </c>
      <c r="C103" s="46" t="inlineStr">
        <is>
          <t>新建</t>
        </is>
      </c>
      <c r="D103" s="44" t="inlineStr">
        <is>
          <t>2022.01-2022.12</t>
        </is>
      </c>
      <c r="E103" s="46" t="inlineStr">
        <is>
          <t>环城镇</t>
        </is>
      </c>
      <c r="F103" s="51" t="inlineStr">
        <is>
          <t>扶持11个村19户脱贫户每户新建羊畜暖棚1座，其中：龚淌村2户、陈汤塬村2户、城东塬村1户、红星村2户、马坊塬村4户、漫塬村3户、高龚塬2户、北郭塬村1户、宁老庄村1户、十五里沟村1户。</t>
        </is>
      </c>
      <c r="G103" s="46" t="n">
        <v>28.5</v>
      </c>
      <c r="H103" s="46" t="n">
        <v>28.5</v>
      </c>
      <c r="I103" s="44" t="n"/>
      <c r="J103" s="44" t="n"/>
      <c r="K103" s="44" t="n"/>
      <c r="L103" s="44" t="inlineStr">
        <is>
          <t>甘财扶贫〔2021〕26号</t>
        </is>
      </c>
      <c r="M103" s="51" t="inlineStr">
        <is>
          <t>改善养殖配套设施，指导养殖户分圈饲喂，提升养殖效益，增加养殖收入。</t>
        </is>
      </c>
      <c r="N103" s="51" t="inlineStr">
        <is>
          <t>加强基础设施建设，提高设施养殖水平，增加养殖户收益，进一步完善“企、社、户”三方利益联结机制。</t>
        </is>
      </c>
      <c r="O103" s="46" t="n">
        <v>0</v>
      </c>
      <c r="P103" s="44" t="n">
        <v>11</v>
      </c>
      <c r="Q103" s="46">
        <f>R103+S103</f>
        <v/>
      </c>
      <c r="R103" s="46" t="n">
        <v>0.0019</v>
      </c>
      <c r="S103" s="44" t="n"/>
      <c r="T103" s="46">
        <f>U103+V103</f>
        <v/>
      </c>
      <c r="U103" s="46" t="n">
        <v>0.008699999999999999</v>
      </c>
      <c r="V103" s="44" t="n"/>
      <c r="W103" s="46" t="inlineStr">
        <is>
          <t>畜牧局</t>
        </is>
      </c>
      <c r="X103" s="80" t="inlineStr">
        <is>
          <t>赵过存</t>
        </is>
      </c>
      <c r="Y103" s="46" t="inlineStr">
        <is>
          <t>环城镇</t>
        </is>
      </c>
      <c r="Z103" s="44" t="inlineStr">
        <is>
          <t>王向斌</t>
        </is>
      </c>
      <c r="AA103" s="44" t="inlineStr">
        <is>
          <t>环农领办发〔2022〕3号</t>
        </is>
      </c>
      <c r="AB103" s="44" t="inlineStr">
        <is>
          <t>中提前批</t>
        </is>
      </c>
      <c r="AC103" s="67" t="inlineStr">
        <is>
          <t>是</t>
        </is>
      </c>
      <c r="AD103" s="67" t="inlineStr">
        <is>
          <t>√</t>
        </is>
      </c>
      <c r="AE103" s="67" t="inlineStr">
        <is>
          <t>√</t>
        </is>
      </c>
      <c r="AF103" s="67" t="inlineStr">
        <is>
          <t>√</t>
        </is>
      </c>
      <c r="AG103" s="67" t="inlineStr">
        <is>
          <t>√</t>
        </is>
      </c>
      <c r="AH103" s="67" t="inlineStr">
        <is>
          <t>√</t>
        </is>
      </c>
      <c r="AI103" s="67" t="inlineStr">
        <is>
          <t>√</t>
        </is>
      </c>
      <c r="AJ103" s="67" t="inlineStr">
        <is>
          <t>√</t>
        </is>
      </c>
      <c r="AK103" s="67" t="inlineStr">
        <is>
          <t>√</t>
        </is>
      </c>
      <c r="AL103" s="18" t="inlineStr">
        <is>
          <t>×</t>
        </is>
      </c>
      <c r="AM103" s="18" t="inlineStr">
        <is>
          <t>×</t>
        </is>
      </c>
      <c r="AN103" s="67" t="inlineStr">
        <is>
          <t>√</t>
        </is>
      </c>
      <c r="AO103" s="89" t="inlineStr">
        <is>
          <t>正在完善</t>
        </is>
      </c>
    </row>
    <row r="104" ht="68" customHeight="1" s="186">
      <c r="A104" s="123" t="n"/>
      <c r="B104" s="46" t="inlineStr">
        <is>
          <t>羊棚建设</t>
        </is>
      </c>
      <c r="C104" s="46" t="inlineStr">
        <is>
          <t>新建</t>
        </is>
      </c>
      <c r="D104" s="44" t="inlineStr">
        <is>
          <t>2022.01-2022.12</t>
        </is>
      </c>
      <c r="E104" s="46" t="inlineStr">
        <is>
          <t>八珠乡</t>
        </is>
      </c>
      <c r="F104" s="51" t="inlineStr">
        <is>
          <t>扶持7个村29户脱贫户每户新建羊畜暖棚1座，其中：八珠塬村村4户、曹塬村4户、杏树沟村4户、塔儿咀村4户、苟塬村4户、湫坝沟5户、白塬村4户。</t>
        </is>
      </c>
      <c r="G104" s="46" t="n">
        <v>43.5</v>
      </c>
      <c r="H104" s="46" t="n">
        <v>43.5</v>
      </c>
      <c r="I104" s="44" t="n"/>
      <c r="J104" s="44" t="n"/>
      <c r="K104" s="44" t="n"/>
      <c r="L104" s="44" t="inlineStr">
        <is>
          <t>甘财扶贫〔2021〕26号</t>
        </is>
      </c>
      <c r="M104" s="51" t="inlineStr">
        <is>
          <t>改善养殖配套设施，指导养殖户分圈饲喂，提升养殖效益，增加养殖收入。</t>
        </is>
      </c>
      <c r="N104" s="51" t="inlineStr">
        <is>
          <t>加强基础设施建设，提高设施养殖水平，增加养殖户收益，进一步完善“企、社、户”三方利益联结机制。</t>
        </is>
      </c>
      <c r="O104" s="46" t="n">
        <v>7</v>
      </c>
      <c r="P104" s="44" t="n"/>
      <c r="Q104" s="46">
        <f>R104+S104</f>
        <v/>
      </c>
      <c r="R104" s="46" t="n">
        <v>0.0029</v>
      </c>
      <c r="S104" s="44" t="n"/>
      <c r="T104" s="46">
        <f>U104+V104</f>
        <v/>
      </c>
      <c r="U104" s="46" t="n">
        <v>0.0145</v>
      </c>
      <c r="V104" s="44" t="n"/>
      <c r="W104" s="46" t="inlineStr">
        <is>
          <t>畜牧局</t>
        </is>
      </c>
      <c r="X104" s="80" t="inlineStr">
        <is>
          <t>赵过存</t>
        </is>
      </c>
      <c r="Y104" s="46" t="inlineStr">
        <is>
          <t>八珠乡</t>
        </is>
      </c>
      <c r="Z104" s="44" t="inlineStr">
        <is>
          <t>白俊虎</t>
        </is>
      </c>
      <c r="AA104" s="44" t="inlineStr">
        <is>
          <t>环农领办发〔2022〕3号</t>
        </is>
      </c>
      <c r="AB104" s="44" t="inlineStr">
        <is>
          <t>中提前批</t>
        </is>
      </c>
      <c r="AC104" s="67" t="inlineStr">
        <is>
          <t>是</t>
        </is>
      </c>
      <c r="AD104" s="67" t="inlineStr">
        <is>
          <t>√</t>
        </is>
      </c>
      <c r="AE104" s="67" t="inlineStr">
        <is>
          <t>√</t>
        </is>
      </c>
      <c r="AF104" s="67" t="inlineStr">
        <is>
          <t>√</t>
        </is>
      </c>
      <c r="AG104" s="67" t="inlineStr">
        <is>
          <t>√</t>
        </is>
      </c>
      <c r="AH104" s="67" t="inlineStr">
        <is>
          <t>√</t>
        </is>
      </c>
      <c r="AI104" s="67" t="inlineStr">
        <is>
          <t>√</t>
        </is>
      </c>
      <c r="AJ104" s="67" t="inlineStr">
        <is>
          <t>√</t>
        </is>
      </c>
      <c r="AK104" s="67" t="inlineStr">
        <is>
          <t>√</t>
        </is>
      </c>
      <c r="AL104" s="18" t="inlineStr">
        <is>
          <t>×</t>
        </is>
      </c>
      <c r="AM104" s="18" t="inlineStr">
        <is>
          <t>×</t>
        </is>
      </c>
      <c r="AN104" s="67" t="inlineStr">
        <is>
          <t>√</t>
        </is>
      </c>
      <c r="AO104" s="89" t="inlineStr">
        <is>
          <t>正在完善</t>
        </is>
      </c>
    </row>
    <row r="105" ht="68" customHeight="1" s="186">
      <c r="A105" s="123" t="n"/>
      <c r="B105" s="46" t="inlineStr">
        <is>
          <t>羊棚建设</t>
        </is>
      </c>
      <c r="C105" s="46" t="inlineStr">
        <is>
          <t>新建</t>
        </is>
      </c>
      <c r="D105" s="44" t="inlineStr">
        <is>
          <t>2022.01-2022.12</t>
        </is>
      </c>
      <c r="E105" s="46" t="inlineStr">
        <is>
          <t>樊家川镇</t>
        </is>
      </c>
      <c r="F105" s="51" t="inlineStr">
        <is>
          <t>扶持8个村63户脱贫户每户新建羊畜暖棚1座，其中；慕家河村7户、樊家川村9户、马驿沟村7户、郝集村7户、长城村9户、闫塬村7户、李崾岘村9户、马骏滩村8户。</t>
        </is>
      </c>
      <c r="G105" s="46" t="n">
        <v>103.5</v>
      </c>
      <c r="H105" s="46" t="n">
        <v>103.5</v>
      </c>
      <c r="I105" s="44" t="n"/>
      <c r="J105" s="44" t="n"/>
      <c r="K105" s="44" t="n"/>
      <c r="L105" s="44" t="inlineStr">
        <is>
          <t>甘财扶贫〔2021〕26号</t>
        </is>
      </c>
      <c r="M105" s="51" t="inlineStr">
        <is>
          <t>改善养殖配套设施，指导养殖户分圈饲喂，提升养殖效益，增加养殖收入。</t>
        </is>
      </c>
      <c r="N105" s="51" t="inlineStr">
        <is>
          <t>加强基础设施建设，提高设施养殖水平，增加养殖户收益，进一步完善“企、社、户”三方利益联结机制。</t>
        </is>
      </c>
      <c r="O105" s="46" t="n">
        <v>8</v>
      </c>
      <c r="P105" s="44" t="n"/>
      <c r="Q105" s="46">
        <f>R105+S105</f>
        <v/>
      </c>
      <c r="R105" s="46" t="n">
        <v>0.0063</v>
      </c>
      <c r="S105" s="44" t="n"/>
      <c r="T105" s="46">
        <f>U105+V105</f>
        <v/>
      </c>
      <c r="U105" s="46" t="n">
        <v>0.0285</v>
      </c>
      <c r="V105" s="44" t="n"/>
      <c r="W105" s="46" t="inlineStr">
        <is>
          <t>畜牧局</t>
        </is>
      </c>
      <c r="X105" s="80" t="inlineStr">
        <is>
          <t>赵过存</t>
        </is>
      </c>
      <c r="Y105" s="46" t="inlineStr">
        <is>
          <t>樊家川镇</t>
        </is>
      </c>
      <c r="Z105" s="44" t="inlineStr">
        <is>
          <t>王治峰</t>
        </is>
      </c>
      <c r="AA105" s="44" t="inlineStr">
        <is>
          <t>环农领办发〔2022〕3号</t>
        </is>
      </c>
      <c r="AB105" s="44" t="inlineStr">
        <is>
          <t>中提前批</t>
        </is>
      </c>
      <c r="AC105" s="67" t="inlineStr">
        <is>
          <t>是</t>
        </is>
      </c>
      <c r="AD105" s="67" t="inlineStr">
        <is>
          <t>√</t>
        </is>
      </c>
      <c r="AE105" s="67" t="inlineStr">
        <is>
          <t>√</t>
        </is>
      </c>
      <c r="AF105" s="67" t="inlineStr">
        <is>
          <t>√</t>
        </is>
      </c>
      <c r="AG105" s="67" t="inlineStr">
        <is>
          <t>√</t>
        </is>
      </c>
      <c r="AH105" s="67" t="inlineStr">
        <is>
          <t>√</t>
        </is>
      </c>
      <c r="AI105" s="67" t="inlineStr">
        <is>
          <t>√</t>
        </is>
      </c>
      <c r="AJ105" s="67" t="inlineStr">
        <is>
          <t>√</t>
        </is>
      </c>
      <c r="AK105" s="67" t="inlineStr">
        <is>
          <t>√</t>
        </is>
      </c>
      <c r="AL105" s="18" t="inlineStr">
        <is>
          <t>×</t>
        </is>
      </c>
      <c r="AM105" s="18" t="inlineStr">
        <is>
          <t>×</t>
        </is>
      </c>
      <c r="AN105" s="67" t="inlineStr">
        <is>
          <t>√</t>
        </is>
      </c>
      <c r="AO105" s="89" t="inlineStr">
        <is>
          <t>正在完善</t>
        </is>
      </c>
    </row>
    <row r="106" ht="69" customHeight="1" s="186">
      <c r="A106" s="123" t="n"/>
      <c r="B106" s="46" t="inlineStr">
        <is>
          <t>羊棚建设</t>
        </is>
      </c>
      <c r="C106" s="46" t="inlineStr">
        <is>
          <t>新建</t>
        </is>
      </c>
      <c r="D106" s="44" t="inlineStr">
        <is>
          <t>2022.01-2022.12</t>
        </is>
      </c>
      <c r="E106" s="46" t="inlineStr">
        <is>
          <t>虎洞镇</t>
        </is>
      </c>
      <c r="F106" s="51" t="inlineStr">
        <is>
          <t>扶持10个村51户脱贫户每户新建羊畜暖棚1座，其中；半个城村5户、常兆台村5户、贾驿村5户、刘解掌村10户、砂井子村3户、魏家河村5户、张大掌村5户、金庄塬村4户、张家湾村3户、高庙湾6户。</t>
        </is>
      </c>
      <c r="G106" s="46" t="n">
        <v>76.5</v>
      </c>
      <c r="H106" s="46" t="n">
        <v>76.5</v>
      </c>
      <c r="I106" s="44" t="n"/>
      <c r="J106" s="44" t="n"/>
      <c r="K106" s="44" t="n"/>
      <c r="L106" s="44" t="inlineStr">
        <is>
          <t>甘财扶贫〔2021〕26号</t>
        </is>
      </c>
      <c r="M106" s="51" t="inlineStr">
        <is>
          <t>改善养殖配套设施，指导养殖户分圈饲喂，提升养殖效益，增加养殖收入。</t>
        </is>
      </c>
      <c r="N106" s="51" t="inlineStr">
        <is>
          <t>加强基础设施建设，提高设施养殖水平，增加养殖户收益，进一步完善“企、社、户”三方利益联结机制。</t>
        </is>
      </c>
      <c r="O106" s="46" t="n">
        <v>10</v>
      </c>
      <c r="P106" s="44" t="n"/>
      <c r="Q106" s="46">
        <f>R106+S106</f>
        <v/>
      </c>
      <c r="R106" s="46" t="n">
        <v>0.0051</v>
      </c>
      <c r="S106" s="44" t="n"/>
      <c r="T106" s="46">
        <f>U106+V106</f>
        <v/>
      </c>
      <c r="U106" s="46" t="n">
        <v>0.0229</v>
      </c>
      <c r="V106" s="44" t="n"/>
      <c r="W106" s="46" t="inlineStr">
        <is>
          <t>畜牧局</t>
        </is>
      </c>
      <c r="X106" s="80" t="inlineStr">
        <is>
          <t>赵过存</t>
        </is>
      </c>
      <c r="Y106" s="46" t="inlineStr">
        <is>
          <t>虎洞镇</t>
        </is>
      </c>
      <c r="Z106" s="44" t="inlineStr">
        <is>
          <t>梁海涛</t>
        </is>
      </c>
      <c r="AA106" s="44" t="inlineStr">
        <is>
          <t>环农领办发〔2022〕3号</t>
        </is>
      </c>
      <c r="AB106" s="44" t="inlineStr">
        <is>
          <t>中提前批</t>
        </is>
      </c>
      <c r="AC106" s="67" t="inlineStr">
        <is>
          <t>是</t>
        </is>
      </c>
      <c r="AD106" s="67" t="inlineStr">
        <is>
          <t>√</t>
        </is>
      </c>
      <c r="AE106" s="67" t="inlineStr">
        <is>
          <t>√</t>
        </is>
      </c>
      <c r="AF106" s="67" t="inlineStr">
        <is>
          <t>√</t>
        </is>
      </c>
      <c r="AG106" s="67" t="inlineStr">
        <is>
          <t>√</t>
        </is>
      </c>
      <c r="AH106" s="67" t="inlineStr">
        <is>
          <t>√</t>
        </is>
      </c>
      <c r="AI106" s="67" t="inlineStr">
        <is>
          <t>√</t>
        </is>
      </c>
      <c r="AJ106" s="67" t="inlineStr">
        <is>
          <t>√</t>
        </is>
      </c>
      <c r="AK106" s="67" t="inlineStr">
        <is>
          <t>√</t>
        </is>
      </c>
      <c r="AL106" s="18" t="inlineStr">
        <is>
          <t>×</t>
        </is>
      </c>
      <c r="AM106" s="18" t="inlineStr">
        <is>
          <t>×</t>
        </is>
      </c>
      <c r="AN106" s="67" t="inlineStr">
        <is>
          <t>√</t>
        </is>
      </c>
      <c r="AO106" s="89" t="inlineStr">
        <is>
          <t>正在完善</t>
        </is>
      </c>
    </row>
    <row r="107" ht="69" customHeight="1" s="186">
      <c r="A107" s="123" t="n"/>
      <c r="B107" s="46" t="inlineStr">
        <is>
          <t>羊棚建设</t>
        </is>
      </c>
      <c r="C107" s="46" t="inlineStr">
        <is>
          <t>新建</t>
        </is>
      </c>
      <c r="D107" s="44" t="inlineStr">
        <is>
          <t>2022.01-2022.12</t>
        </is>
      </c>
      <c r="E107" s="46" t="inlineStr">
        <is>
          <t>芦家湾乡</t>
        </is>
      </c>
      <c r="F107" s="51" t="inlineStr">
        <is>
          <t>扶持10个村59户脱贫户每户新建羊畜暖棚1座，其中：杨兴庄村3户、花儿掌村4户、庙儿掌村5户、井川村5户、宋家掌村5户、桃李湾村8户、王庄村9户、大堡条村4户、盘龙村11户、小堡条村5户。</t>
        </is>
      </c>
      <c r="G107" s="46" t="n">
        <v>88.5</v>
      </c>
      <c r="H107" s="46" t="n">
        <v>88.5</v>
      </c>
      <c r="I107" s="44" t="n"/>
      <c r="J107" s="44" t="n"/>
      <c r="K107" s="44" t="n"/>
      <c r="L107" s="44" t="inlineStr">
        <is>
          <t>甘财扶贫〔2021〕26号</t>
        </is>
      </c>
      <c r="M107" s="51" t="inlineStr">
        <is>
          <t>改善养殖配套设施，指导养殖户分圈饲喂，提升养殖效益，增加养殖收入。</t>
        </is>
      </c>
      <c r="N107" s="51" t="inlineStr">
        <is>
          <t>加强基础设施建设，提高设施养殖水平，增加养殖户收益，进一步完善“企、社、户”三方利益联结机制。</t>
        </is>
      </c>
      <c r="O107" s="46" t="n">
        <v>10</v>
      </c>
      <c r="P107" s="44" t="n"/>
      <c r="Q107" s="46">
        <f>R107+S107</f>
        <v/>
      </c>
      <c r="R107" s="46" t="n">
        <v>0.0059</v>
      </c>
      <c r="S107" s="44" t="n"/>
      <c r="T107" s="46">
        <f>U107+V107</f>
        <v/>
      </c>
      <c r="U107" s="46" t="n">
        <v>0.0236</v>
      </c>
      <c r="V107" s="44" t="n"/>
      <c r="W107" s="46" t="inlineStr">
        <is>
          <t>畜牧局</t>
        </is>
      </c>
      <c r="X107" s="80" t="inlineStr">
        <is>
          <t>赵过存</t>
        </is>
      </c>
      <c r="Y107" s="46" t="inlineStr">
        <is>
          <t>芦家湾乡</t>
        </is>
      </c>
      <c r="Z107" s="44" t="inlineStr">
        <is>
          <t>马鹏飞</t>
        </is>
      </c>
      <c r="AA107" s="44" t="inlineStr">
        <is>
          <t>环农领办发〔2022〕3号</t>
        </is>
      </c>
      <c r="AB107" s="44" t="inlineStr">
        <is>
          <t>中提前批</t>
        </is>
      </c>
      <c r="AC107" s="67" t="inlineStr">
        <is>
          <t>是</t>
        </is>
      </c>
      <c r="AD107" s="67" t="inlineStr">
        <is>
          <t>√</t>
        </is>
      </c>
      <c r="AE107" s="67" t="inlineStr">
        <is>
          <t>√</t>
        </is>
      </c>
      <c r="AF107" s="67" t="inlineStr">
        <is>
          <t>√</t>
        </is>
      </c>
      <c r="AG107" s="67" t="inlineStr">
        <is>
          <t>√</t>
        </is>
      </c>
      <c r="AH107" s="67" t="inlineStr">
        <is>
          <t>√</t>
        </is>
      </c>
      <c r="AI107" s="67" t="inlineStr">
        <is>
          <t>√</t>
        </is>
      </c>
      <c r="AJ107" s="67" t="inlineStr">
        <is>
          <t>√</t>
        </is>
      </c>
      <c r="AK107" s="67" t="inlineStr">
        <is>
          <t>√</t>
        </is>
      </c>
      <c r="AL107" s="18" t="inlineStr">
        <is>
          <t>×</t>
        </is>
      </c>
      <c r="AM107" s="18" t="inlineStr">
        <is>
          <t>×</t>
        </is>
      </c>
      <c r="AN107" s="67" t="inlineStr">
        <is>
          <t>√</t>
        </is>
      </c>
      <c r="AO107" s="89" t="inlineStr">
        <is>
          <t>正在完善</t>
        </is>
      </c>
    </row>
    <row r="108" ht="69" customHeight="1" s="186">
      <c r="A108" s="123" t="n"/>
      <c r="B108" s="46" t="inlineStr">
        <is>
          <t>羊棚建设</t>
        </is>
      </c>
      <c r="C108" s="46" t="inlineStr">
        <is>
          <t>新建</t>
        </is>
      </c>
      <c r="D108" s="44" t="inlineStr">
        <is>
          <t>2022.01-2022.12</t>
        </is>
      </c>
      <c r="E108" s="46" t="inlineStr">
        <is>
          <t>罗山川乡</t>
        </is>
      </c>
      <c r="F108" s="51" t="inlineStr">
        <is>
          <t>扶持8个村46户脱贫户每户新建羊畜暖棚1座，其中：西阳洼村4户、苇芝城村4户、龙柏山村6户、兰家掌村5户、大树塬村8户、陈渠子村7户、山水湾村8户、光明村4户。</t>
        </is>
      </c>
      <c r="G108" s="46" t="n">
        <v>69</v>
      </c>
      <c r="H108" s="46" t="n">
        <v>69</v>
      </c>
      <c r="I108" s="44" t="n"/>
      <c r="J108" s="44" t="n"/>
      <c r="K108" s="44" t="n"/>
      <c r="L108" s="44" t="inlineStr">
        <is>
          <t>甘财扶贫〔2021〕26号</t>
        </is>
      </c>
      <c r="M108" s="51" t="inlineStr">
        <is>
          <t>改善养殖配套设施，减少饲草浪费，提升养殖效益，增加养殖收入。</t>
        </is>
      </c>
      <c r="N108" s="51" t="inlineStr">
        <is>
          <t>加强基础设施建设，提高设施养殖水平，增加养殖户收益，进一步完善“企、社、户”三方利益联结机制。</t>
        </is>
      </c>
      <c r="O108" s="46" t="n">
        <v>8</v>
      </c>
      <c r="P108" s="44" t="n"/>
      <c r="Q108" s="46">
        <f>R108+S108</f>
        <v/>
      </c>
      <c r="R108" s="46" t="n">
        <v>0.0046</v>
      </c>
      <c r="S108" s="44" t="n"/>
      <c r="T108" s="46">
        <f>U108+V108</f>
        <v/>
      </c>
      <c r="U108" s="46" t="n">
        <v>0.0207</v>
      </c>
      <c r="V108" s="44" t="n"/>
      <c r="W108" s="46" t="inlineStr">
        <is>
          <t>畜牧局</t>
        </is>
      </c>
      <c r="X108" s="80" t="inlineStr">
        <is>
          <t>赵过存</t>
        </is>
      </c>
      <c r="Y108" s="46" t="inlineStr">
        <is>
          <t>罗山川乡</t>
        </is>
      </c>
      <c r="Z108" s="44" t="inlineStr">
        <is>
          <t>李怀文</t>
        </is>
      </c>
      <c r="AA108" s="44" t="inlineStr">
        <is>
          <t>环农领办发〔2022〕3号</t>
        </is>
      </c>
      <c r="AB108" s="44" t="inlineStr">
        <is>
          <t>中提前批</t>
        </is>
      </c>
      <c r="AC108" s="67" t="inlineStr">
        <is>
          <t>是</t>
        </is>
      </c>
      <c r="AD108" s="67" t="inlineStr">
        <is>
          <t>√</t>
        </is>
      </c>
      <c r="AE108" s="67" t="inlineStr">
        <is>
          <t>√</t>
        </is>
      </c>
      <c r="AF108" s="67" t="inlineStr">
        <is>
          <t>√</t>
        </is>
      </c>
      <c r="AG108" s="67" t="inlineStr">
        <is>
          <t>√</t>
        </is>
      </c>
      <c r="AH108" s="67" t="inlineStr">
        <is>
          <t>√</t>
        </is>
      </c>
      <c r="AI108" s="67" t="inlineStr">
        <is>
          <t>√</t>
        </is>
      </c>
      <c r="AJ108" s="67" t="inlineStr">
        <is>
          <t>√</t>
        </is>
      </c>
      <c r="AK108" s="67" t="inlineStr">
        <is>
          <t>√</t>
        </is>
      </c>
      <c r="AL108" s="18" t="inlineStr">
        <is>
          <t>×</t>
        </is>
      </c>
      <c r="AM108" s="18" t="inlineStr">
        <is>
          <t>×</t>
        </is>
      </c>
      <c r="AN108" s="67" t="inlineStr">
        <is>
          <t>√</t>
        </is>
      </c>
      <c r="AO108" s="89" t="inlineStr">
        <is>
          <t>正在完善</t>
        </is>
      </c>
    </row>
    <row r="109" ht="69" customHeight="1" s="186">
      <c r="A109" s="123" t="n"/>
      <c r="B109" s="46" t="inlineStr">
        <is>
          <t>羊棚建设</t>
        </is>
      </c>
      <c r="C109" s="46" t="inlineStr">
        <is>
          <t>新建</t>
        </is>
      </c>
      <c r="D109" s="44" t="inlineStr">
        <is>
          <t>2022.01-2022.12</t>
        </is>
      </c>
      <c r="E109" s="46" t="inlineStr">
        <is>
          <t>毛井镇</t>
        </is>
      </c>
      <c r="F109" s="51" t="inlineStr">
        <is>
          <t>扶持12个村84户脱贫户每户新建羊畜暖棚1座，其中：二条俭村7户、杨东掌村7户、施家滩村5户、丁连掌村6户、大户掌村10户、马淌村7户、红土咀村10户、高家洼村4户、红糜湾村7户、山西掌村7户、砖城子村7户、乔崾岘村7户。</t>
        </is>
      </c>
      <c r="G109" s="46" t="n">
        <v>136</v>
      </c>
      <c r="H109" s="46" t="n">
        <v>136</v>
      </c>
      <c r="I109" s="44" t="n"/>
      <c r="J109" s="44" t="n"/>
      <c r="K109" s="44" t="n"/>
      <c r="L109" s="44" t="inlineStr">
        <is>
          <t>甘财扶贫〔2021〕26号</t>
        </is>
      </c>
      <c r="M109" s="51" t="inlineStr">
        <is>
          <t>改善养殖配套设施，指导养殖户分圈饲喂，提升养殖效益，增加养殖收入。</t>
        </is>
      </c>
      <c r="N109" s="51" t="inlineStr">
        <is>
          <t>加强基础设施建设，提高设施养殖水平，增加养殖户收益，进一步完善“企、社、户”三方利益联结机制。</t>
        </is>
      </c>
      <c r="O109" s="46" t="n">
        <v>12</v>
      </c>
      <c r="P109" s="44" t="n"/>
      <c r="Q109" s="46">
        <f>R109+S109</f>
        <v/>
      </c>
      <c r="R109" s="46" t="n">
        <v>0.008399999999999999</v>
      </c>
      <c r="S109" s="44" t="n"/>
      <c r="T109" s="46">
        <f>U109+V109</f>
        <v/>
      </c>
      <c r="U109" s="46" t="n">
        <v>0.0378</v>
      </c>
      <c r="V109" s="44" t="n"/>
      <c r="W109" s="46" t="inlineStr">
        <is>
          <t>畜牧局</t>
        </is>
      </c>
      <c r="X109" s="80" t="inlineStr">
        <is>
          <t>赵过存</t>
        </is>
      </c>
      <c r="Y109" s="46" t="inlineStr">
        <is>
          <t>毛井镇</t>
        </is>
      </c>
      <c r="Z109" s="44" t="inlineStr">
        <is>
          <t>梁立群</t>
        </is>
      </c>
      <c r="AA109" s="44" t="inlineStr">
        <is>
          <t>环农领办发〔2022〕3号</t>
        </is>
      </c>
      <c r="AB109" s="44" t="inlineStr">
        <is>
          <t>中提前批</t>
        </is>
      </c>
      <c r="AC109" s="67" t="inlineStr">
        <is>
          <t>是</t>
        </is>
      </c>
      <c r="AD109" s="67" t="inlineStr">
        <is>
          <t>√</t>
        </is>
      </c>
      <c r="AE109" s="67" t="inlineStr">
        <is>
          <t>√</t>
        </is>
      </c>
      <c r="AF109" s="67" t="inlineStr">
        <is>
          <t>√</t>
        </is>
      </c>
      <c r="AG109" s="67" t="inlineStr">
        <is>
          <t>√</t>
        </is>
      </c>
      <c r="AH109" s="67" t="inlineStr">
        <is>
          <t>√</t>
        </is>
      </c>
      <c r="AI109" s="67" t="inlineStr">
        <is>
          <t>√</t>
        </is>
      </c>
      <c r="AJ109" s="67" t="inlineStr">
        <is>
          <t>√</t>
        </is>
      </c>
      <c r="AK109" s="67" t="inlineStr">
        <is>
          <t>√</t>
        </is>
      </c>
      <c r="AL109" s="18" t="inlineStr">
        <is>
          <t>×</t>
        </is>
      </c>
      <c r="AM109" s="18" t="inlineStr">
        <is>
          <t>×</t>
        </is>
      </c>
      <c r="AN109" s="67" t="inlineStr">
        <is>
          <t>√</t>
        </is>
      </c>
      <c r="AO109" s="89" t="inlineStr">
        <is>
          <t>正在完善</t>
        </is>
      </c>
    </row>
    <row r="110" ht="69" customHeight="1" s="186">
      <c r="A110" s="123" t="n"/>
      <c r="B110" s="46" t="inlineStr">
        <is>
          <t>羊棚建设</t>
        </is>
      </c>
      <c r="C110" s="46" t="inlineStr">
        <is>
          <t>新建</t>
        </is>
      </c>
      <c r="D110" s="44" t="inlineStr">
        <is>
          <t>2022.01-2022.12</t>
        </is>
      </c>
      <c r="E110" s="46" t="inlineStr">
        <is>
          <t>木钵镇</t>
        </is>
      </c>
      <c r="F110" s="51" t="inlineStr">
        <is>
          <t>扶持12个村38户脱贫户每户新建羊畜暖棚1座，其中：白家掌4户、曹旗2户、二合塬1户、高楼塬5户、高寨3户、郭西掌2户、韩洼子3户、井儿岔2户、罗家沟3户、木钵街5户、水坝滩4户、殷家桥4户。</t>
        </is>
      </c>
      <c r="G110" s="46" t="n">
        <v>57</v>
      </c>
      <c r="H110" s="46" t="n">
        <v>57</v>
      </c>
      <c r="I110" s="44" t="n"/>
      <c r="J110" s="44" t="n"/>
      <c r="K110" s="44" t="n"/>
      <c r="L110" s="44" t="inlineStr">
        <is>
          <t>甘财扶贫〔2021〕26号</t>
        </is>
      </c>
      <c r="M110" s="51" t="inlineStr">
        <is>
          <t>改善养殖配套设施，指导养殖户分圈饲喂，提升养殖效益，增加养殖收入。</t>
        </is>
      </c>
      <c r="N110" s="51" t="inlineStr">
        <is>
          <t>加强基础设施建设，提高设施养殖水平，增加养殖户收益，进一步完善“企、社、户”三方利益联结机制。</t>
        </is>
      </c>
      <c r="O110" s="46" t="n">
        <v>12</v>
      </c>
      <c r="P110" s="44" t="n"/>
      <c r="Q110" s="46">
        <f>R110+S110</f>
        <v/>
      </c>
      <c r="R110" s="46" t="n">
        <v>0.0038</v>
      </c>
      <c r="S110" s="44" t="n"/>
      <c r="T110" s="46">
        <f>U110+V110</f>
        <v/>
      </c>
      <c r="U110" s="46" t="n">
        <v>0.0127</v>
      </c>
      <c r="V110" s="44" t="n"/>
      <c r="W110" s="46" t="inlineStr">
        <is>
          <t>畜牧局</t>
        </is>
      </c>
      <c r="X110" s="80" t="inlineStr">
        <is>
          <t>赵过存</t>
        </is>
      </c>
      <c r="Y110" s="46" t="inlineStr">
        <is>
          <t>木钵镇</t>
        </is>
      </c>
      <c r="Z110" s="71" t="inlineStr">
        <is>
          <t>方显</t>
        </is>
      </c>
      <c r="AA110" s="44" t="inlineStr">
        <is>
          <t>环农领办发〔2022〕3号</t>
        </is>
      </c>
      <c r="AB110" s="44" t="inlineStr">
        <is>
          <t>中提前批</t>
        </is>
      </c>
      <c r="AC110" s="67" t="inlineStr">
        <is>
          <t>是</t>
        </is>
      </c>
      <c r="AD110" s="67" t="inlineStr">
        <is>
          <t>√</t>
        </is>
      </c>
      <c r="AE110" s="67" t="inlineStr">
        <is>
          <t>√</t>
        </is>
      </c>
      <c r="AF110" s="67" t="inlineStr">
        <is>
          <t>√</t>
        </is>
      </c>
      <c r="AG110" s="67" t="inlineStr">
        <is>
          <t>√</t>
        </is>
      </c>
      <c r="AH110" s="67" t="inlineStr">
        <is>
          <t>√</t>
        </is>
      </c>
      <c r="AI110" s="67" t="inlineStr">
        <is>
          <t>√</t>
        </is>
      </c>
      <c r="AJ110" s="67" t="inlineStr">
        <is>
          <t>√</t>
        </is>
      </c>
      <c r="AK110" s="67" t="inlineStr">
        <is>
          <t>√</t>
        </is>
      </c>
      <c r="AL110" s="18" t="inlineStr">
        <is>
          <t>×</t>
        </is>
      </c>
      <c r="AM110" s="18" t="inlineStr">
        <is>
          <t>×</t>
        </is>
      </c>
      <c r="AN110" s="67" t="inlineStr">
        <is>
          <t>√</t>
        </is>
      </c>
      <c r="AO110" s="89" t="inlineStr">
        <is>
          <t>正在完善</t>
        </is>
      </c>
    </row>
    <row r="111" ht="69" customHeight="1" s="186">
      <c r="A111" s="123" t="n"/>
      <c r="B111" s="46" t="inlineStr">
        <is>
          <t>羊棚建设</t>
        </is>
      </c>
      <c r="C111" s="46" t="inlineStr">
        <is>
          <t>新建</t>
        </is>
      </c>
      <c r="D111" s="44" t="inlineStr">
        <is>
          <t>2022.01-2022.12</t>
        </is>
      </c>
      <c r="E111" s="46" t="inlineStr">
        <is>
          <t>南湫乡</t>
        </is>
      </c>
      <c r="F111" s="51" t="inlineStr">
        <is>
          <t>扶持7个村25户脱贫户每户新建及改扩建羊畜暖棚1座。其中：党家洼村2户、代家洼村5户、洪涝池村5户、岳后渠村3户、花儿山村5户、杨兴堡村3户、双井子村2户。</t>
        </is>
      </c>
      <c r="G111" s="46" t="n">
        <v>37.5</v>
      </c>
      <c r="H111" s="46" t="n">
        <v>37.5</v>
      </c>
      <c r="I111" s="44" t="n"/>
      <c r="J111" s="44" t="n"/>
      <c r="K111" s="44" t="n"/>
      <c r="L111" s="44" t="inlineStr">
        <is>
          <t>甘财扶贫〔2021〕26号</t>
        </is>
      </c>
      <c r="M111" s="51" t="inlineStr">
        <is>
          <t>改善养殖配套设施，指导养殖户分圈饲喂，提升养殖效益，增加养殖收入。</t>
        </is>
      </c>
      <c r="N111" s="51" t="inlineStr">
        <is>
          <t>加强基础设施建设，提高设施养殖水平，增加养殖户收益，进一步完善“企、社、户”三方利益联结机制。</t>
        </is>
      </c>
      <c r="O111" s="46" t="n">
        <v>7</v>
      </c>
      <c r="P111" s="44" t="n"/>
      <c r="Q111" s="46">
        <f>R111+S111</f>
        <v/>
      </c>
      <c r="R111" s="46" t="n">
        <v>0.0025</v>
      </c>
      <c r="S111" s="44" t="n"/>
      <c r="T111" s="46">
        <f>U111+V111</f>
        <v/>
      </c>
      <c r="U111" s="46" t="n">
        <v>0.012</v>
      </c>
      <c r="V111" s="44" t="n"/>
      <c r="W111" s="46" t="inlineStr">
        <is>
          <t>畜牧局</t>
        </is>
      </c>
      <c r="X111" s="80" t="inlineStr">
        <is>
          <t>赵过存</t>
        </is>
      </c>
      <c r="Y111" s="46" t="inlineStr">
        <is>
          <t>南湫乡</t>
        </is>
      </c>
      <c r="Z111" s="44" t="inlineStr">
        <is>
          <t>杜志远</t>
        </is>
      </c>
      <c r="AA111" s="44" t="inlineStr">
        <is>
          <t>环农领办发〔2022〕3号</t>
        </is>
      </c>
      <c r="AB111" s="44" t="inlineStr">
        <is>
          <t>中提前批</t>
        </is>
      </c>
      <c r="AC111" s="67" t="inlineStr">
        <is>
          <t>是</t>
        </is>
      </c>
      <c r="AD111" s="67" t="inlineStr">
        <is>
          <t>√</t>
        </is>
      </c>
      <c r="AE111" s="67" t="inlineStr">
        <is>
          <t>√</t>
        </is>
      </c>
      <c r="AF111" s="67" t="inlineStr">
        <is>
          <t>√</t>
        </is>
      </c>
      <c r="AG111" s="67" t="inlineStr">
        <is>
          <t>√</t>
        </is>
      </c>
      <c r="AH111" s="67" t="inlineStr">
        <is>
          <t>√</t>
        </is>
      </c>
      <c r="AI111" s="67" t="inlineStr">
        <is>
          <t>√</t>
        </is>
      </c>
      <c r="AJ111" s="67" t="inlineStr">
        <is>
          <t>√</t>
        </is>
      </c>
      <c r="AK111" s="67" t="inlineStr">
        <is>
          <t>√</t>
        </is>
      </c>
      <c r="AL111" s="18" t="inlineStr">
        <is>
          <t>×</t>
        </is>
      </c>
      <c r="AM111" s="18" t="inlineStr">
        <is>
          <t>×</t>
        </is>
      </c>
      <c r="AN111" s="67" t="inlineStr">
        <is>
          <t>√</t>
        </is>
      </c>
      <c r="AO111" s="89" t="inlineStr">
        <is>
          <t>正在完善</t>
        </is>
      </c>
    </row>
    <row r="112" ht="65" customHeight="1" s="186">
      <c r="A112" s="123" t="n"/>
      <c r="B112" s="46" t="inlineStr">
        <is>
          <t>羊棚建设</t>
        </is>
      </c>
      <c r="C112" s="46" t="inlineStr">
        <is>
          <t>新建</t>
        </is>
      </c>
      <c r="D112" s="44" t="inlineStr">
        <is>
          <t>2022.01-2022.12</t>
        </is>
      </c>
      <c r="E112" s="46" t="inlineStr">
        <is>
          <t>秦团庄乡</t>
        </is>
      </c>
      <c r="F112" s="51" t="inlineStr">
        <is>
          <t>扶持8个村40户脱贫户每户新建羊畜暖棚1座，其中：贾塬村5户、秦团庄村5户、新集子村5户、新峁村5户、白塬畔村5户、大天子村5户、王团庄村5户、南掌堡子村5户。</t>
        </is>
      </c>
      <c r="G112" s="46" t="n">
        <v>60</v>
      </c>
      <c r="H112" s="46" t="n">
        <v>60</v>
      </c>
      <c r="I112" s="44" t="n"/>
      <c r="J112" s="44" t="n"/>
      <c r="K112" s="44" t="n"/>
      <c r="L112" s="44" t="inlineStr">
        <is>
          <t>甘财扶贫〔2021〕26号</t>
        </is>
      </c>
      <c r="M112" s="51" t="inlineStr">
        <is>
          <t>改善养殖配套设施，指导养殖户分圈饲喂，提升养殖效益，增加养殖收入。</t>
        </is>
      </c>
      <c r="N112" s="51" t="inlineStr">
        <is>
          <t>加强基础设施建设，提高设施养殖水平，增加养殖户收益，进一步完善“企、社、户”三方利益联结机制。</t>
        </is>
      </c>
      <c r="O112" s="46" t="n">
        <v>8</v>
      </c>
      <c r="P112" s="44" t="n"/>
      <c r="Q112" s="46">
        <f>R112+S112</f>
        <v/>
      </c>
      <c r="R112" s="46" t="n">
        <v>0.004</v>
      </c>
      <c r="S112" s="44" t="n"/>
      <c r="T112" s="46">
        <f>U112+V112</f>
        <v/>
      </c>
      <c r="U112" s="46" t="n">
        <v>0.018</v>
      </c>
      <c r="V112" s="44" t="n"/>
      <c r="W112" s="46" t="inlineStr">
        <is>
          <t>畜牧局</t>
        </is>
      </c>
      <c r="X112" s="80" t="inlineStr">
        <is>
          <t>赵过存</t>
        </is>
      </c>
      <c r="Y112" s="46" t="inlineStr">
        <is>
          <t>秦团庄乡</t>
        </is>
      </c>
      <c r="Z112" s="44" t="inlineStr">
        <is>
          <t>刘凤飞</t>
        </is>
      </c>
      <c r="AA112" s="44" t="inlineStr">
        <is>
          <t>环农领办发〔2022〕3号</t>
        </is>
      </c>
      <c r="AB112" s="44" t="inlineStr">
        <is>
          <t>中提前批</t>
        </is>
      </c>
      <c r="AC112" s="67" t="inlineStr">
        <is>
          <t>是</t>
        </is>
      </c>
      <c r="AD112" s="67" t="inlineStr">
        <is>
          <t>√</t>
        </is>
      </c>
      <c r="AE112" s="67" t="inlineStr">
        <is>
          <t>√</t>
        </is>
      </c>
      <c r="AF112" s="67" t="inlineStr">
        <is>
          <t>√</t>
        </is>
      </c>
      <c r="AG112" s="67" t="inlineStr">
        <is>
          <t>√</t>
        </is>
      </c>
      <c r="AH112" s="67" t="inlineStr">
        <is>
          <t>√</t>
        </is>
      </c>
      <c r="AI112" s="67" t="inlineStr">
        <is>
          <t>√</t>
        </is>
      </c>
      <c r="AJ112" s="67" t="inlineStr">
        <is>
          <t>√</t>
        </is>
      </c>
      <c r="AK112" s="67" t="inlineStr">
        <is>
          <t>√</t>
        </is>
      </c>
      <c r="AL112" s="18" t="inlineStr">
        <is>
          <t>×</t>
        </is>
      </c>
      <c r="AM112" s="18" t="inlineStr">
        <is>
          <t>×</t>
        </is>
      </c>
      <c r="AN112" s="67" t="inlineStr">
        <is>
          <t>√</t>
        </is>
      </c>
      <c r="AO112" s="89" t="inlineStr">
        <is>
          <t>正在完善</t>
        </is>
      </c>
    </row>
    <row r="113" ht="65" customHeight="1" s="186">
      <c r="A113" s="123" t="n"/>
      <c r="B113" s="46" t="inlineStr">
        <is>
          <t>羊棚建设</t>
        </is>
      </c>
      <c r="C113" s="46" t="inlineStr">
        <is>
          <t>新建</t>
        </is>
      </c>
      <c r="D113" s="44" t="inlineStr">
        <is>
          <t>2022.01-2022.12</t>
        </is>
      </c>
      <c r="E113" s="46" t="inlineStr">
        <is>
          <t>曲子镇</t>
        </is>
      </c>
      <c r="F113" s="51" t="inlineStr">
        <is>
          <t>扶持6个村15户脱贫户每户新建羊畜暖棚1座，其中：刘旗村1户、楼房子村4户、金村寺村3户、油坊塬村1户、金盆掌村2户、小庄子村4户。</t>
        </is>
      </c>
      <c r="G113" s="46" t="n">
        <v>22.5</v>
      </c>
      <c r="H113" s="46" t="n">
        <v>22.5</v>
      </c>
      <c r="I113" s="44" t="n"/>
      <c r="J113" s="44" t="n"/>
      <c r="K113" s="44" t="n"/>
      <c r="L113" s="44" t="inlineStr">
        <is>
          <t>甘财扶贫〔2021〕26号</t>
        </is>
      </c>
      <c r="M113" s="51" t="inlineStr">
        <is>
          <t>改善养殖配套设施，指导养殖户分圈饲喂，提升养殖效益，增加养殖收入。</t>
        </is>
      </c>
      <c r="N113" s="51" t="inlineStr">
        <is>
          <t>加强基础设施建设，提高设施养殖水平，增加养殖户收益，进一步完善“企、社、户”三方利益联结机制。</t>
        </is>
      </c>
      <c r="O113" s="46" t="n">
        <v>0</v>
      </c>
      <c r="P113" s="44" t="n">
        <v>6</v>
      </c>
      <c r="Q113" s="46">
        <f>R113+S113</f>
        <v/>
      </c>
      <c r="R113" s="46" t="n">
        <v>0.0015</v>
      </c>
      <c r="S113" s="44" t="n"/>
      <c r="T113" s="46">
        <f>U113+V113</f>
        <v/>
      </c>
      <c r="U113" s="46" t="n">
        <v>0.006</v>
      </c>
      <c r="V113" s="44" t="n"/>
      <c r="W113" s="46" t="inlineStr">
        <is>
          <t>畜牧局</t>
        </is>
      </c>
      <c r="X113" s="80" t="inlineStr">
        <is>
          <t>赵过存</t>
        </is>
      </c>
      <c r="Y113" s="46" t="inlineStr">
        <is>
          <t>曲子镇</t>
        </is>
      </c>
      <c r="Z113" s="44" t="inlineStr">
        <is>
          <t>段斌杰</t>
        </is>
      </c>
      <c r="AA113" s="44" t="inlineStr">
        <is>
          <t>环农领办发〔2022〕3号</t>
        </is>
      </c>
      <c r="AB113" s="44" t="inlineStr">
        <is>
          <t>中提前批</t>
        </is>
      </c>
      <c r="AC113" s="67" t="inlineStr">
        <is>
          <t>是</t>
        </is>
      </c>
      <c r="AD113" s="67" t="inlineStr">
        <is>
          <t>√</t>
        </is>
      </c>
      <c r="AE113" s="67" t="inlineStr">
        <is>
          <t>√</t>
        </is>
      </c>
      <c r="AF113" s="67" t="inlineStr">
        <is>
          <t>√</t>
        </is>
      </c>
      <c r="AG113" s="67" t="inlineStr">
        <is>
          <t>√</t>
        </is>
      </c>
      <c r="AH113" s="67" t="inlineStr">
        <is>
          <t>√</t>
        </is>
      </c>
      <c r="AI113" s="67" t="inlineStr">
        <is>
          <t>√</t>
        </is>
      </c>
      <c r="AJ113" s="67" t="inlineStr">
        <is>
          <t>√</t>
        </is>
      </c>
      <c r="AK113" s="67" t="inlineStr">
        <is>
          <t>√</t>
        </is>
      </c>
      <c r="AL113" s="18" t="inlineStr">
        <is>
          <t>×</t>
        </is>
      </c>
      <c r="AM113" s="18" t="inlineStr">
        <is>
          <t>×</t>
        </is>
      </c>
      <c r="AN113" s="67" t="inlineStr">
        <is>
          <t>√</t>
        </is>
      </c>
      <c r="AO113" s="89" t="inlineStr">
        <is>
          <t>正在完善</t>
        </is>
      </c>
    </row>
    <row r="114" ht="65" customHeight="1" s="186">
      <c r="A114" s="123" t="n"/>
      <c r="B114" s="46" t="inlineStr">
        <is>
          <t>羊棚建设</t>
        </is>
      </c>
      <c r="C114" s="46" t="inlineStr">
        <is>
          <t>新建</t>
        </is>
      </c>
      <c r="D114" s="44" t="inlineStr">
        <is>
          <t>2022.01-2022.12</t>
        </is>
      </c>
      <c r="E114" s="46" t="inlineStr">
        <is>
          <t>山城乡</t>
        </is>
      </c>
      <c r="F114" s="51" t="inlineStr">
        <is>
          <t>扶持7个村30户脱贫户每户新建羊畜暖棚1座，其中：山城堡村2户、八里铺村5户、薛塬村6户、王山口子村5户、郝掌村4户、赵庄村3户、谢庄村5户。</t>
        </is>
      </c>
      <c r="G114" s="46" t="n">
        <v>45</v>
      </c>
      <c r="H114" s="46" t="n">
        <v>45</v>
      </c>
      <c r="I114" s="44" t="n"/>
      <c r="J114" s="44" t="n"/>
      <c r="K114" s="44" t="n"/>
      <c r="L114" s="44" t="inlineStr">
        <is>
          <t>甘财扶贫〔2021〕26号</t>
        </is>
      </c>
      <c r="M114" s="51" t="inlineStr">
        <is>
          <t>改善养殖配套设施，指导养殖户分圈饲喂，提升养殖效益，增加养殖收入。</t>
        </is>
      </c>
      <c r="N114" s="51" t="inlineStr">
        <is>
          <t>加强基础设施建设，提高设施养殖水平，增加养殖户收益，进一步完善“企、社、户”三方利益联结机制。</t>
        </is>
      </c>
      <c r="O114" s="46" t="n">
        <v>7</v>
      </c>
      <c r="P114" s="44" t="n"/>
      <c r="Q114" s="46">
        <f>R114+S114</f>
        <v/>
      </c>
      <c r="R114" s="46" t="n">
        <v>0.003</v>
      </c>
      <c r="S114" s="44" t="n"/>
      <c r="T114" s="46">
        <f>U114+V114</f>
        <v/>
      </c>
      <c r="U114" s="46" t="n">
        <v>0.012</v>
      </c>
      <c r="V114" s="44" t="n"/>
      <c r="W114" s="46" t="inlineStr">
        <is>
          <t>畜牧局</t>
        </is>
      </c>
      <c r="X114" s="80" t="inlineStr">
        <is>
          <t>赵过存</t>
        </is>
      </c>
      <c r="Y114" s="46" t="inlineStr">
        <is>
          <t>山城乡</t>
        </is>
      </c>
      <c r="Z114" s="44" t="inlineStr">
        <is>
          <t>姚建平</t>
        </is>
      </c>
      <c r="AA114" s="44" t="inlineStr">
        <is>
          <t>环农领办发〔2022〕3号</t>
        </is>
      </c>
      <c r="AB114" s="44" t="inlineStr">
        <is>
          <t>中提前批</t>
        </is>
      </c>
      <c r="AC114" s="67" t="inlineStr">
        <is>
          <t>是</t>
        </is>
      </c>
      <c r="AD114" s="67" t="inlineStr">
        <is>
          <t>√</t>
        </is>
      </c>
      <c r="AE114" s="67" t="inlineStr">
        <is>
          <t>√</t>
        </is>
      </c>
      <c r="AF114" s="67" t="inlineStr">
        <is>
          <t>√</t>
        </is>
      </c>
      <c r="AG114" s="67" t="inlineStr">
        <is>
          <t>√</t>
        </is>
      </c>
      <c r="AH114" s="67" t="inlineStr">
        <is>
          <t>√</t>
        </is>
      </c>
      <c r="AI114" s="67" t="inlineStr">
        <is>
          <t>√</t>
        </is>
      </c>
      <c r="AJ114" s="67" t="inlineStr">
        <is>
          <t>√</t>
        </is>
      </c>
      <c r="AK114" s="67" t="inlineStr">
        <is>
          <t>√</t>
        </is>
      </c>
      <c r="AL114" s="18" t="inlineStr">
        <is>
          <t>×</t>
        </is>
      </c>
      <c r="AM114" s="18" t="inlineStr">
        <is>
          <t>×</t>
        </is>
      </c>
      <c r="AN114" s="67" t="inlineStr">
        <is>
          <t>√</t>
        </is>
      </c>
      <c r="AO114" s="89" t="inlineStr">
        <is>
          <t>正在完善</t>
        </is>
      </c>
    </row>
    <row r="115" ht="81" customHeight="1" s="186">
      <c r="A115" s="123" t="n"/>
      <c r="B115" s="46" t="inlineStr">
        <is>
          <t>羊棚建设</t>
        </is>
      </c>
      <c r="C115" s="46" t="inlineStr">
        <is>
          <t>新建</t>
        </is>
      </c>
      <c r="D115" s="44" t="inlineStr">
        <is>
          <t>2022.01-2022.12</t>
        </is>
      </c>
      <c r="E115" s="46" t="inlineStr">
        <is>
          <t>天池乡</t>
        </is>
      </c>
      <c r="F115" s="51" t="inlineStr">
        <is>
          <t>扶持16个村64户脱贫户每户新建羊畜暖棚1座，其中：鲜岔村4户、喜家坪村3户、井渠淌村2户、老庄湾村2户、曹李川村3户、天池村3户、殷屈河村3户、潘老庄村5户、碾盘岭村6户、吴城子村6户、苏北岔村5户、四合掌村4户、大庄台村3户、张邓塬村5户、梁家河村4户、大方山村6户。</t>
        </is>
      </c>
      <c r="G115" s="46" t="n">
        <v>102</v>
      </c>
      <c r="H115" s="46" t="n">
        <v>102</v>
      </c>
      <c r="I115" s="44" t="n"/>
      <c r="J115" s="44" t="n"/>
      <c r="K115" s="44" t="n"/>
      <c r="L115" s="44" t="inlineStr">
        <is>
          <t>甘财扶贫〔2021〕26号</t>
        </is>
      </c>
      <c r="M115" s="51" t="inlineStr">
        <is>
          <t>改善养殖配套设施，指导养殖户分圈饲喂，提升养殖效益，增加养殖收入。</t>
        </is>
      </c>
      <c r="N115" s="51" t="inlineStr">
        <is>
          <t>加强基础设施建设，提高设施养殖水平，增加养殖户收益，进一步完善“企、社、户”三方利益联结机制。</t>
        </is>
      </c>
      <c r="O115" s="46" t="n">
        <v>16</v>
      </c>
      <c r="P115" s="44" t="n"/>
      <c r="Q115" s="46">
        <f>R115+S115</f>
        <v/>
      </c>
      <c r="R115" s="46" t="n">
        <v>0.0064</v>
      </c>
      <c r="S115" s="44" t="n"/>
      <c r="T115" s="46">
        <f>U115+V115</f>
        <v/>
      </c>
      <c r="U115" s="46" t="n">
        <v>0.0256</v>
      </c>
      <c r="V115" s="44" t="n"/>
      <c r="W115" s="46" t="inlineStr">
        <is>
          <t>畜牧局</t>
        </is>
      </c>
      <c r="X115" s="80" t="inlineStr">
        <is>
          <t>赵过存</t>
        </is>
      </c>
      <c r="Y115" s="46" t="inlineStr">
        <is>
          <t>天池乡</t>
        </is>
      </c>
      <c r="Z115" s="44" t="inlineStr">
        <is>
          <t>刘震</t>
        </is>
      </c>
      <c r="AA115" s="44" t="inlineStr">
        <is>
          <t>环农领办发〔2022〕3号</t>
        </is>
      </c>
      <c r="AB115" s="44" t="inlineStr">
        <is>
          <t>中提前批</t>
        </is>
      </c>
      <c r="AC115" s="67" t="inlineStr">
        <is>
          <t>是</t>
        </is>
      </c>
      <c r="AD115" s="67" t="inlineStr">
        <is>
          <t>√</t>
        </is>
      </c>
      <c r="AE115" s="67" t="inlineStr">
        <is>
          <t>√</t>
        </is>
      </c>
      <c r="AF115" s="67" t="inlineStr">
        <is>
          <t>√</t>
        </is>
      </c>
      <c r="AG115" s="67" t="inlineStr">
        <is>
          <t>√</t>
        </is>
      </c>
      <c r="AH115" s="67" t="inlineStr">
        <is>
          <t>√</t>
        </is>
      </c>
      <c r="AI115" s="67" t="inlineStr">
        <is>
          <t>√</t>
        </is>
      </c>
      <c r="AJ115" s="67" t="inlineStr">
        <is>
          <t>√</t>
        </is>
      </c>
      <c r="AK115" s="67" t="inlineStr">
        <is>
          <t>√</t>
        </is>
      </c>
      <c r="AL115" s="18" t="inlineStr">
        <is>
          <t>×</t>
        </is>
      </c>
      <c r="AM115" s="18" t="inlineStr">
        <is>
          <t>×</t>
        </is>
      </c>
      <c r="AN115" s="67" t="inlineStr">
        <is>
          <t>√</t>
        </is>
      </c>
      <c r="AO115" s="89" t="inlineStr">
        <is>
          <t>正在完善</t>
        </is>
      </c>
    </row>
    <row r="116" ht="64" customHeight="1" s="186">
      <c r="A116" s="123" t="n"/>
      <c r="B116" s="46" t="inlineStr">
        <is>
          <t>羊棚建设</t>
        </is>
      </c>
      <c r="C116" s="46" t="inlineStr">
        <is>
          <t>新建</t>
        </is>
      </c>
      <c r="D116" s="44" t="inlineStr">
        <is>
          <t>2022.01-2022.12</t>
        </is>
      </c>
      <c r="E116" s="46" t="inlineStr">
        <is>
          <t>甜水镇</t>
        </is>
      </c>
      <c r="F116" s="51" t="inlineStr">
        <is>
          <t>扶持9个村50户脱贫户每户新建及改扩建羊畜暖棚1座。其中甜水街村10户、鲁掌村6户、何塬村5户、邱滩村9户、赵掌村5户、高崾岘村5户、狼儿滩村8户、大良洼村1户、七里墩村1户。</t>
        </is>
      </c>
      <c r="G116" s="46" t="n">
        <v>75</v>
      </c>
      <c r="H116" s="46" t="n">
        <v>75</v>
      </c>
      <c r="I116" s="44" t="n"/>
      <c r="J116" s="44" t="n"/>
      <c r="K116" s="44" t="n"/>
      <c r="L116" s="44" t="inlineStr">
        <is>
          <t>甘财扶贫〔2021〕26号</t>
        </is>
      </c>
      <c r="M116" s="51" t="inlineStr">
        <is>
          <t>改善养殖配套设施，指导养殖户分圈饲喂，提升养殖效益，增加养殖收入。</t>
        </is>
      </c>
      <c r="N116" s="51" t="inlineStr">
        <is>
          <t>加强基础设施建设，提高设施养殖水平，增加养殖户收益，进一步完善“企、社、户”三方利益联结机制。</t>
        </is>
      </c>
      <c r="O116" s="46" t="n">
        <v>9</v>
      </c>
      <c r="P116" s="44" t="n"/>
      <c r="Q116" s="46">
        <f>R116+S116</f>
        <v/>
      </c>
      <c r="R116" s="46" t="n">
        <v>0.005</v>
      </c>
      <c r="S116" s="44" t="n"/>
      <c r="T116" s="46">
        <f>U116+V116</f>
        <v/>
      </c>
      <c r="U116" s="46" t="n">
        <v>0.02</v>
      </c>
      <c r="V116" s="44" t="n"/>
      <c r="W116" s="46" t="inlineStr">
        <is>
          <t>畜牧局</t>
        </is>
      </c>
      <c r="X116" s="80" t="inlineStr">
        <is>
          <t>赵过存</t>
        </is>
      </c>
      <c r="Y116" s="46" t="inlineStr">
        <is>
          <t>甜水镇</t>
        </is>
      </c>
      <c r="Z116" s="44" t="inlineStr">
        <is>
          <t>程利平</t>
        </is>
      </c>
      <c r="AA116" s="44" t="inlineStr">
        <is>
          <t>环农领办发〔2022〕3号</t>
        </is>
      </c>
      <c r="AB116" s="44" t="inlineStr">
        <is>
          <t>中提前批</t>
        </is>
      </c>
      <c r="AC116" s="67" t="inlineStr">
        <is>
          <t>是</t>
        </is>
      </c>
      <c r="AD116" s="67" t="inlineStr">
        <is>
          <t>√</t>
        </is>
      </c>
      <c r="AE116" s="67" t="inlineStr">
        <is>
          <t>√</t>
        </is>
      </c>
      <c r="AF116" s="67" t="inlineStr">
        <is>
          <t>√</t>
        </is>
      </c>
      <c r="AG116" s="67" t="inlineStr">
        <is>
          <t>√</t>
        </is>
      </c>
      <c r="AH116" s="67" t="inlineStr">
        <is>
          <t>√</t>
        </is>
      </c>
      <c r="AI116" s="67" t="inlineStr">
        <is>
          <t>√</t>
        </is>
      </c>
      <c r="AJ116" s="67" t="inlineStr">
        <is>
          <t>√</t>
        </is>
      </c>
      <c r="AK116" s="67" t="inlineStr">
        <is>
          <t>√</t>
        </is>
      </c>
      <c r="AL116" s="18" t="inlineStr">
        <is>
          <t>×</t>
        </is>
      </c>
      <c r="AM116" s="18" t="inlineStr">
        <is>
          <t>×</t>
        </is>
      </c>
      <c r="AN116" s="67" t="inlineStr">
        <is>
          <t>√</t>
        </is>
      </c>
      <c r="AO116" s="89" t="inlineStr">
        <is>
          <t>正在完善</t>
        </is>
      </c>
    </row>
    <row r="117" ht="64" customHeight="1" s="186">
      <c r="A117" s="123" t="n"/>
      <c r="B117" s="46" t="inlineStr">
        <is>
          <t>羊棚建设</t>
        </is>
      </c>
      <c r="C117" s="46" t="inlineStr">
        <is>
          <t>新建</t>
        </is>
      </c>
      <c r="D117" s="44" t="inlineStr">
        <is>
          <t>2022.01-2022.12</t>
        </is>
      </c>
      <c r="E117" s="46" t="inlineStr">
        <is>
          <t>小南沟乡</t>
        </is>
      </c>
      <c r="F117" s="51" t="inlineStr">
        <is>
          <t>扶持9个村28户脱贫户每户新建羊畜暖棚1座，其中：陈掌村4户、粉子山村3户、李上山村3户、汪天子村3户、丁寨柯村4户、李塬村2户、天子渠村3户、杨胡套子村3户、燕麦掌村3户。</t>
        </is>
      </c>
      <c r="G117" s="46" t="n">
        <v>42</v>
      </c>
      <c r="H117" s="46" t="n">
        <v>42</v>
      </c>
      <c r="I117" s="44" t="n"/>
      <c r="J117" s="44" t="n"/>
      <c r="K117" s="44" t="n"/>
      <c r="L117" s="44" t="inlineStr">
        <is>
          <t>甘财扶贫〔2021〕26号</t>
        </is>
      </c>
      <c r="M117" s="51" t="inlineStr">
        <is>
          <t>改善养殖配套设施，指导养殖户分圈饲喂，提升养殖效益，增加养殖收入。</t>
        </is>
      </c>
      <c r="N117" s="51" t="inlineStr">
        <is>
          <t>加强基础设施建设，提高设施养殖水平，增加养殖户收益，进一步完善“企、社、户”三方利益联结机制。</t>
        </is>
      </c>
      <c r="O117" s="46" t="n">
        <v>9</v>
      </c>
      <c r="P117" s="44" t="n"/>
      <c r="Q117" s="46">
        <f>R117+S117</f>
        <v/>
      </c>
      <c r="R117" s="46" t="n">
        <v>0.0028</v>
      </c>
      <c r="S117" s="44" t="n"/>
      <c r="T117" s="46">
        <f>U117+V117</f>
        <v/>
      </c>
      <c r="U117" s="46" t="n">
        <v>0.0112</v>
      </c>
      <c r="V117" s="44" t="n"/>
      <c r="W117" s="46" t="inlineStr">
        <is>
          <t>畜牧局</t>
        </is>
      </c>
      <c r="X117" s="80" t="inlineStr">
        <is>
          <t>赵过存</t>
        </is>
      </c>
      <c r="Y117" s="46" t="inlineStr">
        <is>
          <t>小南沟乡</t>
        </is>
      </c>
      <c r="Z117" s="44" t="inlineStr">
        <is>
          <t>任新育</t>
        </is>
      </c>
      <c r="AA117" s="44" t="inlineStr">
        <is>
          <t>环农领办发〔2022〕3号</t>
        </is>
      </c>
      <c r="AB117" s="44" t="inlineStr">
        <is>
          <t>中提前批</t>
        </is>
      </c>
      <c r="AC117" s="67" t="inlineStr">
        <is>
          <t>是</t>
        </is>
      </c>
      <c r="AD117" s="67" t="inlineStr">
        <is>
          <t>√</t>
        </is>
      </c>
      <c r="AE117" s="67" t="inlineStr">
        <is>
          <t>√</t>
        </is>
      </c>
      <c r="AF117" s="67" t="inlineStr">
        <is>
          <t>√</t>
        </is>
      </c>
      <c r="AG117" s="67" t="inlineStr">
        <is>
          <t>√</t>
        </is>
      </c>
      <c r="AH117" s="67" t="inlineStr">
        <is>
          <t>√</t>
        </is>
      </c>
      <c r="AI117" s="67" t="inlineStr">
        <is>
          <t>√</t>
        </is>
      </c>
      <c r="AJ117" s="67" t="inlineStr">
        <is>
          <t>√</t>
        </is>
      </c>
      <c r="AK117" s="67" t="inlineStr">
        <is>
          <t>√</t>
        </is>
      </c>
      <c r="AL117" s="18" t="inlineStr">
        <is>
          <t>×</t>
        </is>
      </c>
      <c r="AM117" s="18" t="inlineStr">
        <is>
          <t>×</t>
        </is>
      </c>
      <c r="AN117" s="67" t="inlineStr">
        <is>
          <t>√</t>
        </is>
      </c>
      <c r="AO117" s="89" t="inlineStr">
        <is>
          <t>正在完善</t>
        </is>
      </c>
    </row>
    <row r="118" ht="64" customHeight="1" s="186">
      <c r="A118" s="123" t="n"/>
      <c r="B118" s="46" t="inlineStr">
        <is>
          <t>羊棚建设</t>
        </is>
      </c>
      <c r="C118" s="46" t="inlineStr">
        <is>
          <t>新建</t>
        </is>
      </c>
      <c r="D118" s="44" t="inlineStr">
        <is>
          <t>2022.01-2022.12</t>
        </is>
      </c>
      <c r="E118" s="46" t="inlineStr">
        <is>
          <t>演武乡</t>
        </is>
      </c>
      <c r="F118" s="51" t="inlineStr">
        <is>
          <t>扶持8个村39户脱贫户每户新建羊畜暖棚1座，其中：曳郭咀村4户、杨家洼村5户、佛岔村5户、刘坪村5户、黄山村5户、路家塬村6户、吴家塬村4户、走马硷村5户。</t>
        </is>
      </c>
      <c r="G118" s="46" t="n">
        <v>62.4</v>
      </c>
      <c r="H118" s="46" t="n">
        <v>62.4</v>
      </c>
      <c r="I118" s="44" t="n"/>
      <c r="J118" s="44" t="n"/>
      <c r="K118" s="44" t="n"/>
      <c r="L118" s="44" t="inlineStr">
        <is>
          <t>甘财扶贫〔2021〕26号</t>
        </is>
      </c>
      <c r="M118" s="51" t="inlineStr">
        <is>
          <t>改善养殖配套设施，指导养殖户分圈饲喂，提升养殖效益，增加养殖收入。</t>
        </is>
      </c>
      <c r="N118" s="51" t="inlineStr">
        <is>
          <t>加强基础设施建设，提高设施养殖水平，增加养殖户收益，进一步完善“企、社、户”三方利益联结机制。</t>
        </is>
      </c>
      <c r="O118" s="46" t="n">
        <v>8</v>
      </c>
      <c r="P118" s="44" t="n"/>
      <c r="Q118" s="46">
        <f>R118+S118</f>
        <v/>
      </c>
      <c r="R118" s="46" t="n">
        <v>0.0039</v>
      </c>
      <c r="S118" s="44" t="n"/>
      <c r="T118" s="46">
        <f>U118+V118</f>
        <v/>
      </c>
      <c r="U118" s="46" t="n">
        <v>0.0156</v>
      </c>
      <c r="V118" s="44" t="n"/>
      <c r="W118" s="46" t="inlineStr">
        <is>
          <t>畜牧局</t>
        </is>
      </c>
      <c r="X118" s="80" t="inlineStr">
        <is>
          <t>赵过存</t>
        </is>
      </c>
      <c r="Y118" s="46" t="inlineStr">
        <is>
          <t>演武乡</t>
        </is>
      </c>
      <c r="Z118" s="44" t="inlineStr">
        <is>
          <t>杨永杰</t>
        </is>
      </c>
      <c r="AA118" s="44" t="inlineStr">
        <is>
          <t>环农领办发〔2022〕3号</t>
        </is>
      </c>
      <c r="AB118" s="44" t="inlineStr">
        <is>
          <t>中提前批</t>
        </is>
      </c>
      <c r="AC118" s="67" t="inlineStr">
        <is>
          <t>是</t>
        </is>
      </c>
      <c r="AD118" s="67" t="inlineStr">
        <is>
          <t>√</t>
        </is>
      </c>
      <c r="AE118" s="67" t="inlineStr">
        <is>
          <t>√</t>
        </is>
      </c>
      <c r="AF118" s="67" t="inlineStr">
        <is>
          <t>√</t>
        </is>
      </c>
      <c r="AG118" s="67" t="inlineStr">
        <is>
          <t>√</t>
        </is>
      </c>
      <c r="AH118" s="67" t="inlineStr">
        <is>
          <t>√</t>
        </is>
      </c>
      <c r="AI118" s="67" t="inlineStr">
        <is>
          <t>√</t>
        </is>
      </c>
      <c r="AJ118" s="67" t="inlineStr">
        <is>
          <t>√</t>
        </is>
      </c>
      <c r="AK118" s="67" t="inlineStr">
        <is>
          <t>√</t>
        </is>
      </c>
      <c r="AL118" s="18" t="inlineStr">
        <is>
          <t>×</t>
        </is>
      </c>
      <c r="AM118" s="18" t="inlineStr">
        <is>
          <t>×</t>
        </is>
      </c>
      <c r="AN118" s="67" t="inlineStr">
        <is>
          <t>√</t>
        </is>
      </c>
      <c r="AO118" s="89" t="inlineStr">
        <is>
          <t>正在完善</t>
        </is>
      </c>
    </row>
    <row r="119" ht="60" customHeight="1" s="186">
      <c r="A119" s="42" t="n"/>
      <c r="B119" s="42" t="inlineStr">
        <is>
          <t>草棚建设</t>
        </is>
      </c>
      <c r="C119" s="42" t="inlineStr">
        <is>
          <t>新建</t>
        </is>
      </c>
      <c r="D119" s="40" t="inlineStr">
        <is>
          <t>2022.01-2022.12</t>
        </is>
      </c>
      <c r="E119" s="42" t="inlineStr">
        <is>
          <t>小计</t>
        </is>
      </c>
      <c r="F119" s="50" t="inlineStr">
        <is>
          <t>扶持776户脱贫户（含监测对象）每户新建草棚1座，每座补助7000元。产权归农户所有。</t>
        </is>
      </c>
      <c r="G119" s="42">
        <f>SUM(G120:G139)</f>
        <v/>
      </c>
      <c r="H119" s="42">
        <f>SUM(H120:H139)</f>
        <v/>
      </c>
      <c r="I119" s="40" t="n"/>
      <c r="J119" s="40" t="n"/>
      <c r="K119" s="40" t="n"/>
      <c r="L119" s="40" t="n"/>
      <c r="M119" s="102" t="inlineStr">
        <is>
          <t>改善养殖配套设施，提高饲草利用率，提升养殖效益，增加养殖收入。</t>
        </is>
      </c>
      <c r="N119" s="102" t="inlineStr">
        <is>
          <t>加强基础设施建设，提高设施养殖水平，增加养殖户收益，进一步完善“企、社、户”三方利益联结机制。</t>
        </is>
      </c>
      <c r="O119" s="42">
        <f>SUM(O120:O139)</f>
        <v/>
      </c>
      <c r="P119" s="40" t="n">
        <v>22</v>
      </c>
      <c r="Q119" s="42">
        <f>R119+S119</f>
        <v/>
      </c>
      <c r="R119" s="42">
        <f>SUM(R120:R139)</f>
        <v/>
      </c>
      <c r="S119" s="40" t="n"/>
      <c r="T119" s="42">
        <f>U119+V119</f>
        <v/>
      </c>
      <c r="U119" s="42">
        <f>SUM(U120:U139)</f>
        <v/>
      </c>
      <c r="V119" s="40" t="n"/>
      <c r="W119" s="42" t="inlineStr">
        <is>
          <t>畜牧局</t>
        </is>
      </c>
      <c r="X119" s="79" t="inlineStr">
        <is>
          <t>赵过存</t>
        </is>
      </c>
      <c r="Y119" s="42" t="inlineStr">
        <is>
          <t>各乡镇</t>
        </is>
      </c>
      <c r="Z119" s="40" t="n"/>
      <c r="AA119" s="40" t="inlineStr">
        <is>
          <t>环农领办发〔2022〕3号</t>
        </is>
      </c>
      <c r="AB119" s="40" t="inlineStr">
        <is>
          <t>中提前批</t>
        </is>
      </c>
      <c r="AC119" s="67" t="inlineStr">
        <is>
          <t>是</t>
        </is>
      </c>
      <c r="AD119" s="67" t="inlineStr">
        <is>
          <t>√</t>
        </is>
      </c>
      <c r="AE119" s="67" t="inlineStr">
        <is>
          <t>√</t>
        </is>
      </c>
      <c r="AF119" s="67" t="inlineStr">
        <is>
          <t>√</t>
        </is>
      </c>
      <c r="AG119" s="67" t="inlineStr">
        <is>
          <t>√</t>
        </is>
      </c>
      <c r="AH119" s="67" t="inlineStr">
        <is>
          <t>√</t>
        </is>
      </c>
      <c r="AI119" s="67" t="inlineStr">
        <is>
          <t>√</t>
        </is>
      </c>
      <c r="AJ119" s="67" t="inlineStr">
        <is>
          <t>√</t>
        </is>
      </c>
      <c r="AK119" s="67" t="inlineStr">
        <is>
          <t>√</t>
        </is>
      </c>
      <c r="AL119" s="18" t="inlineStr">
        <is>
          <t>×</t>
        </is>
      </c>
      <c r="AM119" s="18" t="inlineStr">
        <is>
          <t>×</t>
        </is>
      </c>
      <c r="AN119" s="67" t="inlineStr">
        <is>
          <t>√</t>
        </is>
      </c>
      <c r="AO119" s="89" t="inlineStr">
        <is>
          <t>正在完善</t>
        </is>
      </c>
    </row>
    <row r="120" ht="92" customHeight="1" s="186">
      <c r="A120" s="123" t="n"/>
      <c r="B120" s="46" t="inlineStr">
        <is>
          <t>草棚建设</t>
        </is>
      </c>
      <c r="C120" s="46" t="inlineStr">
        <is>
          <t>新建</t>
        </is>
      </c>
      <c r="D120" s="44" t="inlineStr">
        <is>
          <t>2022.01-2022.12</t>
        </is>
      </c>
      <c r="E120" s="46" t="inlineStr">
        <is>
          <t>车道镇</t>
        </is>
      </c>
      <c r="F120" s="51" t="inlineStr">
        <is>
          <t>扶持16村38户脱贫户每户新建草棚1座，其中：元峁村2户2座、苦水掌2户2座、双庙村2户2座、王西掌2户2座、吊渠村2户2座、三角城村2户2座、杨掌村2户2座、万安村2户2座、魏洼村2户2座、陈掌村5户5座、红台村2户2座、樱桃掌村2户2座、安掌村2户2座、代掌村2户2座、刘渠村2户2座、刘园子村5户5座。</t>
        </is>
      </c>
      <c r="G120" s="46" t="n">
        <v>26.6</v>
      </c>
      <c r="H120" s="46" t="n">
        <v>26.6</v>
      </c>
      <c r="I120" s="44" t="n"/>
      <c r="J120" s="44" t="n"/>
      <c r="K120" s="44" t="n"/>
      <c r="L120" s="44" t="inlineStr">
        <is>
          <t>甘财扶贫〔2021〕26号</t>
        </is>
      </c>
      <c r="M120" s="51" t="inlineStr">
        <is>
          <t>改善养殖配套设施，提高饲草利用率，提升养殖效益，增加养殖收入。</t>
        </is>
      </c>
      <c r="N120" s="51" t="inlineStr">
        <is>
          <t>加强基础设施建设，提高设施养殖水平，增加养殖户收益，进一步完善“企、社、户”三方利益联结机制。</t>
        </is>
      </c>
      <c r="O120" s="46" t="n">
        <v>16</v>
      </c>
      <c r="P120" s="44" t="n"/>
      <c r="Q120" s="46">
        <f>R120+S120</f>
        <v/>
      </c>
      <c r="R120" s="46" t="n">
        <v>0.0038</v>
      </c>
      <c r="S120" s="44" t="n"/>
      <c r="T120" s="46">
        <f>U120+V120</f>
        <v/>
      </c>
      <c r="U120" s="46" t="n">
        <v>0.0152</v>
      </c>
      <c r="V120" s="44" t="n"/>
      <c r="W120" s="46" t="inlineStr">
        <is>
          <t>畜牧局</t>
        </is>
      </c>
      <c r="X120" s="80" t="inlineStr">
        <is>
          <t>赵过存</t>
        </is>
      </c>
      <c r="Y120" s="46" t="inlineStr">
        <is>
          <t>车道镇</t>
        </is>
      </c>
      <c r="Z120" s="46" t="inlineStr">
        <is>
          <t>张会星</t>
        </is>
      </c>
      <c r="AA120" s="44" t="inlineStr">
        <is>
          <t>环农领办发〔2022〕3号</t>
        </is>
      </c>
      <c r="AB120" s="44" t="inlineStr">
        <is>
          <t>中提前批</t>
        </is>
      </c>
      <c r="AC120" s="67" t="inlineStr">
        <is>
          <t>是</t>
        </is>
      </c>
      <c r="AD120" s="67" t="inlineStr">
        <is>
          <t>√</t>
        </is>
      </c>
      <c r="AE120" s="67" t="inlineStr">
        <is>
          <t>√</t>
        </is>
      </c>
      <c r="AF120" s="67" t="inlineStr">
        <is>
          <t>√</t>
        </is>
      </c>
      <c r="AG120" s="67" t="inlineStr">
        <is>
          <t>√</t>
        </is>
      </c>
      <c r="AH120" s="67" t="inlineStr">
        <is>
          <t>√</t>
        </is>
      </c>
      <c r="AI120" s="67" t="inlineStr">
        <is>
          <t>√</t>
        </is>
      </c>
      <c r="AJ120" s="67" t="inlineStr">
        <is>
          <t>√</t>
        </is>
      </c>
      <c r="AK120" s="67" t="inlineStr">
        <is>
          <t>√</t>
        </is>
      </c>
      <c r="AL120" s="18" t="inlineStr">
        <is>
          <t>×</t>
        </is>
      </c>
      <c r="AM120" s="18" t="inlineStr">
        <is>
          <t>×</t>
        </is>
      </c>
      <c r="AN120" s="67" t="inlineStr">
        <is>
          <t>√</t>
        </is>
      </c>
      <c r="AO120" s="89" t="inlineStr">
        <is>
          <t>正在完善</t>
        </is>
      </c>
    </row>
    <row r="121" ht="90" customHeight="1" s="186">
      <c r="A121" s="123" t="n"/>
      <c r="B121" s="46" t="inlineStr">
        <is>
          <t>草棚建设</t>
        </is>
      </c>
      <c r="C121" s="46" t="inlineStr">
        <is>
          <t>新建</t>
        </is>
      </c>
      <c r="D121" s="44" t="inlineStr">
        <is>
          <t>2022.01-2022.12</t>
        </is>
      </c>
      <c r="E121" s="46" t="inlineStr">
        <is>
          <t>耿湾乡</t>
        </is>
      </c>
      <c r="F121" s="51" t="inlineStr">
        <is>
          <t>扶持12村38户脱贫户每户新建草棚1座，其中：早流渠村2户2座、耿河村5户5座、四合原村3户3座、桃树掌村3户3座、韩老庄村3户3座、天桥村3户3座、许掌村2户2座、万湾村4户4座、张台村3户3座、黑城岔村3户3座、郜庄村4户4座、郝东掌村3户3座。</t>
        </is>
      </c>
      <c r="G121" s="46" t="n">
        <v>26.6</v>
      </c>
      <c r="H121" s="46" t="n">
        <v>26.6</v>
      </c>
      <c r="I121" s="44" t="n"/>
      <c r="J121" s="44" t="n"/>
      <c r="K121" s="44" t="n"/>
      <c r="L121" s="44" t="inlineStr">
        <is>
          <t>甘财扶贫〔2021〕26号</t>
        </is>
      </c>
      <c r="M121" s="51" t="inlineStr">
        <is>
          <t>改善养殖配套设施，提高饲草利用率，提升养殖效益，增加养殖收入。</t>
        </is>
      </c>
      <c r="N121" s="51" t="inlineStr">
        <is>
          <t>加强基础设施建设，提高设施养殖水平，增加养殖户收益，进一步完善“企、社、户”三方利益联结机制。</t>
        </is>
      </c>
      <c r="O121" s="46" t="n">
        <v>12</v>
      </c>
      <c r="P121" s="44" t="n"/>
      <c r="Q121" s="46">
        <f>R121+S121</f>
        <v/>
      </c>
      <c r="R121" s="46" t="n">
        <v>0.0038</v>
      </c>
      <c r="S121" s="44" t="n"/>
      <c r="T121" s="46">
        <f>U121+V121</f>
        <v/>
      </c>
      <c r="U121" s="46" t="n">
        <v>0.0152</v>
      </c>
      <c r="V121" s="44" t="n"/>
      <c r="W121" s="46" t="inlineStr">
        <is>
          <t>畜牧局</t>
        </is>
      </c>
      <c r="X121" s="80" t="inlineStr">
        <is>
          <t>赵过存</t>
        </is>
      </c>
      <c r="Y121" s="46" t="inlineStr">
        <is>
          <t>耿湾乡</t>
        </is>
      </c>
      <c r="Z121" s="44" t="inlineStr">
        <is>
          <t>王秀丽</t>
        </is>
      </c>
      <c r="AA121" s="44" t="inlineStr">
        <is>
          <t>环农领办发〔2022〕3号</t>
        </is>
      </c>
      <c r="AB121" s="44" t="inlineStr">
        <is>
          <t>中提前批</t>
        </is>
      </c>
      <c r="AC121" s="67" t="inlineStr">
        <is>
          <t>是</t>
        </is>
      </c>
      <c r="AD121" s="67" t="inlineStr">
        <is>
          <t>√</t>
        </is>
      </c>
      <c r="AE121" s="67" t="inlineStr">
        <is>
          <t>√</t>
        </is>
      </c>
      <c r="AF121" s="67" t="inlineStr">
        <is>
          <t>√</t>
        </is>
      </c>
      <c r="AG121" s="67" t="inlineStr">
        <is>
          <t>√</t>
        </is>
      </c>
      <c r="AH121" s="67" t="inlineStr">
        <is>
          <t>√</t>
        </is>
      </c>
      <c r="AI121" s="67" t="inlineStr">
        <is>
          <t>√</t>
        </is>
      </c>
      <c r="AJ121" s="67" t="inlineStr">
        <is>
          <t>√</t>
        </is>
      </c>
      <c r="AK121" s="67" t="inlineStr">
        <is>
          <t>√</t>
        </is>
      </c>
      <c r="AL121" s="18" t="inlineStr">
        <is>
          <t>×</t>
        </is>
      </c>
      <c r="AM121" s="18" t="inlineStr">
        <is>
          <t>×</t>
        </is>
      </c>
      <c r="AN121" s="67" t="inlineStr">
        <is>
          <t>√</t>
        </is>
      </c>
      <c r="AO121" s="89" t="inlineStr">
        <is>
          <t>正在完善</t>
        </is>
      </c>
    </row>
    <row r="122" ht="90" customHeight="1" s="186">
      <c r="A122" s="123" t="n"/>
      <c r="B122" s="46" t="inlineStr">
        <is>
          <t>草棚建设</t>
        </is>
      </c>
      <c r="C122" s="46" t="inlineStr">
        <is>
          <t>新建</t>
        </is>
      </c>
      <c r="D122" s="44" t="inlineStr">
        <is>
          <t>2022.01-2022.12</t>
        </is>
      </c>
      <c r="E122" s="46" t="inlineStr">
        <is>
          <t>合道镇</t>
        </is>
      </c>
      <c r="F122" s="51" t="inlineStr">
        <is>
          <t>扶持16村38户脱贫户每户新建草棚1座，其中：朱家塬村3户3座、赵家塬村3户3座、沈家岭村2户2座、瓦天沟村3户3座、何家坪村2户2座、唐台子村3户3座、梁坪村2户2座、陶洼子村2户2座、陈旗塬村2户2座、辛坪村3户3座、赵台村3户3座、常崾岘村2户2座、寨子坪村2户2座、红崖洼村2户2座、大路洼村2户2座、尚西坪村2户2座。</t>
        </is>
      </c>
      <c r="G122" s="46" t="n">
        <v>26.6</v>
      </c>
      <c r="H122" s="46" t="n">
        <v>26.6</v>
      </c>
      <c r="I122" s="44" t="n"/>
      <c r="J122" s="44" t="n"/>
      <c r="K122" s="44" t="n"/>
      <c r="L122" s="44" t="inlineStr">
        <is>
          <t>甘财扶贫〔2021〕26号</t>
        </is>
      </c>
      <c r="M122" s="51" t="inlineStr">
        <is>
          <t>改善养殖配套设施，提高饲草利用率，提升养殖效益，增加养殖收入。</t>
        </is>
      </c>
      <c r="N122" s="51" t="inlineStr">
        <is>
          <t>加强基础设施建设，提高设施养殖水平，增加养殖户收益，进一步完善“企、社、户”三方利益联结机制。</t>
        </is>
      </c>
      <c r="O122" s="46" t="n">
        <v>16</v>
      </c>
      <c r="P122" s="44" t="n"/>
      <c r="Q122" s="46">
        <f>R122+S122</f>
        <v/>
      </c>
      <c r="R122" s="46" t="n">
        <v>0.0038</v>
      </c>
      <c r="S122" s="44" t="n"/>
      <c r="T122" s="46">
        <f>U122+V122</f>
        <v/>
      </c>
      <c r="U122" s="46" t="n">
        <v>0.0152</v>
      </c>
      <c r="V122" s="44" t="n"/>
      <c r="W122" s="46" t="inlineStr">
        <is>
          <t>畜牧局</t>
        </is>
      </c>
      <c r="X122" s="80" t="inlineStr">
        <is>
          <t>赵过存</t>
        </is>
      </c>
      <c r="Y122" s="46" t="inlineStr">
        <is>
          <t>合道镇</t>
        </is>
      </c>
      <c r="Z122" s="44" t="inlineStr">
        <is>
          <t>王宝明</t>
        </is>
      </c>
      <c r="AA122" s="44" t="inlineStr">
        <is>
          <t>环农领办发〔2022〕3号</t>
        </is>
      </c>
      <c r="AB122" s="44" t="inlineStr">
        <is>
          <t>中提前批</t>
        </is>
      </c>
      <c r="AC122" s="67" t="inlineStr">
        <is>
          <t>是</t>
        </is>
      </c>
      <c r="AD122" s="67" t="inlineStr">
        <is>
          <t>√</t>
        </is>
      </c>
      <c r="AE122" s="67" t="inlineStr">
        <is>
          <t>√</t>
        </is>
      </c>
      <c r="AF122" s="67" t="inlineStr">
        <is>
          <t>√</t>
        </is>
      </c>
      <c r="AG122" s="67" t="inlineStr">
        <is>
          <t>√</t>
        </is>
      </c>
      <c r="AH122" s="67" t="inlineStr">
        <is>
          <t>√</t>
        </is>
      </c>
      <c r="AI122" s="67" t="inlineStr">
        <is>
          <t>√</t>
        </is>
      </c>
      <c r="AJ122" s="67" t="inlineStr">
        <is>
          <t>√</t>
        </is>
      </c>
      <c r="AK122" s="67" t="inlineStr">
        <is>
          <t>√</t>
        </is>
      </c>
      <c r="AL122" s="18" t="inlineStr">
        <is>
          <t>×</t>
        </is>
      </c>
      <c r="AM122" s="18" t="inlineStr">
        <is>
          <t>×</t>
        </is>
      </c>
      <c r="AN122" s="67" t="inlineStr">
        <is>
          <t>√</t>
        </is>
      </c>
      <c r="AO122" s="89" t="inlineStr">
        <is>
          <t>正在完善</t>
        </is>
      </c>
    </row>
    <row r="123" ht="98" customHeight="1" s="186">
      <c r="A123" s="123" t="n"/>
      <c r="B123" s="46" t="inlineStr">
        <is>
          <t>草棚建设</t>
        </is>
      </c>
      <c r="C123" s="46" t="inlineStr">
        <is>
          <t>新建</t>
        </is>
      </c>
      <c r="D123" s="44" t="inlineStr">
        <is>
          <t>2022.01-2022.12</t>
        </is>
      </c>
      <c r="E123" s="46" t="inlineStr">
        <is>
          <t>洪德镇</t>
        </is>
      </c>
      <c r="F123" s="51" t="inlineStr">
        <is>
          <t>扶持15村38户脱贫户每户新建草棚1座，其中：大户塬村1户1座、丁阳渠子村3户3座、洪德街村2户2座、寇河村3户3座、李达掌村4户4座、李塬村2户2座、梁岔村2户2座、马塬村2户2座、私盐路村2户2座、苏长沟村3户3座、肖关村2户2座、许旗村3户3座、张崾岘村5户5座、张塬村2户2座、赵洼村2户2座。</t>
        </is>
      </c>
      <c r="G123" s="46" t="n">
        <v>26.6</v>
      </c>
      <c r="H123" s="46" t="n">
        <v>26.6</v>
      </c>
      <c r="I123" s="44" t="n"/>
      <c r="J123" s="44" t="n"/>
      <c r="K123" s="44" t="n"/>
      <c r="L123" s="44" t="inlineStr">
        <is>
          <t>甘财扶贫〔2021〕26号</t>
        </is>
      </c>
      <c r="M123" s="51" t="inlineStr">
        <is>
          <t>改善养殖配套设施，提高饲草利用率，提升养殖效益，增加养殖收入。</t>
        </is>
      </c>
      <c r="N123" s="51" t="inlineStr">
        <is>
          <t>加强基础设施建设，提高设施养殖水平，增加养殖户收益，进一步完善“企、社、户”三方利益联结机制。</t>
        </is>
      </c>
      <c r="O123" s="46" t="n">
        <v>15</v>
      </c>
      <c r="P123" s="44" t="n"/>
      <c r="Q123" s="46">
        <f>R123+S123</f>
        <v/>
      </c>
      <c r="R123" s="46" t="n">
        <v>0.0038</v>
      </c>
      <c r="S123" s="44" t="n"/>
      <c r="T123" s="46">
        <f>U123+V123</f>
        <v/>
      </c>
      <c r="U123" s="46" t="n">
        <v>0.0152</v>
      </c>
      <c r="V123" s="44" t="n"/>
      <c r="W123" s="46" t="inlineStr">
        <is>
          <t>畜牧局</t>
        </is>
      </c>
      <c r="X123" s="80" t="inlineStr">
        <is>
          <t>赵过存</t>
        </is>
      </c>
      <c r="Y123" s="46" t="inlineStr">
        <is>
          <t>洪德镇</t>
        </is>
      </c>
      <c r="Z123" s="71" t="inlineStr">
        <is>
          <t>王国伍</t>
        </is>
      </c>
      <c r="AA123" s="44" t="inlineStr">
        <is>
          <t>环农领办发〔2022〕3号</t>
        </is>
      </c>
      <c r="AB123" s="44" t="inlineStr">
        <is>
          <t>中提前批</t>
        </is>
      </c>
      <c r="AC123" s="67" t="inlineStr">
        <is>
          <t>是</t>
        </is>
      </c>
      <c r="AD123" s="67" t="inlineStr">
        <is>
          <t>√</t>
        </is>
      </c>
      <c r="AE123" s="67" t="inlineStr">
        <is>
          <t>√</t>
        </is>
      </c>
      <c r="AF123" s="67" t="inlineStr">
        <is>
          <t>√</t>
        </is>
      </c>
      <c r="AG123" s="67" t="inlineStr">
        <is>
          <t>√</t>
        </is>
      </c>
      <c r="AH123" s="67" t="inlineStr">
        <is>
          <t>√</t>
        </is>
      </c>
      <c r="AI123" s="67" t="inlineStr">
        <is>
          <t>√</t>
        </is>
      </c>
      <c r="AJ123" s="67" t="inlineStr">
        <is>
          <t>√</t>
        </is>
      </c>
      <c r="AK123" s="67" t="inlineStr">
        <is>
          <t>√</t>
        </is>
      </c>
      <c r="AL123" s="18" t="inlineStr">
        <is>
          <t>×</t>
        </is>
      </c>
      <c r="AM123" s="18" t="inlineStr">
        <is>
          <t>×</t>
        </is>
      </c>
      <c r="AN123" s="67" t="inlineStr">
        <is>
          <t>√</t>
        </is>
      </c>
      <c r="AO123" s="89" t="inlineStr">
        <is>
          <t>正在完善</t>
        </is>
      </c>
    </row>
    <row r="124" ht="81" customHeight="1" s="186">
      <c r="A124" s="123" t="n"/>
      <c r="B124" s="46" t="inlineStr">
        <is>
          <t>草棚建设</t>
        </is>
      </c>
      <c r="C124" s="46" t="inlineStr">
        <is>
          <t>新建</t>
        </is>
      </c>
      <c r="D124" s="44" t="inlineStr">
        <is>
          <t>2022.01-2022.12</t>
        </is>
      </c>
      <c r="E124" s="46" t="inlineStr">
        <is>
          <t>环城镇</t>
        </is>
      </c>
      <c r="F124" s="51" t="inlineStr">
        <is>
          <t>扶12村21户脱贫户每户新建草棚1座，其中：龚淌村1户1座、城东塬村1户1座、马坊塬村2户2座、高龚塬2户2座、宁老庄2户2座、西川村2户2座、杨庙掌1户1座、鸳鸯沟2户2座、张淌村2户2座、赵小掌村2户2座、耿家沟2户2座、冉旗寨村2户2座。</t>
        </is>
      </c>
      <c r="G124" s="46" t="n">
        <v>14.7</v>
      </c>
      <c r="H124" s="46" t="n">
        <v>14.7</v>
      </c>
      <c r="I124" s="44" t="n"/>
      <c r="J124" s="44" t="n"/>
      <c r="K124" s="44" t="n"/>
      <c r="L124" s="44" t="inlineStr">
        <is>
          <t>甘财扶贫〔2021〕26号</t>
        </is>
      </c>
      <c r="M124" s="51" t="inlineStr">
        <is>
          <t>改善养殖配套设施，提高饲草利用率，提升养殖效益，增加养殖收入。</t>
        </is>
      </c>
      <c r="N124" s="51" t="inlineStr">
        <is>
          <t>加强基础设施建设，提高设施养殖水平，增加养殖户收益，进一步完善“企、社、户”三方利益联结机制。</t>
        </is>
      </c>
      <c r="O124" s="46" t="n">
        <v>2</v>
      </c>
      <c r="P124" s="44" t="n">
        <v>10</v>
      </c>
      <c r="Q124" s="46">
        <f>R124+S124</f>
        <v/>
      </c>
      <c r="R124" s="46" t="n">
        <v>0.0021</v>
      </c>
      <c r="S124" s="44" t="n"/>
      <c r="T124" s="46">
        <f>U124+V124</f>
        <v/>
      </c>
      <c r="U124" s="46" t="n">
        <v>0.008399999999999999</v>
      </c>
      <c r="V124" s="44" t="n"/>
      <c r="W124" s="46" t="inlineStr">
        <is>
          <t>畜牧局</t>
        </is>
      </c>
      <c r="X124" s="80" t="inlineStr">
        <is>
          <t>赵过存</t>
        </is>
      </c>
      <c r="Y124" s="46" t="inlineStr">
        <is>
          <t>环城镇</t>
        </is>
      </c>
      <c r="Z124" s="44" t="inlineStr">
        <is>
          <t>王向斌</t>
        </is>
      </c>
      <c r="AA124" s="44" t="inlineStr">
        <is>
          <t>环农领办发〔2022〕3号</t>
        </is>
      </c>
      <c r="AB124" s="44" t="inlineStr">
        <is>
          <t>中提前批</t>
        </is>
      </c>
      <c r="AC124" s="67" t="inlineStr">
        <is>
          <t>是</t>
        </is>
      </c>
      <c r="AD124" s="67" t="inlineStr">
        <is>
          <t>√</t>
        </is>
      </c>
      <c r="AE124" s="67" t="inlineStr">
        <is>
          <t>√</t>
        </is>
      </c>
      <c r="AF124" s="67" t="inlineStr">
        <is>
          <t>√</t>
        </is>
      </c>
      <c r="AG124" s="67" t="inlineStr">
        <is>
          <t>√</t>
        </is>
      </c>
      <c r="AH124" s="67" t="inlineStr">
        <is>
          <t>√</t>
        </is>
      </c>
      <c r="AI124" s="67" t="inlineStr">
        <is>
          <t>√</t>
        </is>
      </c>
      <c r="AJ124" s="67" t="inlineStr">
        <is>
          <t>√</t>
        </is>
      </c>
      <c r="AK124" s="67" t="inlineStr">
        <is>
          <t>√</t>
        </is>
      </c>
      <c r="AL124" s="18" t="inlineStr">
        <is>
          <t>×</t>
        </is>
      </c>
      <c r="AM124" s="18" t="inlineStr">
        <is>
          <t>×</t>
        </is>
      </c>
      <c r="AN124" s="67" t="inlineStr">
        <is>
          <t>√</t>
        </is>
      </c>
      <c r="AO124" s="89" t="inlineStr">
        <is>
          <t>正在完善</t>
        </is>
      </c>
    </row>
    <row r="125" ht="81" customHeight="1" s="186">
      <c r="A125" s="123" t="n"/>
      <c r="B125" s="46" t="inlineStr">
        <is>
          <t>草棚建设</t>
        </is>
      </c>
      <c r="C125" s="46" t="inlineStr">
        <is>
          <t>新建</t>
        </is>
      </c>
      <c r="D125" s="44" t="inlineStr">
        <is>
          <t>2022.01-2022.12</t>
        </is>
      </c>
      <c r="E125" s="46" t="inlineStr">
        <is>
          <t>八珠乡</t>
        </is>
      </c>
      <c r="F125" s="51" t="inlineStr">
        <is>
          <t>扶持9个村38户脱贫户每户新建草棚1座，其中：八珠塬村村4户4座、曹塬村4户4座、瓦崾岘村2户2座、杏树沟村7户7座、塔儿咀村2户2座、马连掌村2户2座、苟塬村6户6座、湫坝沟8户8座、白塬村3户3座。</t>
        </is>
      </c>
      <c r="G125" s="46" t="n">
        <v>26.6</v>
      </c>
      <c r="H125" s="46" t="n">
        <v>26.6</v>
      </c>
      <c r="I125" s="44" t="n"/>
      <c r="J125" s="44" t="n"/>
      <c r="K125" s="44" t="n"/>
      <c r="L125" s="44" t="inlineStr">
        <is>
          <t>甘财扶贫〔2021〕26号</t>
        </is>
      </c>
      <c r="M125" s="51" t="inlineStr">
        <is>
          <t>改善养殖配套设施，提高饲草利用率，提升养殖效益，增加养殖收入。</t>
        </is>
      </c>
      <c r="N125" s="51" t="inlineStr">
        <is>
          <t>加强基础设施建设，提高设施养殖水平，增加养殖户收益，进一步完善“企、社、户”三方利益联结机制。</t>
        </is>
      </c>
      <c r="O125" s="46" t="n">
        <v>9</v>
      </c>
      <c r="P125" s="44" t="n"/>
      <c r="Q125" s="46">
        <f>R125+S125</f>
        <v/>
      </c>
      <c r="R125" s="46" t="n">
        <v>0.0038</v>
      </c>
      <c r="S125" s="44" t="n"/>
      <c r="T125" s="46">
        <f>U125+V125</f>
        <v/>
      </c>
      <c r="U125" s="46" t="n">
        <v>0.0152</v>
      </c>
      <c r="V125" s="44" t="n"/>
      <c r="W125" s="46" t="inlineStr">
        <is>
          <t>畜牧局</t>
        </is>
      </c>
      <c r="X125" s="80" t="inlineStr">
        <is>
          <t>赵过存</t>
        </is>
      </c>
      <c r="Y125" s="46" t="inlineStr">
        <is>
          <t>八珠乡</t>
        </is>
      </c>
      <c r="Z125" s="44" t="inlineStr">
        <is>
          <t>白俊虎</t>
        </is>
      </c>
      <c r="AA125" s="44" t="inlineStr">
        <is>
          <t>环农领办发〔2022〕3号</t>
        </is>
      </c>
      <c r="AB125" s="44" t="inlineStr">
        <is>
          <t>中提前批</t>
        </is>
      </c>
      <c r="AC125" s="67" t="inlineStr">
        <is>
          <t>是</t>
        </is>
      </c>
      <c r="AD125" s="67" t="inlineStr">
        <is>
          <t>√</t>
        </is>
      </c>
      <c r="AE125" s="67" t="inlineStr">
        <is>
          <t>√</t>
        </is>
      </c>
      <c r="AF125" s="67" t="inlineStr">
        <is>
          <t>√</t>
        </is>
      </c>
      <c r="AG125" s="67" t="inlineStr">
        <is>
          <t>√</t>
        </is>
      </c>
      <c r="AH125" s="67" t="inlineStr">
        <is>
          <t>√</t>
        </is>
      </c>
      <c r="AI125" s="67" t="inlineStr">
        <is>
          <t>√</t>
        </is>
      </c>
      <c r="AJ125" s="67" t="inlineStr">
        <is>
          <t>√</t>
        </is>
      </c>
      <c r="AK125" s="67" t="inlineStr">
        <is>
          <t>√</t>
        </is>
      </c>
      <c r="AL125" s="18" t="inlineStr">
        <is>
          <t>×</t>
        </is>
      </c>
      <c r="AM125" s="18" t="inlineStr">
        <is>
          <t>×</t>
        </is>
      </c>
      <c r="AN125" s="67" t="inlineStr">
        <is>
          <t>√</t>
        </is>
      </c>
      <c r="AO125" s="89" t="inlineStr">
        <is>
          <t>正在完善</t>
        </is>
      </c>
    </row>
    <row r="126" ht="81" customHeight="1" s="186">
      <c r="A126" s="123" t="n"/>
      <c r="B126" s="46" t="inlineStr">
        <is>
          <t>草棚建设</t>
        </is>
      </c>
      <c r="C126" s="46" t="inlineStr">
        <is>
          <t>新建</t>
        </is>
      </c>
      <c r="D126" s="44" t="inlineStr">
        <is>
          <t>2022.01-2022.12</t>
        </is>
      </c>
      <c r="E126" s="46" t="inlineStr">
        <is>
          <t>樊家川镇</t>
        </is>
      </c>
      <c r="F126" s="51" t="inlineStr">
        <is>
          <t>扶持8村55户脱贫户每户新建草棚1座，其中：慕家河村15户15座、樊家川村6户6座、马驿沟村5户5座、郝集村15户15座、长城村4户4座、闫塬村3户3座、李崾岘村6户6座、马骏滩村1户1座。</t>
        </is>
      </c>
      <c r="G126" s="46" t="n">
        <v>38.5</v>
      </c>
      <c r="H126" s="46" t="n">
        <v>38.5</v>
      </c>
      <c r="I126" s="44" t="n"/>
      <c r="J126" s="44" t="n"/>
      <c r="K126" s="44" t="n"/>
      <c r="L126" s="44" t="inlineStr">
        <is>
          <t>甘财扶贫〔2021〕26号</t>
        </is>
      </c>
      <c r="M126" s="51" t="inlineStr">
        <is>
          <t>改善养殖配套设施，提高饲草利用率，提升养殖效益，增加养殖收入。</t>
        </is>
      </c>
      <c r="N126" s="51" t="inlineStr">
        <is>
          <t>加强基础设施建设，提高设施养殖水平，增加养殖户收益，进一步完善“企、社、户”三方利益联结机制。</t>
        </is>
      </c>
      <c r="O126" s="46" t="n">
        <v>8</v>
      </c>
      <c r="P126" s="44" t="n"/>
      <c r="Q126" s="46">
        <f>R126+S126</f>
        <v/>
      </c>
      <c r="R126" s="46" t="n">
        <v>0.0055</v>
      </c>
      <c r="S126" s="44" t="n"/>
      <c r="T126" s="46">
        <f>U126+V126</f>
        <v/>
      </c>
      <c r="U126" s="46" t="n">
        <v>0.022</v>
      </c>
      <c r="V126" s="44" t="n"/>
      <c r="W126" s="46" t="inlineStr">
        <is>
          <t>畜牧局</t>
        </is>
      </c>
      <c r="X126" s="80" t="inlineStr">
        <is>
          <t>赵过存</t>
        </is>
      </c>
      <c r="Y126" s="46" t="inlineStr">
        <is>
          <t>樊家川镇</t>
        </is>
      </c>
      <c r="Z126" s="44" t="inlineStr">
        <is>
          <t>王治峰</t>
        </is>
      </c>
      <c r="AA126" s="44" t="inlineStr">
        <is>
          <t>环农领办发〔2022〕3号</t>
        </is>
      </c>
      <c r="AB126" s="44" t="inlineStr">
        <is>
          <t>中提前批</t>
        </is>
      </c>
      <c r="AC126" s="67" t="inlineStr">
        <is>
          <t>是</t>
        </is>
      </c>
      <c r="AD126" s="67" t="inlineStr">
        <is>
          <t>√</t>
        </is>
      </c>
      <c r="AE126" s="67" t="inlineStr">
        <is>
          <t>√</t>
        </is>
      </c>
      <c r="AF126" s="67" t="inlineStr">
        <is>
          <t>√</t>
        </is>
      </c>
      <c r="AG126" s="67" t="inlineStr">
        <is>
          <t>√</t>
        </is>
      </c>
      <c r="AH126" s="67" t="inlineStr">
        <is>
          <t>√</t>
        </is>
      </c>
      <c r="AI126" s="67" t="inlineStr">
        <is>
          <t>√</t>
        </is>
      </c>
      <c r="AJ126" s="67" t="inlineStr">
        <is>
          <t>√</t>
        </is>
      </c>
      <c r="AK126" s="67" t="inlineStr">
        <is>
          <t>√</t>
        </is>
      </c>
      <c r="AL126" s="18" t="inlineStr">
        <is>
          <t>×</t>
        </is>
      </c>
      <c r="AM126" s="18" t="inlineStr">
        <is>
          <t>×</t>
        </is>
      </c>
      <c r="AN126" s="67" t="inlineStr">
        <is>
          <t>√</t>
        </is>
      </c>
      <c r="AO126" s="89" t="inlineStr">
        <is>
          <t>正在完善</t>
        </is>
      </c>
    </row>
    <row r="127" ht="77" customHeight="1" s="186">
      <c r="A127" s="123" t="n"/>
      <c r="B127" s="46" t="inlineStr">
        <is>
          <t>草棚建设</t>
        </is>
      </c>
      <c r="C127" s="46" t="inlineStr">
        <is>
          <t>新建</t>
        </is>
      </c>
      <c r="D127" s="44" t="inlineStr">
        <is>
          <t>2022.01-2022.12</t>
        </is>
      </c>
      <c r="E127" s="46" t="inlineStr">
        <is>
          <t>虎洞镇</t>
        </is>
      </c>
      <c r="F127" s="51" t="inlineStr">
        <is>
          <t>扶持10村38户脱贫户每户新建草棚1座，其中：半个城村5户5座、常兆台村4户4座、贾驿村4户4座、刘解掌村5户5座、砂井子4户4座、魏家河村4户4座、张大掌村3户3座、金庄塬村4户4座、张家湾村2户2座、高庙湾村3户3座。</t>
        </is>
      </c>
      <c r="G127" s="46" t="n">
        <v>26.6</v>
      </c>
      <c r="H127" s="46" t="n">
        <v>26.6</v>
      </c>
      <c r="I127" s="44" t="n"/>
      <c r="J127" s="44" t="n"/>
      <c r="K127" s="44" t="n"/>
      <c r="L127" s="44" t="inlineStr">
        <is>
          <t>甘财扶贫〔2021〕26号</t>
        </is>
      </c>
      <c r="M127" s="51" t="inlineStr">
        <is>
          <t>改善养殖配套设施，提高饲草利用率，提升养殖效益，增加养殖收入。</t>
        </is>
      </c>
      <c r="N127" s="51" t="inlineStr">
        <is>
          <t>加强基础设施建设，提高设施养殖水平，增加养殖户收益，进一步完善“企、社、户”三方利益联结机制。</t>
        </is>
      </c>
      <c r="O127" s="46" t="n">
        <v>10</v>
      </c>
      <c r="P127" s="44" t="n"/>
      <c r="Q127" s="46">
        <f>R127+S127</f>
        <v/>
      </c>
      <c r="R127" s="46" t="n">
        <v>0.0038</v>
      </c>
      <c r="S127" s="44" t="n"/>
      <c r="T127" s="46">
        <f>U127+V127</f>
        <v/>
      </c>
      <c r="U127" s="46" t="n">
        <v>0.0152</v>
      </c>
      <c r="V127" s="44" t="n"/>
      <c r="W127" s="46" t="inlineStr">
        <is>
          <t>畜牧局</t>
        </is>
      </c>
      <c r="X127" s="80" t="inlineStr">
        <is>
          <t>赵过存</t>
        </is>
      </c>
      <c r="Y127" s="46" t="inlineStr">
        <is>
          <t>虎洞镇</t>
        </is>
      </c>
      <c r="Z127" s="44" t="inlineStr">
        <is>
          <t>梁海涛</t>
        </is>
      </c>
      <c r="AA127" s="44" t="inlineStr">
        <is>
          <t>环农领办发〔2022〕3号</t>
        </is>
      </c>
      <c r="AB127" s="44" t="inlineStr">
        <is>
          <t>中提前批</t>
        </is>
      </c>
      <c r="AC127" s="67" t="inlineStr">
        <is>
          <t>是</t>
        </is>
      </c>
      <c r="AD127" s="67" t="inlineStr">
        <is>
          <t>√</t>
        </is>
      </c>
      <c r="AE127" s="67" t="inlineStr">
        <is>
          <t>√</t>
        </is>
      </c>
      <c r="AF127" s="67" t="inlineStr">
        <is>
          <t>√</t>
        </is>
      </c>
      <c r="AG127" s="67" t="inlineStr">
        <is>
          <t>√</t>
        </is>
      </c>
      <c r="AH127" s="67" t="inlineStr">
        <is>
          <t>√</t>
        </is>
      </c>
      <c r="AI127" s="67" t="inlineStr">
        <is>
          <t>√</t>
        </is>
      </c>
      <c r="AJ127" s="67" t="inlineStr">
        <is>
          <t>√</t>
        </is>
      </c>
      <c r="AK127" s="67" t="inlineStr">
        <is>
          <t>√</t>
        </is>
      </c>
      <c r="AL127" s="18" t="inlineStr">
        <is>
          <t>×</t>
        </is>
      </c>
      <c r="AM127" s="18" t="inlineStr">
        <is>
          <t>×</t>
        </is>
      </c>
      <c r="AN127" s="67" t="inlineStr">
        <is>
          <t>√</t>
        </is>
      </c>
      <c r="AO127" s="89" t="inlineStr">
        <is>
          <t>正在完善</t>
        </is>
      </c>
    </row>
    <row r="128" ht="77" customHeight="1" s="186">
      <c r="A128" s="123" t="n"/>
      <c r="B128" s="46" t="inlineStr">
        <is>
          <t>草棚建设</t>
        </is>
      </c>
      <c r="C128" s="46" t="inlineStr">
        <is>
          <t>新建</t>
        </is>
      </c>
      <c r="D128" s="44" t="inlineStr">
        <is>
          <t>2022.01-2022.12</t>
        </is>
      </c>
      <c r="E128" s="46" t="inlineStr">
        <is>
          <t>芦家湾乡</t>
        </is>
      </c>
      <c r="F128" s="51" t="inlineStr">
        <is>
          <t>扶持10村38户脱贫户每户新建草棚1座，其中：杨兴庄村3户3座、花儿掌村5户5座、庙儿掌村4户4座、井川村5户5座、宋家掌村2户2座、桃李湾村5户5座、王庄村6户6座、大堡条村1户1座、盘龙村4户4座、小堡条村3户3座。</t>
        </is>
      </c>
      <c r="G128" s="46" t="n">
        <v>26.6</v>
      </c>
      <c r="H128" s="46" t="n">
        <v>26.6</v>
      </c>
      <c r="I128" s="44" t="n"/>
      <c r="J128" s="44" t="n"/>
      <c r="K128" s="44" t="n"/>
      <c r="L128" s="44" t="inlineStr">
        <is>
          <t>甘财扶贫〔2021〕26号</t>
        </is>
      </c>
      <c r="M128" s="51" t="inlineStr">
        <is>
          <t>改善养殖配套设施，提高饲草利用率，提升养殖效益，增加养殖收入。</t>
        </is>
      </c>
      <c r="N128" s="51" t="inlineStr">
        <is>
          <t>加强基础设施建设，提高设施养殖水平，增加养殖户收益，进一步完善“企、社、户”三方利益联结机制。</t>
        </is>
      </c>
      <c r="O128" s="46" t="n">
        <v>10</v>
      </c>
      <c r="P128" s="44" t="n"/>
      <c r="Q128" s="46">
        <f>R128+S128</f>
        <v/>
      </c>
      <c r="R128" s="46" t="n">
        <v>0.0038</v>
      </c>
      <c r="S128" s="44" t="n"/>
      <c r="T128" s="46">
        <f>U128+V128</f>
        <v/>
      </c>
      <c r="U128" s="46" t="n">
        <v>0.0152</v>
      </c>
      <c r="V128" s="44" t="n"/>
      <c r="W128" s="46" t="inlineStr">
        <is>
          <t>畜牧局</t>
        </is>
      </c>
      <c r="X128" s="80" t="inlineStr">
        <is>
          <t>赵过存</t>
        </is>
      </c>
      <c r="Y128" s="46" t="inlineStr">
        <is>
          <t>芦家湾乡</t>
        </is>
      </c>
      <c r="Z128" s="44" t="inlineStr">
        <is>
          <t>马鹏飞</t>
        </is>
      </c>
      <c r="AA128" s="44" t="inlineStr">
        <is>
          <t>环农领办发〔2022〕3号</t>
        </is>
      </c>
      <c r="AB128" s="44" t="inlineStr">
        <is>
          <t>中提前批</t>
        </is>
      </c>
      <c r="AC128" s="67" t="inlineStr">
        <is>
          <t>是</t>
        </is>
      </c>
      <c r="AD128" s="67" t="inlineStr">
        <is>
          <t>√</t>
        </is>
      </c>
      <c r="AE128" s="67" t="inlineStr">
        <is>
          <t>√</t>
        </is>
      </c>
      <c r="AF128" s="67" t="inlineStr">
        <is>
          <t>√</t>
        </is>
      </c>
      <c r="AG128" s="67" t="inlineStr">
        <is>
          <t>√</t>
        </is>
      </c>
      <c r="AH128" s="67" t="inlineStr">
        <is>
          <t>√</t>
        </is>
      </c>
      <c r="AI128" s="67" t="inlineStr">
        <is>
          <t>√</t>
        </is>
      </c>
      <c r="AJ128" s="67" t="inlineStr">
        <is>
          <t>√</t>
        </is>
      </c>
      <c r="AK128" s="67" t="inlineStr">
        <is>
          <t>√</t>
        </is>
      </c>
      <c r="AL128" s="18" t="inlineStr">
        <is>
          <t>×</t>
        </is>
      </c>
      <c r="AM128" s="18" t="inlineStr">
        <is>
          <t>×</t>
        </is>
      </c>
      <c r="AN128" s="67" t="inlineStr">
        <is>
          <t>√</t>
        </is>
      </c>
      <c r="AO128" s="89" t="inlineStr">
        <is>
          <t>正在完善</t>
        </is>
      </c>
    </row>
    <row r="129" ht="77" customHeight="1" s="186">
      <c r="A129" s="123" t="n"/>
      <c r="B129" s="46" t="inlineStr">
        <is>
          <t>草棚建设</t>
        </is>
      </c>
      <c r="C129" s="46" t="inlineStr">
        <is>
          <t>新建</t>
        </is>
      </c>
      <c r="D129" s="44" t="inlineStr">
        <is>
          <t>2022.01-2022.12</t>
        </is>
      </c>
      <c r="E129" s="46" t="inlineStr">
        <is>
          <t>罗山川乡</t>
        </is>
      </c>
      <c r="F129" s="51" t="inlineStr">
        <is>
          <t>扶持8个村38户脱贫户每户新建草棚1座，其中：西阳洼村2户2座、苇芝城村7户7座、龙柏山村8户8座、兰家掌村8户8座、大树塬村7户7座、陈渠子村2户2座、山水湾村2户2座、光明村2户2座。</t>
        </is>
      </c>
      <c r="G129" s="46" t="n">
        <v>26.6</v>
      </c>
      <c r="H129" s="46" t="n">
        <v>26.6</v>
      </c>
      <c r="I129" s="44" t="n"/>
      <c r="J129" s="44" t="n"/>
      <c r="K129" s="44" t="n"/>
      <c r="L129" s="44" t="inlineStr">
        <is>
          <t>甘财扶贫〔2021〕26号</t>
        </is>
      </c>
      <c r="M129" s="51" t="inlineStr">
        <is>
          <t>改善养殖配套设施，减少饲草浪费，提升养殖效益，增加养殖收入。</t>
        </is>
      </c>
      <c r="N129" s="51" t="inlineStr">
        <is>
          <t>加强基础设施建设，提高设施养殖水平，增加养殖户收益，进一步完善“企、社、户”三方利益联结机制。</t>
        </is>
      </c>
      <c r="O129" s="46" t="n">
        <v>8</v>
      </c>
      <c r="P129" s="44" t="n"/>
      <c r="Q129" s="46">
        <f>R129+S129</f>
        <v/>
      </c>
      <c r="R129" s="46" t="n">
        <v>0.0038</v>
      </c>
      <c r="S129" s="44" t="n"/>
      <c r="T129" s="46">
        <f>U129+V129</f>
        <v/>
      </c>
      <c r="U129" s="46" t="n">
        <v>0.0152</v>
      </c>
      <c r="V129" s="44" t="n"/>
      <c r="W129" s="46" t="inlineStr">
        <is>
          <t>畜牧局</t>
        </is>
      </c>
      <c r="X129" s="80" t="inlineStr">
        <is>
          <t>赵过存</t>
        </is>
      </c>
      <c r="Y129" s="46" t="inlineStr">
        <is>
          <t>罗山川乡</t>
        </is>
      </c>
      <c r="Z129" s="44" t="inlineStr">
        <is>
          <t>李怀文</t>
        </is>
      </c>
      <c r="AA129" s="44" t="inlineStr">
        <is>
          <t>环农领办发〔2022〕3号</t>
        </is>
      </c>
      <c r="AB129" s="44" t="inlineStr">
        <is>
          <t>中提前批</t>
        </is>
      </c>
      <c r="AC129" s="67" t="inlineStr">
        <is>
          <t>是</t>
        </is>
      </c>
      <c r="AD129" s="67" t="inlineStr">
        <is>
          <t>√</t>
        </is>
      </c>
      <c r="AE129" s="67" t="inlineStr">
        <is>
          <t>√</t>
        </is>
      </c>
      <c r="AF129" s="67" t="inlineStr">
        <is>
          <t>√</t>
        </is>
      </c>
      <c r="AG129" s="67" t="inlineStr">
        <is>
          <t>√</t>
        </is>
      </c>
      <c r="AH129" s="67" t="inlineStr">
        <is>
          <t>√</t>
        </is>
      </c>
      <c r="AI129" s="67" t="inlineStr">
        <is>
          <t>√</t>
        </is>
      </c>
      <c r="AJ129" s="67" t="inlineStr">
        <is>
          <t>√</t>
        </is>
      </c>
      <c r="AK129" s="67" t="inlineStr">
        <is>
          <t>√</t>
        </is>
      </c>
      <c r="AL129" s="18" t="inlineStr">
        <is>
          <t>×</t>
        </is>
      </c>
      <c r="AM129" s="18" t="inlineStr">
        <is>
          <t>×</t>
        </is>
      </c>
      <c r="AN129" s="67" t="inlineStr">
        <is>
          <t>√</t>
        </is>
      </c>
      <c r="AO129" s="89" t="inlineStr">
        <is>
          <t>正在完善</t>
        </is>
      </c>
    </row>
    <row r="130" ht="76" customHeight="1" s="186">
      <c r="A130" s="123" t="n"/>
      <c r="B130" s="46" t="inlineStr">
        <is>
          <t>草棚建设</t>
        </is>
      </c>
      <c r="C130" s="46" t="inlineStr">
        <is>
          <t>新建</t>
        </is>
      </c>
      <c r="D130" s="44" t="inlineStr">
        <is>
          <t>2022.01-2022.12</t>
        </is>
      </c>
      <c r="E130" s="46" t="inlineStr">
        <is>
          <t>毛井镇</t>
        </is>
      </c>
      <c r="F130" s="51" t="inlineStr">
        <is>
          <t>扶持11村54户脱贫户每户新建草棚1座，二条俭村10户10座、杨东掌村5户5座、施家滩村3户3座、高家洼村2户棚2座、丁连掌村2户2座、大户掌村5户5座、马淌村10户10座、红糜湾村1户1座、山西掌村1户1座、砖城子村10户10座、乔崾岘村5户5座。</t>
        </is>
      </c>
      <c r="G130" s="46" t="n">
        <v>37.8</v>
      </c>
      <c r="H130" s="46" t="n">
        <v>37.8</v>
      </c>
      <c r="I130" s="44" t="n"/>
      <c r="J130" s="44" t="n"/>
      <c r="K130" s="44" t="n"/>
      <c r="L130" s="44" t="inlineStr">
        <is>
          <t>甘财扶贫〔2021〕26号</t>
        </is>
      </c>
      <c r="M130" s="51" t="inlineStr">
        <is>
          <t>改善养殖配套设施，提高饲草利用率，提升养殖效益，增加养殖收入。</t>
        </is>
      </c>
      <c r="N130" s="51" t="inlineStr">
        <is>
          <t>加强基础设施建设，提高设施养殖水平，增加养殖户收益，进一步完善“企、社、户”三方利益联结机制。</t>
        </is>
      </c>
      <c r="O130" s="46" t="n">
        <v>11</v>
      </c>
      <c r="P130" s="44" t="n"/>
      <c r="Q130" s="46">
        <f>R130+S130</f>
        <v/>
      </c>
      <c r="R130" s="46" t="n">
        <v>0.0054</v>
      </c>
      <c r="S130" s="44" t="n"/>
      <c r="T130" s="46">
        <f>U130+V130</f>
        <v/>
      </c>
      <c r="U130" s="46" t="n">
        <v>0.0216</v>
      </c>
      <c r="V130" s="44" t="n"/>
      <c r="W130" s="46" t="inlineStr">
        <is>
          <t>畜牧局</t>
        </is>
      </c>
      <c r="X130" s="80" t="inlineStr">
        <is>
          <t>赵过存</t>
        </is>
      </c>
      <c r="Y130" s="46" t="inlineStr">
        <is>
          <t>毛井镇</t>
        </is>
      </c>
      <c r="Z130" s="44" t="inlineStr">
        <is>
          <t>梁立群</t>
        </is>
      </c>
      <c r="AA130" s="44" t="inlineStr">
        <is>
          <t>环农领办发〔2022〕3号</t>
        </is>
      </c>
      <c r="AB130" s="44" t="inlineStr">
        <is>
          <t>中提前批</t>
        </is>
      </c>
      <c r="AC130" s="67" t="inlineStr">
        <is>
          <t>是</t>
        </is>
      </c>
      <c r="AD130" s="67" t="inlineStr">
        <is>
          <t>√</t>
        </is>
      </c>
      <c r="AE130" s="67" t="inlineStr">
        <is>
          <t>√</t>
        </is>
      </c>
      <c r="AF130" s="67" t="inlineStr">
        <is>
          <t>√</t>
        </is>
      </c>
      <c r="AG130" s="67" t="inlineStr">
        <is>
          <t>√</t>
        </is>
      </c>
      <c r="AH130" s="67" t="inlineStr">
        <is>
          <t>√</t>
        </is>
      </c>
      <c r="AI130" s="67" t="inlineStr">
        <is>
          <t>√</t>
        </is>
      </c>
      <c r="AJ130" s="67" t="inlineStr">
        <is>
          <t>√</t>
        </is>
      </c>
      <c r="AK130" s="67" t="inlineStr">
        <is>
          <t>√</t>
        </is>
      </c>
      <c r="AL130" s="18" t="inlineStr">
        <is>
          <t>×</t>
        </is>
      </c>
      <c r="AM130" s="18" t="inlineStr">
        <is>
          <t>×</t>
        </is>
      </c>
      <c r="AN130" s="67" t="inlineStr">
        <is>
          <t>√</t>
        </is>
      </c>
      <c r="AO130" s="89" t="inlineStr">
        <is>
          <t>正在完善</t>
        </is>
      </c>
    </row>
    <row r="131" ht="76" customHeight="1" s="186">
      <c r="A131" s="123" t="n"/>
      <c r="B131" s="46" t="inlineStr">
        <is>
          <t>草棚建设</t>
        </is>
      </c>
      <c r="C131" s="46" t="inlineStr">
        <is>
          <t>新建</t>
        </is>
      </c>
      <c r="D131" s="44" t="inlineStr">
        <is>
          <t>2022.01-2022.12</t>
        </is>
      </c>
      <c r="E131" s="46" t="inlineStr">
        <is>
          <t>木钵镇</t>
        </is>
      </c>
      <c r="F131" s="51" t="inlineStr">
        <is>
          <t>扶持13村34户脱贫户每户新建草棚1座，其中：白家掌2户2座、曹旗1户1座、二合塬1户1座、高楼塬1户1座、高寨6户6座、郭西掌2户2座、韩洼子2户2座、井儿岔2户2座、罗家沟5户5座、木钵街1户1 座、坪子塬1户1座、水坝滩2户2座、殷家桥8户8座。</t>
        </is>
      </c>
      <c r="G131" s="46" t="n">
        <v>23.8</v>
      </c>
      <c r="H131" s="46" t="n">
        <v>23.8</v>
      </c>
      <c r="I131" s="44" t="n"/>
      <c r="J131" s="44" t="n"/>
      <c r="K131" s="44" t="n"/>
      <c r="L131" s="44" t="inlineStr">
        <is>
          <t>甘财扶贫〔2021〕26号</t>
        </is>
      </c>
      <c r="M131" s="51" t="inlineStr">
        <is>
          <t>改善养殖配套设施，提高饲草利用率，提升养殖效益，增加养殖收入。</t>
        </is>
      </c>
      <c r="N131" s="51" t="inlineStr">
        <is>
          <t>加强基础设施建设，提高设施养殖水平，增加养殖户收益，进一步完善“企、社、户”三方利益联结机制。</t>
        </is>
      </c>
      <c r="O131" s="46" t="n">
        <v>13</v>
      </c>
      <c r="P131" s="44" t="n"/>
      <c r="Q131" s="46">
        <f>R131+S131</f>
        <v/>
      </c>
      <c r="R131" s="46" t="n">
        <v>0.0034</v>
      </c>
      <c r="S131" s="44" t="n"/>
      <c r="T131" s="46">
        <f>U131+V131</f>
        <v/>
      </c>
      <c r="U131" s="46" t="n">
        <v>0.0136</v>
      </c>
      <c r="V131" s="44" t="n"/>
      <c r="W131" s="46" t="inlineStr">
        <is>
          <t>畜牧局</t>
        </is>
      </c>
      <c r="X131" s="80" t="inlineStr">
        <is>
          <t>赵过存</t>
        </is>
      </c>
      <c r="Y131" s="46" t="inlineStr">
        <is>
          <t>木钵镇</t>
        </is>
      </c>
      <c r="Z131" s="71" t="inlineStr">
        <is>
          <t>方显</t>
        </is>
      </c>
      <c r="AA131" s="44" t="inlineStr">
        <is>
          <t>环农领办发〔2022〕3号</t>
        </is>
      </c>
      <c r="AB131" s="44" t="inlineStr">
        <is>
          <t>中提前批</t>
        </is>
      </c>
      <c r="AC131" s="67" t="inlineStr">
        <is>
          <t>是</t>
        </is>
      </c>
      <c r="AD131" s="67" t="inlineStr">
        <is>
          <t>√</t>
        </is>
      </c>
      <c r="AE131" s="67" t="inlineStr">
        <is>
          <t>√</t>
        </is>
      </c>
      <c r="AF131" s="67" t="inlineStr">
        <is>
          <t>√</t>
        </is>
      </c>
      <c r="AG131" s="67" t="inlineStr">
        <is>
          <t>√</t>
        </is>
      </c>
      <c r="AH131" s="67" t="inlineStr">
        <is>
          <t>√</t>
        </is>
      </c>
      <c r="AI131" s="67" t="inlineStr">
        <is>
          <t>√</t>
        </is>
      </c>
      <c r="AJ131" s="67" t="inlineStr">
        <is>
          <t>√</t>
        </is>
      </c>
      <c r="AK131" s="67" t="inlineStr">
        <is>
          <t>√</t>
        </is>
      </c>
      <c r="AL131" s="18" t="inlineStr">
        <is>
          <t>×</t>
        </is>
      </c>
      <c r="AM131" s="18" t="inlineStr">
        <is>
          <t>×</t>
        </is>
      </c>
      <c r="AN131" s="67" t="inlineStr">
        <is>
          <t>√</t>
        </is>
      </c>
      <c r="AO131" s="89" t="inlineStr">
        <is>
          <t>正在完善</t>
        </is>
      </c>
    </row>
    <row r="132" ht="74" customHeight="1" s="186">
      <c r="A132" s="123" t="n"/>
      <c r="B132" s="46" t="inlineStr">
        <is>
          <t>草棚建设</t>
        </is>
      </c>
      <c r="C132" s="46" t="inlineStr">
        <is>
          <t>新建</t>
        </is>
      </c>
      <c r="D132" s="44" t="inlineStr">
        <is>
          <t>2022.01-2022.12</t>
        </is>
      </c>
      <c r="E132" s="46" t="inlineStr">
        <is>
          <t>南湫乡</t>
        </is>
      </c>
      <c r="F132" s="51" t="inlineStr">
        <is>
          <t>扶持7村38户脱贫户每户新建草棚1座，其中：其中党家洼村2户2座、代家洼村9户9座、洪涝池村8户8座、岳后渠村4户4座、花儿山村11户11座、杨兴堡村2户2座、双井子村2户2座。</t>
        </is>
      </c>
      <c r="G132" s="46" t="n">
        <v>26.6</v>
      </c>
      <c r="H132" s="46" t="n">
        <v>26.6</v>
      </c>
      <c r="I132" s="44" t="n"/>
      <c r="J132" s="44" t="n"/>
      <c r="K132" s="44" t="n"/>
      <c r="L132" s="44" t="inlineStr">
        <is>
          <t>甘财扶贫〔2021〕26号</t>
        </is>
      </c>
      <c r="M132" s="51" t="inlineStr">
        <is>
          <t>改善养殖配套设施，提高饲草利用率，提升养殖效益，增加养殖收入。</t>
        </is>
      </c>
      <c r="N132" s="51" t="inlineStr">
        <is>
          <t>加强基础设施建设，提高设施养殖水平，增加养殖户收益，进一步完善“企、社、户”三方利益联结机制。</t>
        </is>
      </c>
      <c r="O132" s="46" t="n">
        <v>7</v>
      </c>
      <c r="P132" s="44" t="n"/>
      <c r="Q132" s="46">
        <f>R132+S132</f>
        <v/>
      </c>
      <c r="R132" s="46" t="n">
        <v>0.0038</v>
      </c>
      <c r="S132" s="44" t="n"/>
      <c r="T132" s="46">
        <f>U132+V132</f>
        <v/>
      </c>
      <c r="U132" s="46" t="n">
        <v>0.0152</v>
      </c>
      <c r="V132" s="44" t="n"/>
      <c r="W132" s="46" t="inlineStr">
        <is>
          <t>畜牧局</t>
        </is>
      </c>
      <c r="X132" s="80" t="inlineStr">
        <is>
          <t>赵过存</t>
        </is>
      </c>
      <c r="Y132" s="46" t="inlineStr">
        <is>
          <t>南湫乡</t>
        </is>
      </c>
      <c r="Z132" s="44" t="inlineStr">
        <is>
          <t>杜志远</t>
        </is>
      </c>
      <c r="AA132" s="44" t="inlineStr">
        <is>
          <t>环农领办发〔2022〕3号</t>
        </is>
      </c>
      <c r="AB132" s="44" t="inlineStr">
        <is>
          <t>中提前批</t>
        </is>
      </c>
      <c r="AC132" s="67" t="inlineStr">
        <is>
          <t>是</t>
        </is>
      </c>
      <c r="AD132" s="67" t="inlineStr">
        <is>
          <t>√</t>
        </is>
      </c>
      <c r="AE132" s="67" t="inlineStr">
        <is>
          <t>√</t>
        </is>
      </c>
      <c r="AF132" s="67" t="inlineStr">
        <is>
          <t>√</t>
        </is>
      </c>
      <c r="AG132" s="67" t="inlineStr">
        <is>
          <t>√</t>
        </is>
      </c>
      <c r="AH132" s="67" t="inlineStr">
        <is>
          <t>√</t>
        </is>
      </c>
      <c r="AI132" s="67" t="inlineStr">
        <is>
          <t>√</t>
        </is>
      </c>
      <c r="AJ132" s="67" t="inlineStr">
        <is>
          <t>√</t>
        </is>
      </c>
      <c r="AK132" s="67" t="inlineStr">
        <is>
          <t>√</t>
        </is>
      </c>
      <c r="AL132" s="18" t="inlineStr">
        <is>
          <t>×</t>
        </is>
      </c>
      <c r="AM132" s="18" t="inlineStr">
        <is>
          <t>×</t>
        </is>
      </c>
      <c r="AN132" s="67" t="inlineStr">
        <is>
          <t>√</t>
        </is>
      </c>
      <c r="AO132" s="89" t="inlineStr">
        <is>
          <t>正在完善</t>
        </is>
      </c>
    </row>
    <row r="133" ht="74" customHeight="1" s="186">
      <c r="A133" s="123" t="n"/>
      <c r="B133" s="46" t="inlineStr">
        <is>
          <t>草棚建设</t>
        </is>
      </c>
      <c r="C133" s="46" t="inlineStr">
        <is>
          <t>新建</t>
        </is>
      </c>
      <c r="D133" s="44" t="inlineStr">
        <is>
          <t>2022.01-2022.12</t>
        </is>
      </c>
      <c r="E133" s="46" t="inlineStr">
        <is>
          <t>秦团庄乡</t>
        </is>
      </c>
      <c r="F133" s="51" t="inlineStr">
        <is>
          <t>扶持8村42户脱贫户每户新建草棚1座，其中：贾塬村3户3座、秦团庄村6户6座、新集子村5户5座、新峁村3户3座、白塬畔村8户8座、大天子村11户11座、王团庄村3户3座、南掌堡子村3户3座。</t>
        </is>
      </c>
      <c r="G133" s="46" t="n">
        <v>29.4</v>
      </c>
      <c r="H133" s="46" t="n">
        <v>29.4</v>
      </c>
      <c r="I133" s="44" t="n"/>
      <c r="J133" s="44" t="n"/>
      <c r="K133" s="44" t="n"/>
      <c r="L133" s="44" t="inlineStr">
        <is>
          <t>甘财扶贫〔2021〕26号</t>
        </is>
      </c>
      <c r="M133" s="51" t="inlineStr">
        <is>
          <t>改善养殖配套设施，提高饲草利用率，提升养殖效益，增加养殖收入。</t>
        </is>
      </c>
      <c r="N133" s="51" t="inlineStr">
        <is>
          <t>加强基础设施建设，提高设施养殖水平，增加养殖户收益，进一步完善“企、社、户”三方利益联结机制。</t>
        </is>
      </c>
      <c r="O133" s="46" t="n">
        <v>8</v>
      </c>
      <c r="P133" s="44" t="n"/>
      <c r="Q133" s="46">
        <f>R133+S133</f>
        <v/>
      </c>
      <c r="R133" s="46" t="n">
        <v>0.0042</v>
      </c>
      <c r="S133" s="44" t="n"/>
      <c r="T133" s="46">
        <f>U133+V133</f>
        <v/>
      </c>
      <c r="U133" s="46" t="n">
        <v>0.0168</v>
      </c>
      <c r="V133" s="44" t="n"/>
      <c r="W133" s="46" t="inlineStr">
        <is>
          <t>畜牧局</t>
        </is>
      </c>
      <c r="X133" s="80" t="inlineStr">
        <is>
          <t>赵过存</t>
        </is>
      </c>
      <c r="Y133" s="46" t="inlineStr">
        <is>
          <t>秦团庄乡</t>
        </is>
      </c>
      <c r="Z133" s="44" t="inlineStr">
        <is>
          <t>刘凤飞</t>
        </is>
      </c>
      <c r="AA133" s="44" t="inlineStr">
        <is>
          <t>环农领办发〔2022〕3号</t>
        </is>
      </c>
      <c r="AB133" s="44" t="inlineStr">
        <is>
          <t>中提前批</t>
        </is>
      </c>
      <c r="AC133" s="67" t="inlineStr">
        <is>
          <t>是</t>
        </is>
      </c>
      <c r="AD133" s="67" t="inlineStr">
        <is>
          <t>√</t>
        </is>
      </c>
      <c r="AE133" s="67" t="inlineStr">
        <is>
          <t>√</t>
        </is>
      </c>
      <c r="AF133" s="67" t="inlineStr">
        <is>
          <t>√</t>
        </is>
      </c>
      <c r="AG133" s="67" t="inlineStr">
        <is>
          <t>√</t>
        </is>
      </c>
      <c r="AH133" s="67" t="inlineStr">
        <is>
          <t>√</t>
        </is>
      </c>
      <c r="AI133" s="67" t="inlineStr">
        <is>
          <t>√</t>
        </is>
      </c>
      <c r="AJ133" s="67" t="inlineStr">
        <is>
          <t>√</t>
        </is>
      </c>
      <c r="AK133" s="67" t="inlineStr">
        <is>
          <t>√</t>
        </is>
      </c>
      <c r="AL133" s="18" t="inlineStr">
        <is>
          <t>×</t>
        </is>
      </c>
      <c r="AM133" s="18" t="inlineStr">
        <is>
          <t>×</t>
        </is>
      </c>
      <c r="AN133" s="67" t="inlineStr">
        <is>
          <t>√</t>
        </is>
      </c>
      <c r="AO133" s="89" t="inlineStr">
        <is>
          <t>正在完善</t>
        </is>
      </c>
    </row>
    <row r="134" ht="74" customHeight="1" s="186">
      <c r="A134" s="123" t="n"/>
      <c r="B134" s="46" t="inlineStr">
        <is>
          <t>草棚建设</t>
        </is>
      </c>
      <c r="C134" s="46" t="inlineStr">
        <is>
          <t>新建</t>
        </is>
      </c>
      <c r="D134" s="44" t="inlineStr">
        <is>
          <t>2022.01-2022.12</t>
        </is>
      </c>
      <c r="E134" s="46" t="inlineStr">
        <is>
          <t>曲子镇</t>
        </is>
      </c>
      <c r="F134" s="51" t="inlineStr">
        <is>
          <t>扶持13个村15户脱贫户每户新建草棚1座，其中：马家河村1户1座、刘旗村1户1座、孟家寨村1户1座、高李湾村1户1座、楼房子村1户1座、西沟村2户2座、许家塬村1户1座、金村寺村1户1座、油坊塬村1户1座、金盆掌村1户1座、小庄子村1户1座、董家塬村1户1座、宋家塬村2户2座。</t>
        </is>
      </c>
      <c r="G134" s="46" t="n">
        <v>10.5</v>
      </c>
      <c r="H134" s="46" t="n">
        <v>10.5</v>
      </c>
      <c r="I134" s="44" t="n"/>
      <c r="J134" s="44" t="n"/>
      <c r="K134" s="44" t="n"/>
      <c r="L134" s="44" t="inlineStr">
        <is>
          <t>甘财扶贫〔2021〕26号</t>
        </is>
      </c>
      <c r="M134" s="51" t="inlineStr">
        <is>
          <t>改善养殖配套设施，提高饲草利用率，提升养殖效益，增加养殖收入。</t>
        </is>
      </c>
      <c r="N134" s="51" t="inlineStr">
        <is>
          <t>加强基础设施建设，提高设施养殖水平，增加养殖户收益，进一步完善“企、社、户”三方利益联结机制。</t>
        </is>
      </c>
      <c r="O134" s="46" t="n">
        <v>1</v>
      </c>
      <c r="P134" s="44" t="n">
        <v>12</v>
      </c>
      <c r="Q134" s="46">
        <f>R134+S134</f>
        <v/>
      </c>
      <c r="R134" s="46" t="n">
        <v>0.0015</v>
      </c>
      <c r="S134" s="44" t="n"/>
      <c r="T134" s="46">
        <f>U134+V134</f>
        <v/>
      </c>
      <c r="U134" s="46" t="n">
        <v>0.006</v>
      </c>
      <c r="V134" s="44" t="n"/>
      <c r="W134" s="46" t="inlineStr">
        <is>
          <t>畜牧局</t>
        </is>
      </c>
      <c r="X134" s="80" t="inlineStr">
        <is>
          <t>赵过存</t>
        </is>
      </c>
      <c r="Y134" s="46" t="inlineStr">
        <is>
          <t>曲子镇</t>
        </is>
      </c>
      <c r="Z134" s="44" t="inlineStr">
        <is>
          <t>段斌杰</t>
        </is>
      </c>
      <c r="AA134" s="44" t="inlineStr">
        <is>
          <t>环农领办发〔2022〕3号</t>
        </is>
      </c>
      <c r="AB134" s="44" t="inlineStr">
        <is>
          <t>中提前批</t>
        </is>
      </c>
      <c r="AC134" s="67" t="inlineStr">
        <is>
          <t>是</t>
        </is>
      </c>
      <c r="AD134" s="67" t="inlineStr">
        <is>
          <t>√</t>
        </is>
      </c>
      <c r="AE134" s="67" t="inlineStr">
        <is>
          <t>√</t>
        </is>
      </c>
      <c r="AF134" s="67" t="inlineStr">
        <is>
          <t>√</t>
        </is>
      </c>
      <c r="AG134" s="67" t="inlineStr">
        <is>
          <t>√</t>
        </is>
      </c>
      <c r="AH134" s="67" t="inlineStr">
        <is>
          <t>√</t>
        </is>
      </c>
      <c r="AI134" s="67" t="inlineStr">
        <is>
          <t>√</t>
        </is>
      </c>
      <c r="AJ134" s="67" t="inlineStr">
        <is>
          <t>√</t>
        </is>
      </c>
      <c r="AK134" s="67" t="inlineStr">
        <is>
          <t>√</t>
        </is>
      </c>
      <c r="AL134" s="18" t="inlineStr">
        <is>
          <t>×</t>
        </is>
      </c>
      <c r="AM134" s="18" t="inlineStr">
        <is>
          <t>×</t>
        </is>
      </c>
      <c r="AN134" s="67" t="inlineStr">
        <is>
          <t>√</t>
        </is>
      </c>
      <c r="AO134" s="89" t="inlineStr">
        <is>
          <t>正在完善</t>
        </is>
      </c>
    </row>
    <row r="135" ht="77" customHeight="1" s="186">
      <c r="A135" s="123" t="n"/>
      <c r="B135" s="46" t="inlineStr">
        <is>
          <t>草棚建设</t>
        </is>
      </c>
      <c r="C135" s="46" t="inlineStr">
        <is>
          <t>新建</t>
        </is>
      </c>
      <c r="D135" s="44" t="inlineStr">
        <is>
          <t>2022.01-2022.12</t>
        </is>
      </c>
      <c r="E135" s="46" t="inlineStr">
        <is>
          <t>山城乡</t>
        </is>
      </c>
      <c r="F135" s="51" t="inlineStr">
        <is>
          <t>扶持7个村44户脱贫户每户新建草棚1座，其中：山城堡村2户2座、八里铺村5户5座、薛塬村10户10座、王山口子村10户10座、郝掌村6户6座、赵庄村8户8座、谢庄村3户3座。</t>
        </is>
      </c>
      <c r="G135" s="46" t="n">
        <v>30.8</v>
      </c>
      <c r="H135" s="46" t="n">
        <v>30.8</v>
      </c>
      <c r="I135" s="44" t="n"/>
      <c r="J135" s="44" t="n"/>
      <c r="K135" s="44" t="n"/>
      <c r="L135" s="44" t="inlineStr">
        <is>
          <t>甘财扶贫〔2021〕26号</t>
        </is>
      </c>
      <c r="M135" s="51" t="inlineStr">
        <is>
          <t>改善养殖配套设施，提高饲草利用率，提升养殖效益，增加养殖收入。</t>
        </is>
      </c>
      <c r="N135" s="51" t="inlineStr">
        <is>
          <t>加强基础设施建设，提高设施养殖水平，增加养殖户收益，进一步完善“企、社、户”三方利益联结机制。</t>
        </is>
      </c>
      <c r="O135" s="46" t="n">
        <v>7</v>
      </c>
      <c r="P135" s="44" t="n"/>
      <c r="Q135" s="46">
        <f>R135+S135</f>
        <v/>
      </c>
      <c r="R135" s="46" t="n">
        <v>0.0044</v>
      </c>
      <c r="S135" s="44" t="n"/>
      <c r="T135" s="46">
        <f>U135+V135</f>
        <v/>
      </c>
      <c r="U135" s="46" t="n">
        <v>0.0176</v>
      </c>
      <c r="V135" s="44" t="n"/>
      <c r="W135" s="46" t="inlineStr">
        <is>
          <t>畜牧局</t>
        </is>
      </c>
      <c r="X135" s="80" t="inlineStr">
        <is>
          <t>赵过存</t>
        </is>
      </c>
      <c r="Y135" s="46" t="inlineStr">
        <is>
          <t>山城乡</t>
        </is>
      </c>
      <c r="Z135" s="44" t="inlineStr">
        <is>
          <t>姚建平</t>
        </is>
      </c>
      <c r="AA135" s="44" t="inlineStr">
        <is>
          <t>环农领办发〔2022〕3号</t>
        </is>
      </c>
      <c r="AB135" s="44" t="inlineStr">
        <is>
          <t>中提前批</t>
        </is>
      </c>
      <c r="AC135" s="67" t="inlineStr">
        <is>
          <t>是</t>
        </is>
      </c>
      <c r="AD135" s="67" t="inlineStr">
        <is>
          <t>√</t>
        </is>
      </c>
      <c r="AE135" s="67" t="inlineStr">
        <is>
          <t>√</t>
        </is>
      </c>
      <c r="AF135" s="67" t="inlineStr">
        <is>
          <t>√</t>
        </is>
      </c>
      <c r="AG135" s="67" t="inlineStr">
        <is>
          <t>√</t>
        </is>
      </c>
      <c r="AH135" s="67" t="inlineStr">
        <is>
          <t>√</t>
        </is>
      </c>
      <c r="AI135" s="67" t="inlineStr">
        <is>
          <t>√</t>
        </is>
      </c>
      <c r="AJ135" s="67" t="inlineStr">
        <is>
          <t>√</t>
        </is>
      </c>
      <c r="AK135" s="67" t="inlineStr">
        <is>
          <t>√</t>
        </is>
      </c>
      <c r="AL135" s="18" t="inlineStr">
        <is>
          <t>×</t>
        </is>
      </c>
      <c r="AM135" s="18" t="inlineStr">
        <is>
          <t>×</t>
        </is>
      </c>
      <c r="AN135" s="67" t="inlineStr">
        <is>
          <t>√</t>
        </is>
      </c>
      <c r="AO135" s="89" t="inlineStr">
        <is>
          <t>正在完善</t>
        </is>
      </c>
    </row>
    <row r="136" ht="80" customHeight="1" s="186">
      <c r="A136" s="123" t="n"/>
      <c r="B136" s="46" t="inlineStr">
        <is>
          <t>草棚建设</t>
        </is>
      </c>
      <c r="C136" s="46" t="inlineStr">
        <is>
          <t>新建</t>
        </is>
      </c>
      <c r="D136" s="44" t="inlineStr">
        <is>
          <t>2022.01-2022.12</t>
        </is>
      </c>
      <c r="E136" s="46" t="inlineStr">
        <is>
          <t>天池乡</t>
        </is>
      </c>
      <c r="F136" s="51" t="inlineStr">
        <is>
          <t>扶持14村55户脱贫户每户新建草棚1座，其中：喜家坪村1户1座、井渠淌村2户2座、老庄湾村1户1座、曹李川村6户6座、天池村3户3座、殷屈河村4户4座、潘老庄村8户8座、碾盘岭村7户7座、吴城子村3户3座、苏北岔村3户3座、四合掌村村6户6座、大庄台村4户4座、张邓塬村5户5座、梁家河村2户2座。</t>
        </is>
      </c>
      <c r="G136" s="46" t="n">
        <v>38.5</v>
      </c>
      <c r="H136" s="46" t="n">
        <v>38.5</v>
      </c>
      <c r="I136" s="44" t="n"/>
      <c r="J136" s="44" t="n"/>
      <c r="K136" s="44" t="n"/>
      <c r="L136" s="44" t="inlineStr">
        <is>
          <t>甘财扶贫〔2021〕26号</t>
        </is>
      </c>
      <c r="M136" s="51" t="inlineStr">
        <is>
          <t>改善养殖配套设施，提高饲草利用率，提升养殖效益，增加养殖收入。</t>
        </is>
      </c>
      <c r="N136" s="51" t="inlineStr">
        <is>
          <t>加强基础设施建设，提高设施养殖水平，增加养殖户收益，进一步完善“企、社、户”三方利益联结机制。</t>
        </is>
      </c>
      <c r="O136" s="46" t="n">
        <v>14</v>
      </c>
      <c r="P136" s="44" t="n"/>
      <c r="Q136" s="46">
        <f>R136+S136</f>
        <v/>
      </c>
      <c r="R136" s="46" t="n">
        <v>0.0055</v>
      </c>
      <c r="S136" s="44" t="n"/>
      <c r="T136" s="46">
        <f>U136+V136</f>
        <v/>
      </c>
      <c r="U136" s="46" t="n">
        <v>0.022</v>
      </c>
      <c r="V136" s="44" t="n"/>
      <c r="W136" s="46" t="inlineStr">
        <is>
          <t>畜牧局</t>
        </is>
      </c>
      <c r="X136" s="80" t="inlineStr">
        <is>
          <t>赵过存</t>
        </is>
      </c>
      <c r="Y136" s="46" t="inlineStr">
        <is>
          <t>天池乡</t>
        </is>
      </c>
      <c r="Z136" s="44" t="inlineStr">
        <is>
          <t>刘震</t>
        </is>
      </c>
      <c r="AA136" s="44" t="inlineStr">
        <is>
          <t>环农领办发〔2022〕3号</t>
        </is>
      </c>
      <c r="AB136" s="44" t="inlineStr">
        <is>
          <t>中提前批</t>
        </is>
      </c>
      <c r="AC136" s="67" t="inlineStr">
        <is>
          <t>是</t>
        </is>
      </c>
      <c r="AD136" s="67" t="inlineStr">
        <is>
          <t>√</t>
        </is>
      </c>
      <c r="AE136" s="67" t="inlineStr">
        <is>
          <t>√</t>
        </is>
      </c>
      <c r="AF136" s="67" t="inlineStr">
        <is>
          <t>√</t>
        </is>
      </c>
      <c r="AG136" s="67" t="inlineStr">
        <is>
          <t>√</t>
        </is>
      </c>
      <c r="AH136" s="67" t="inlineStr">
        <is>
          <t>√</t>
        </is>
      </c>
      <c r="AI136" s="67" t="inlineStr">
        <is>
          <t>√</t>
        </is>
      </c>
      <c r="AJ136" s="67" t="inlineStr">
        <is>
          <t>√</t>
        </is>
      </c>
      <c r="AK136" s="67" t="inlineStr">
        <is>
          <t>√</t>
        </is>
      </c>
      <c r="AL136" s="18" t="inlineStr">
        <is>
          <t>×</t>
        </is>
      </c>
      <c r="AM136" s="18" t="inlineStr">
        <is>
          <t>×</t>
        </is>
      </c>
      <c r="AN136" s="67" t="inlineStr">
        <is>
          <t>√</t>
        </is>
      </c>
      <c r="AO136" s="89" t="inlineStr">
        <is>
          <t>正在完善</t>
        </is>
      </c>
    </row>
    <row r="137" ht="69" customHeight="1" s="186">
      <c r="A137" s="123" t="n"/>
      <c r="B137" s="46" t="inlineStr">
        <is>
          <t>草棚建设</t>
        </is>
      </c>
      <c r="C137" s="46" t="inlineStr">
        <is>
          <t>新建</t>
        </is>
      </c>
      <c r="D137" s="44" t="inlineStr">
        <is>
          <t>2022.01-2022.12</t>
        </is>
      </c>
      <c r="E137" s="46" t="inlineStr">
        <is>
          <t>甜水镇</t>
        </is>
      </c>
      <c r="F137" s="51" t="inlineStr">
        <is>
          <t>扶持8村38户脱贫户每户新建草棚1座，其中：甜水街村8户8座、鲁掌村2户2座、邱滩村4户4座、赵掌村1户1座、高崾岘村5户5座、狼儿滩村9户9座、大良洼村8户8座、七里墩村1户1座。</t>
        </is>
      </c>
      <c r="G137" s="46" t="n">
        <v>26.6</v>
      </c>
      <c r="H137" s="46" t="n">
        <v>26.6</v>
      </c>
      <c r="I137" s="44" t="n"/>
      <c r="J137" s="44" t="n"/>
      <c r="K137" s="44" t="n"/>
      <c r="L137" s="44" t="inlineStr">
        <is>
          <t>甘财扶贫〔2021〕26号</t>
        </is>
      </c>
      <c r="M137" s="51" t="inlineStr">
        <is>
          <t>改善养殖配套设施，提高饲草利用率，提升养殖效益，增加养殖收入。</t>
        </is>
      </c>
      <c r="N137" s="51" t="inlineStr">
        <is>
          <t>加强基础设施建设，提高设施养殖水平，增加养殖户收益，进一步完善“企、社、户”三方利益联结机制。</t>
        </is>
      </c>
      <c r="O137" s="46" t="n">
        <v>8</v>
      </c>
      <c r="P137" s="44" t="n"/>
      <c r="Q137" s="46">
        <f>R137+S137</f>
        <v/>
      </c>
      <c r="R137" s="46" t="n">
        <v>0.0038</v>
      </c>
      <c r="S137" s="44" t="n"/>
      <c r="T137" s="46">
        <f>U137+V137</f>
        <v/>
      </c>
      <c r="U137" s="46" t="n">
        <v>0.0152</v>
      </c>
      <c r="V137" s="44" t="n"/>
      <c r="W137" s="46" t="inlineStr">
        <is>
          <t>畜牧局</t>
        </is>
      </c>
      <c r="X137" s="80" t="inlineStr">
        <is>
          <t>赵过存</t>
        </is>
      </c>
      <c r="Y137" s="46" t="inlineStr">
        <is>
          <t>甜水镇</t>
        </is>
      </c>
      <c r="Z137" s="44" t="inlineStr">
        <is>
          <t>程利平</t>
        </is>
      </c>
      <c r="AA137" s="44" t="inlineStr">
        <is>
          <t>环农领办发〔2022〕3号</t>
        </is>
      </c>
      <c r="AB137" s="44" t="inlineStr">
        <is>
          <t>中提前批</t>
        </is>
      </c>
      <c r="AC137" s="67" t="inlineStr">
        <is>
          <t>是</t>
        </is>
      </c>
      <c r="AD137" s="67" t="inlineStr">
        <is>
          <t>√</t>
        </is>
      </c>
      <c r="AE137" s="67" t="inlineStr">
        <is>
          <t>√</t>
        </is>
      </c>
      <c r="AF137" s="67" t="inlineStr">
        <is>
          <t>√</t>
        </is>
      </c>
      <c r="AG137" s="67" t="inlineStr">
        <is>
          <t>√</t>
        </is>
      </c>
      <c r="AH137" s="67" t="inlineStr">
        <is>
          <t>√</t>
        </is>
      </c>
      <c r="AI137" s="67" t="inlineStr">
        <is>
          <t>√</t>
        </is>
      </c>
      <c r="AJ137" s="67" t="inlineStr">
        <is>
          <t>√</t>
        </is>
      </c>
      <c r="AK137" s="67" t="inlineStr">
        <is>
          <t>√</t>
        </is>
      </c>
      <c r="AL137" s="18" t="inlineStr">
        <is>
          <t>×</t>
        </is>
      </c>
      <c r="AM137" s="18" t="inlineStr">
        <is>
          <t>×</t>
        </is>
      </c>
      <c r="AN137" s="67" t="inlineStr">
        <is>
          <t>√</t>
        </is>
      </c>
      <c r="AO137" s="89" t="inlineStr">
        <is>
          <t>正在完善</t>
        </is>
      </c>
    </row>
    <row r="138" ht="80" customHeight="1" s="186">
      <c r="A138" s="123" t="n"/>
      <c r="B138" s="46" t="inlineStr">
        <is>
          <t>草棚建设</t>
        </is>
      </c>
      <c r="C138" s="46" t="inlineStr">
        <is>
          <t>新建</t>
        </is>
      </c>
      <c r="D138" s="44" t="inlineStr">
        <is>
          <t>2022.01-2022.12</t>
        </is>
      </c>
      <c r="E138" s="46" t="inlineStr">
        <is>
          <t>小南沟乡</t>
        </is>
      </c>
      <c r="F138" s="51" t="inlineStr">
        <is>
          <t>扶持12村38户脱贫户每户新建草棚1座，其中：小南沟村2户2座、许掌村1户1座、陈掌村4户4座、粉子山村2户2座、李上山村3户3座、李塬村3户3座、连川村2户2座、汪天子村5户5座、丁寨柯村4户4座、天子渠村1户1座、杨胡套子村1户1座、燕麦掌村10户10座。</t>
        </is>
      </c>
      <c r="G138" s="46" t="n">
        <v>26.6</v>
      </c>
      <c r="H138" s="46" t="n">
        <v>26.6</v>
      </c>
      <c r="I138" s="44" t="n"/>
      <c r="J138" s="44" t="n"/>
      <c r="K138" s="44" t="n"/>
      <c r="L138" s="44" t="inlineStr">
        <is>
          <t>甘财扶贫〔2021〕26号</t>
        </is>
      </c>
      <c r="M138" s="51" t="inlineStr">
        <is>
          <t>改善养殖配套设施，提高饲草利用率，提升养殖效益，增加养殖收入。</t>
        </is>
      </c>
      <c r="N138" s="51" t="inlineStr">
        <is>
          <t>加强基础设施建设，提高设施养殖水平，增加养殖户收益，进一步完善“企、社、户”三方利益联结机制。</t>
        </is>
      </c>
      <c r="O138" s="46" t="n">
        <v>12</v>
      </c>
      <c r="P138" s="44" t="n"/>
      <c r="Q138" s="46">
        <f>R138+S138</f>
        <v/>
      </c>
      <c r="R138" s="46" t="n">
        <v>0.0038</v>
      </c>
      <c r="S138" s="44" t="n"/>
      <c r="T138" s="46">
        <f>U138+V138</f>
        <v/>
      </c>
      <c r="U138" s="46" t="n">
        <v>0.0152</v>
      </c>
      <c r="V138" s="44" t="n"/>
      <c r="W138" s="46" t="inlineStr">
        <is>
          <t>畜牧局</t>
        </is>
      </c>
      <c r="X138" s="80" t="inlineStr">
        <is>
          <t>赵过存</t>
        </is>
      </c>
      <c r="Y138" s="46" t="inlineStr">
        <is>
          <t>小南沟乡</t>
        </is>
      </c>
      <c r="Z138" s="44" t="inlineStr">
        <is>
          <t>任新育</t>
        </is>
      </c>
      <c r="AA138" s="44" t="inlineStr">
        <is>
          <t>环农领办发〔2022〕3号</t>
        </is>
      </c>
      <c r="AB138" s="44" t="inlineStr">
        <is>
          <t>中提前批</t>
        </is>
      </c>
      <c r="AC138" s="67" t="inlineStr">
        <is>
          <t>是</t>
        </is>
      </c>
      <c r="AD138" s="67" t="inlineStr">
        <is>
          <t>√</t>
        </is>
      </c>
      <c r="AE138" s="67" t="inlineStr">
        <is>
          <t>√</t>
        </is>
      </c>
      <c r="AF138" s="67" t="inlineStr">
        <is>
          <t>√</t>
        </is>
      </c>
      <c r="AG138" s="67" t="inlineStr">
        <is>
          <t>√</t>
        </is>
      </c>
      <c r="AH138" s="67" t="inlineStr">
        <is>
          <t>√</t>
        </is>
      </c>
      <c r="AI138" s="67" t="inlineStr">
        <is>
          <t>√</t>
        </is>
      </c>
      <c r="AJ138" s="67" t="inlineStr">
        <is>
          <t>√</t>
        </is>
      </c>
      <c r="AK138" s="67" t="inlineStr">
        <is>
          <t>√</t>
        </is>
      </c>
      <c r="AL138" s="18" t="inlineStr">
        <is>
          <t>×</t>
        </is>
      </c>
      <c r="AM138" s="18" t="inlineStr">
        <is>
          <t>×</t>
        </is>
      </c>
      <c r="AN138" s="67" t="inlineStr">
        <is>
          <t>√</t>
        </is>
      </c>
      <c r="AO138" s="89" t="inlineStr">
        <is>
          <t>正在完善</t>
        </is>
      </c>
    </row>
    <row r="139" ht="77" customHeight="1" s="186">
      <c r="A139" s="123" t="n"/>
      <c r="B139" s="46" t="inlineStr">
        <is>
          <t>草棚建设</t>
        </is>
      </c>
      <c r="C139" s="46" t="inlineStr">
        <is>
          <t>新建</t>
        </is>
      </c>
      <c r="D139" s="44" t="inlineStr">
        <is>
          <t>2022.01-2022.12</t>
        </is>
      </c>
      <c r="E139" s="46" t="inlineStr">
        <is>
          <t>演武乡</t>
        </is>
      </c>
      <c r="F139" s="51" t="inlineStr">
        <is>
          <t>扶持6村38户脱贫户每户新建草棚1座，其中：曳郭咀村5户5座、杨家洼村3户3座、佛岔村8户8座、路家塬村10户10座、吴家塬村2户2座、走马硷村10户10座。</t>
        </is>
      </c>
      <c r="G139" s="46" t="n">
        <v>26.6</v>
      </c>
      <c r="H139" s="46" t="n">
        <v>26.6</v>
      </c>
      <c r="I139" s="44" t="n"/>
      <c r="J139" s="44" t="n"/>
      <c r="K139" s="44" t="n"/>
      <c r="L139" s="44" t="inlineStr">
        <is>
          <t>甘财扶贫〔2021〕26号</t>
        </is>
      </c>
      <c r="M139" s="51" t="inlineStr">
        <is>
          <t>改善养殖配套设施，提高饲草利用率，提升养殖效益，增加养殖收入。</t>
        </is>
      </c>
      <c r="N139" s="51" t="inlineStr">
        <is>
          <t>加强基础设施建设，提高设施养殖水平，增加养殖户收益，进一步完善“企、社、户”三方利益联结机制。</t>
        </is>
      </c>
      <c r="O139" s="46" t="n">
        <v>6</v>
      </c>
      <c r="P139" s="44" t="n"/>
      <c r="Q139" s="46">
        <f>R139+S139</f>
        <v/>
      </c>
      <c r="R139" s="46" t="n">
        <v>0.0038</v>
      </c>
      <c r="S139" s="44" t="n"/>
      <c r="T139" s="46">
        <f>U139+V139</f>
        <v/>
      </c>
      <c r="U139" s="46" t="n">
        <v>0.0152</v>
      </c>
      <c r="V139" s="44" t="n"/>
      <c r="W139" s="46" t="inlineStr">
        <is>
          <t>畜牧局</t>
        </is>
      </c>
      <c r="X139" s="80" t="inlineStr">
        <is>
          <t>赵过存</t>
        </is>
      </c>
      <c r="Y139" s="46" t="inlineStr">
        <is>
          <t>演武乡</t>
        </is>
      </c>
      <c r="Z139" s="44" t="inlineStr">
        <is>
          <t>杨永杰</t>
        </is>
      </c>
      <c r="AA139" s="44" t="inlineStr">
        <is>
          <t>环农领办发〔2022〕3号</t>
        </is>
      </c>
      <c r="AB139" s="44" t="inlineStr">
        <is>
          <t>中提前批</t>
        </is>
      </c>
      <c r="AC139" s="67" t="inlineStr">
        <is>
          <t>是</t>
        </is>
      </c>
      <c r="AD139" s="67" t="inlineStr">
        <is>
          <t>√</t>
        </is>
      </c>
      <c r="AE139" s="67" t="inlineStr">
        <is>
          <t>√</t>
        </is>
      </c>
      <c r="AF139" s="67" t="inlineStr">
        <is>
          <t>√</t>
        </is>
      </c>
      <c r="AG139" s="67" t="inlineStr">
        <is>
          <t>√</t>
        </is>
      </c>
      <c r="AH139" s="67" t="inlineStr">
        <is>
          <t>√</t>
        </is>
      </c>
      <c r="AI139" s="67" t="inlineStr">
        <is>
          <t>√</t>
        </is>
      </c>
      <c r="AJ139" s="67" t="inlineStr">
        <is>
          <t>√</t>
        </is>
      </c>
      <c r="AK139" s="67" t="inlineStr">
        <is>
          <t>√</t>
        </is>
      </c>
      <c r="AL139" s="18" t="inlineStr">
        <is>
          <t>×</t>
        </is>
      </c>
      <c r="AM139" s="18" t="inlineStr">
        <is>
          <t>×</t>
        </is>
      </c>
      <c r="AN139" s="67" t="inlineStr">
        <is>
          <t>√</t>
        </is>
      </c>
      <c r="AO139" s="89" t="inlineStr">
        <is>
          <t>正在完善</t>
        </is>
      </c>
    </row>
    <row r="140" ht="72" customHeight="1" s="186">
      <c r="A140" s="42" t="n"/>
      <c r="B140" s="42" t="inlineStr">
        <is>
          <t>全混合日粮搅拌机购置项目合计</t>
        </is>
      </c>
      <c r="C140" s="42" t="inlineStr">
        <is>
          <t>新建</t>
        </is>
      </c>
      <c r="D140" s="40" t="inlineStr">
        <is>
          <t>2022.01-2022.12</t>
        </is>
      </c>
      <c r="E140" s="42" t="inlineStr">
        <is>
          <t>小计</t>
        </is>
      </c>
      <c r="F140" s="50" t="inlineStr">
        <is>
          <t>扶持基础母羊存栏在100只及以上的脱贫户（含监测对象），每户购置全日粮搅拌机（2m³）1台，共购置150台；扶持基础母羊存栏在50只及以上的脱贫户（含监测对象），每户购置全日粮搅拌机（1.5m³）1台，共500台，每台按照70%给予补助。产权归农户所有。</t>
        </is>
      </c>
      <c r="G140" s="42" t="n">
        <v>486.5</v>
      </c>
      <c r="H140" s="42" t="n">
        <v>486.5</v>
      </c>
      <c r="I140" s="40" t="n"/>
      <c r="J140" s="40" t="n"/>
      <c r="K140" s="40" t="n"/>
      <c r="L140" s="40" t="n"/>
      <c r="M140" s="50" t="inlineStr">
        <is>
          <t>改善养殖配套设施，提升养殖效益，增加养殖收入。</t>
        </is>
      </c>
      <c r="N140" s="50" t="inlineStr">
        <is>
          <t>大力推广科学饲喂，提高饲草料转化率，增加养殖户收入，进一步完善“企、社、户”三方利益联结机制。</t>
        </is>
      </c>
      <c r="O140" s="42">
        <f>SUM(O141:O159)</f>
        <v/>
      </c>
      <c r="P140" s="40" t="n">
        <v>3</v>
      </c>
      <c r="Q140" s="42">
        <f>R140+S140</f>
        <v/>
      </c>
      <c r="R140" s="42" t="n">
        <v>0.065</v>
      </c>
      <c r="S140" s="40" t="n"/>
      <c r="T140" s="42">
        <f>U140+V140</f>
        <v/>
      </c>
      <c r="U140" s="42" t="n">
        <v>0.273</v>
      </c>
      <c r="V140" s="40" t="n"/>
      <c r="W140" s="42" t="inlineStr">
        <is>
          <t>畜牧局</t>
        </is>
      </c>
      <c r="X140" s="79" t="inlineStr">
        <is>
          <t>赵过存</t>
        </is>
      </c>
      <c r="Y140" s="42" t="inlineStr">
        <is>
          <t>各乡镇</t>
        </is>
      </c>
      <c r="Z140" s="40" t="n"/>
      <c r="AA140" s="40" t="inlineStr">
        <is>
          <t>环农领办发〔2022〕3号</t>
        </is>
      </c>
      <c r="AB140" s="40" t="inlineStr">
        <is>
          <t>中提前批</t>
        </is>
      </c>
      <c r="AC140" s="67" t="inlineStr">
        <is>
          <t>是</t>
        </is>
      </c>
      <c r="AD140" s="67" t="inlineStr">
        <is>
          <t>√</t>
        </is>
      </c>
      <c r="AE140" s="67" t="inlineStr">
        <is>
          <t>√</t>
        </is>
      </c>
      <c r="AF140" s="67" t="inlineStr">
        <is>
          <t>√</t>
        </is>
      </c>
      <c r="AG140" s="67" t="inlineStr">
        <is>
          <t>√</t>
        </is>
      </c>
      <c r="AH140" s="67" t="inlineStr">
        <is>
          <t>√</t>
        </is>
      </c>
      <c r="AI140" s="67" t="inlineStr">
        <is>
          <t>√</t>
        </is>
      </c>
      <c r="AJ140" s="67" t="inlineStr">
        <is>
          <t>√</t>
        </is>
      </c>
      <c r="AK140" s="67" t="inlineStr">
        <is>
          <t>√</t>
        </is>
      </c>
      <c r="AL140" s="18" t="inlineStr">
        <is>
          <t>×</t>
        </is>
      </c>
      <c r="AM140" s="18" t="inlineStr">
        <is>
          <t>×</t>
        </is>
      </c>
      <c r="AN140" s="67" t="inlineStr">
        <is>
          <t>√</t>
        </is>
      </c>
      <c r="AO140" s="89" t="inlineStr">
        <is>
          <t>正在完善</t>
        </is>
      </c>
    </row>
    <row r="141" ht="105" customHeight="1" s="186">
      <c r="A141" s="123" t="n"/>
      <c r="B141" s="46" t="inlineStr">
        <is>
          <t>全混合日粮
搅拌机</t>
        </is>
      </c>
      <c r="C141" s="46" t="inlineStr">
        <is>
          <t>新建</t>
        </is>
      </c>
      <c r="D141" s="44" t="inlineStr">
        <is>
          <t>2022.01-2022.12</t>
        </is>
      </c>
      <c r="E141" s="46" t="inlineStr">
        <is>
          <t>车道镇</t>
        </is>
      </c>
      <c r="F141" s="51" t="inlineStr">
        <is>
          <t>投放1.5立方全日粮搅拌机84台，其中：苦水掌村8台、双庙村6台、王西掌村11台、吊渠村5台、三角城村1台、杨掌村7台、万安村4台、魏洼村25台、陈掌村1台、红台村1台、樱桃掌村4台、代掌村6台、刘渠村1台、刘园子村4台。2立方11台其中：元峁村1台，苦水掌村1台、双庙村1台、王西掌村1台、吊渠村1台、三角城村2台、魏洼村1台、陈掌村1台、代掌村1台、刘渠村1台。</t>
        </is>
      </c>
      <c r="G141" s="46" t="n">
        <v>68.81</v>
      </c>
      <c r="H141" s="46" t="n">
        <v>68.81</v>
      </c>
      <c r="I141" s="44" t="n"/>
      <c r="J141" s="44" t="n"/>
      <c r="K141" s="44" t="n"/>
      <c r="L141" s="44" t="inlineStr">
        <is>
          <t>甘财扶贫〔2021〕26号</t>
        </is>
      </c>
      <c r="M141" s="51" t="inlineStr">
        <is>
          <t>改善养殖配套设施，提升养殖效益，增加养殖收入。</t>
        </is>
      </c>
      <c r="N141" s="51" t="inlineStr">
        <is>
          <t>大力推广科学饲喂，提高饲草料转化率，增加养殖户收入，进一步完善“企、社、户”三方利益联结机制。</t>
        </is>
      </c>
      <c r="O141" s="46" t="n">
        <v>15</v>
      </c>
      <c r="P141" s="44" t="n"/>
      <c r="Q141" s="46">
        <f>R141+S141</f>
        <v/>
      </c>
      <c r="R141" s="46" t="n">
        <v>0.0095</v>
      </c>
      <c r="S141" s="44" t="n"/>
      <c r="T141" s="46">
        <f>U141+V141</f>
        <v/>
      </c>
      <c r="U141" s="46" t="n">
        <v>0.0388</v>
      </c>
      <c r="V141" s="44" t="n"/>
      <c r="W141" s="46" t="inlineStr">
        <is>
          <t>畜牧局</t>
        </is>
      </c>
      <c r="X141" s="80" t="inlineStr">
        <is>
          <t>赵过存</t>
        </is>
      </c>
      <c r="Y141" s="46" t="inlineStr">
        <is>
          <t>车道镇</t>
        </is>
      </c>
      <c r="Z141" s="46" t="inlineStr">
        <is>
          <t>张会星</t>
        </is>
      </c>
      <c r="AA141" s="44" t="inlineStr">
        <is>
          <t>环农领办发〔2022〕3号</t>
        </is>
      </c>
      <c r="AB141" s="44" t="inlineStr">
        <is>
          <t>中提前批</t>
        </is>
      </c>
      <c r="AC141" s="67" t="inlineStr">
        <is>
          <t>是</t>
        </is>
      </c>
      <c r="AD141" s="67" t="inlineStr">
        <is>
          <t>√</t>
        </is>
      </c>
      <c r="AE141" s="67" t="inlineStr">
        <is>
          <t>√</t>
        </is>
      </c>
      <c r="AF141" s="67" t="inlineStr">
        <is>
          <t>√</t>
        </is>
      </c>
      <c r="AG141" s="67" t="inlineStr">
        <is>
          <t>√</t>
        </is>
      </c>
      <c r="AH141" s="67" t="inlineStr">
        <is>
          <t>√</t>
        </is>
      </c>
      <c r="AI141" s="67" t="inlineStr">
        <is>
          <t>√</t>
        </is>
      </c>
      <c r="AJ141" s="67" t="inlineStr">
        <is>
          <t>√</t>
        </is>
      </c>
      <c r="AK141" s="67" t="inlineStr">
        <is>
          <t>√</t>
        </is>
      </c>
      <c r="AL141" s="18" t="inlineStr">
        <is>
          <t>×</t>
        </is>
      </c>
      <c r="AM141" s="18" t="inlineStr">
        <is>
          <t>×</t>
        </is>
      </c>
      <c r="AN141" s="67" t="inlineStr">
        <is>
          <t>√</t>
        </is>
      </c>
      <c r="AO141" s="89" t="inlineStr">
        <is>
          <t>正在完善</t>
        </is>
      </c>
    </row>
    <row r="142" ht="59" customHeight="1" s="186">
      <c r="A142" s="123" t="n"/>
      <c r="B142" s="46" t="inlineStr">
        <is>
          <t>全混合日粮
搅拌机</t>
        </is>
      </c>
      <c r="C142" s="46" t="inlineStr">
        <is>
          <t>新建</t>
        </is>
      </c>
      <c r="D142" s="44" t="inlineStr">
        <is>
          <t>2022.01-2022.12</t>
        </is>
      </c>
      <c r="E142" s="46" t="inlineStr">
        <is>
          <t>耿湾乡</t>
        </is>
      </c>
      <c r="F142" s="51" t="inlineStr">
        <is>
          <t>投放1.5立方全日粮搅拌机15台，其中：韩老庄村2台、四合原村2台、潘掌村10台、许家掌村1台；2立方电动全日粮搅拌机2台，其中：四合原村1台、万湾村1台。</t>
        </is>
      </c>
      <c r="G142" s="46" t="n">
        <v>12.32</v>
      </c>
      <c r="H142" s="46" t="n">
        <v>12.32</v>
      </c>
      <c r="I142" s="44" t="n"/>
      <c r="J142" s="44" t="n"/>
      <c r="K142" s="44" t="n"/>
      <c r="L142" s="44" t="inlineStr">
        <is>
          <t>甘财扶贫〔2021〕26号</t>
        </is>
      </c>
      <c r="M142" s="51" t="inlineStr">
        <is>
          <t>改善养殖配套设施，提升养殖效益，增加养殖收入。</t>
        </is>
      </c>
      <c r="N142" s="51" t="inlineStr">
        <is>
          <t>大力推广科学饲喂，提高饲草料转化率，增加养殖户收入，进一步完善“企、社、户”三方利益联结机制。</t>
        </is>
      </c>
      <c r="O142" s="46" t="n">
        <v>6</v>
      </c>
      <c r="P142" s="44" t="n"/>
      <c r="Q142" s="46">
        <f>R142+S142</f>
        <v/>
      </c>
      <c r="R142" s="46" t="n">
        <v>0.0017</v>
      </c>
      <c r="S142" s="44" t="n"/>
      <c r="T142" s="46">
        <f>U142+V142</f>
        <v/>
      </c>
      <c r="U142" s="46" t="n">
        <v>0.006</v>
      </c>
      <c r="V142" s="44" t="n"/>
      <c r="W142" s="46" t="inlineStr">
        <is>
          <t>畜牧局</t>
        </is>
      </c>
      <c r="X142" s="80" t="inlineStr">
        <is>
          <t>赵过存</t>
        </is>
      </c>
      <c r="Y142" s="46" t="inlineStr">
        <is>
          <t>耿湾乡</t>
        </is>
      </c>
      <c r="Z142" s="44" t="inlineStr">
        <is>
          <t>王秀丽</t>
        </is>
      </c>
      <c r="AA142" s="44" t="inlineStr">
        <is>
          <t>环农领办发〔2022〕3号</t>
        </is>
      </c>
      <c r="AB142" s="44" t="inlineStr">
        <is>
          <t>中提前批</t>
        </is>
      </c>
      <c r="AC142" s="67" t="inlineStr">
        <is>
          <t>是</t>
        </is>
      </c>
      <c r="AD142" s="67" t="inlineStr">
        <is>
          <t>√</t>
        </is>
      </c>
      <c r="AE142" s="67" t="inlineStr">
        <is>
          <t>√</t>
        </is>
      </c>
      <c r="AF142" s="67" t="inlineStr">
        <is>
          <t>√</t>
        </is>
      </c>
      <c r="AG142" s="67" t="inlineStr">
        <is>
          <t>√</t>
        </is>
      </c>
      <c r="AH142" s="67" t="inlineStr">
        <is>
          <t>√</t>
        </is>
      </c>
      <c r="AI142" s="67" t="inlineStr">
        <is>
          <t>√</t>
        </is>
      </c>
      <c r="AJ142" s="67" t="inlineStr">
        <is>
          <t>√</t>
        </is>
      </c>
      <c r="AK142" s="67" t="inlineStr">
        <is>
          <t>√</t>
        </is>
      </c>
      <c r="AL142" s="18" t="inlineStr">
        <is>
          <t>×</t>
        </is>
      </c>
      <c r="AM142" s="18" t="inlineStr">
        <is>
          <t>×</t>
        </is>
      </c>
      <c r="AN142" s="67" t="inlineStr">
        <is>
          <t>√</t>
        </is>
      </c>
      <c r="AO142" s="89" t="inlineStr">
        <is>
          <t>正在完善</t>
        </is>
      </c>
    </row>
    <row r="143" ht="59" customHeight="1" s="186">
      <c r="A143" s="123" t="n"/>
      <c r="B143" s="46" t="inlineStr">
        <is>
          <t>全混合日粮
搅拌机</t>
        </is>
      </c>
      <c r="C143" s="46" t="inlineStr">
        <is>
          <t>新建</t>
        </is>
      </c>
      <c r="D143" s="44" t="inlineStr">
        <is>
          <t>2022.01-2022.12</t>
        </is>
      </c>
      <c r="E143" s="46" t="inlineStr">
        <is>
          <t>合道镇</t>
        </is>
      </c>
      <c r="F143" s="51" t="inlineStr">
        <is>
          <t>投放1.5立方全日粮搅拌机23台，其中：陈旗塬村9台、陶洼子村9台、瓦天沟村2台、沈家岭村2台、何家坪村1台。2立方全日粮搅拌机1台，其中：陈旗塬村1台。</t>
        </is>
      </c>
      <c r="G143" s="46" t="n">
        <v>17.01</v>
      </c>
      <c r="H143" s="46" t="n">
        <v>17.01</v>
      </c>
      <c r="I143" s="44" t="n"/>
      <c r="J143" s="44" t="n"/>
      <c r="K143" s="44" t="n"/>
      <c r="L143" s="44" t="inlineStr">
        <is>
          <t>甘财扶贫〔2021〕26号</t>
        </is>
      </c>
      <c r="M143" s="51" t="inlineStr">
        <is>
          <t>改善养殖配套设施，提升养殖效益，增加养殖收入。</t>
        </is>
      </c>
      <c r="N143" s="51" t="inlineStr">
        <is>
          <t>大力推广科学饲喂，提高饲草料转化率，增加养殖户收入，进一步完善“企、社、户”三方利益联结机制。</t>
        </is>
      </c>
      <c r="O143" s="46" t="n">
        <v>6</v>
      </c>
      <c r="P143" s="44" t="n"/>
      <c r="Q143" s="46">
        <f>R143+S143</f>
        <v/>
      </c>
      <c r="R143" s="46" t="n">
        <v>0.0024</v>
      </c>
      <c r="S143" s="44" t="n"/>
      <c r="T143" s="46">
        <f>U143+V143</f>
        <v/>
      </c>
      <c r="U143" s="46" t="n">
        <v>0.009599999999999999</v>
      </c>
      <c r="V143" s="44" t="n"/>
      <c r="W143" s="46" t="inlineStr">
        <is>
          <t>畜牧局</t>
        </is>
      </c>
      <c r="X143" s="80" t="inlineStr">
        <is>
          <t>赵过存</t>
        </is>
      </c>
      <c r="Y143" s="46" t="inlineStr">
        <is>
          <t>合道镇</t>
        </is>
      </c>
      <c r="Z143" s="44" t="inlineStr">
        <is>
          <t>王宝明</t>
        </is>
      </c>
      <c r="AA143" s="44" t="inlineStr">
        <is>
          <t>环农领办发〔2022〕3号</t>
        </is>
      </c>
      <c r="AB143" s="44" t="inlineStr">
        <is>
          <t>中提前批</t>
        </is>
      </c>
      <c r="AC143" s="67" t="inlineStr">
        <is>
          <t>是</t>
        </is>
      </c>
      <c r="AD143" s="67" t="inlineStr">
        <is>
          <t>√</t>
        </is>
      </c>
      <c r="AE143" s="67" t="inlineStr">
        <is>
          <t>√</t>
        </is>
      </c>
      <c r="AF143" s="67" t="inlineStr">
        <is>
          <t>√</t>
        </is>
      </c>
      <c r="AG143" s="67" t="inlineStr">
        <is>
          <t>√</t>
        </is>
      </c>
      <c r="AH143" s="67" t="inlineStr">
        <is>
          <t>√</t>
        </is>
      </c>
      <c r="AI143" s="67" t="inlineStr">
        <is>
          <t>√</t>
        </is>
      </c>
      <c r="AJ143" s="67" t="inlineStr">
        <is>
          <t>√</t>
        </is>
      </c>
      <c r="AK143" s="67" t="inlineStr">
        <is>
          <t>√</t>
        </is>
      </c>
      <c r="AL143" s="18" t="inlineStr">
        <is>
          <t>×</t>
        </is>
      </c>
      <c r="AM143" s="18" t="inlineStr">
        <is>
          <t>×</t>
        </is>
      </c>
      <c r="AN143" s="67" t="inlineStr">
        <is>
          <t>√</t>
        </is>
      </c>
      <c r="AO143" s="89" t="inlineStr">
        <is>
          <t>正在完善</t>
        </is>
      </c>
    </row>
    <row r="144" ht="80" customHeight="1" s="186">
      <c r="A144" s="123" t="n"/>
      <c r="B144" s="46" t="inlineStr">
        <is>
          <t>全混合日粮
搅拌机</t>
        </is>
      </c>
      <c r="C144" s="46" t="inlineStr">
        <is>
          <t> </t>
        </is>
      </c>
      <c r="D144" s="44" t="inlineStr">
        <is>
          <t>2022.01-2022.12</t>
        </is>
      </c>
      <c r="E144" s="46" t="inlineStr">
        <is>
          <t>洪德镇</t>
        </is>
      </c>
      <c r="F144" s="51" t="inlineStr">
        <is>
          <t>投放1.5立方全日粮搅拌机29台，其中：丁阳渠子村10台、河连湾村3台、李塬村4台、私盐路村1台、苏长沟村3台、新集子村2台、许旗村1台、张崾岘村5台。2立方全日粮搅拌机15台，其中：丁阳渠子村1台、耿塬畔村2台、河连湾村1台、寇河村2台、马塬村1台、苗河村1台、私盐路村4台、苏长沟村1台、张崾岘村2台。</t>
        </is>
      </c>
      <c r="G144" s="46" t="n">
        <v>33.95</v>
      </c>
      <c r="H144" s="46" t="n">
        <v>33.95</v>
      </c>
      <c r="I144" s="44" t="n"/>
      <c r="J144" s="44" t="n"/>
      <c r="K144" s="44" t="n"/>
      <c r="L144" s="44" t="inlineStr">
        <is>
          <t>甘财扶贫〔2021〕26号</t>
        </is>
      </c>
      <c r="M144" s="51" t="inlineStr">
        <is>
          <t>改善养殖配套设施，提升养殖效益，增加养殖收入。</t>
        </is>
      </c>
      <c r="N144" s="51" t="inlineStr">
        <is>
          <t>大力推广科学饲喂，提高饲草料转化率，增加养殖户收入，进一步完善“企、社、户”三方利益联结机制。</t>
        </is>
      </c>
      <c r="O144" s="46" t="n">
        <v>8</v>
      </c>
      <c r="P144" s="44" t="n"/>
      <c r="Q144" s="46">
        <f>R144+S144</f>
        <v/>
      </c>
      <c r="R144" s="46" t="n">
        <v>0.0044</v>
      </c>
      <c r="S144" s="44" t="n"/>
      <c r="T144" s="46">
        <f>U144+V144</f>
        <v/>
      </c>
      <c r="U144" s="46" t="n">
        <v>0.017</v>
      </c>
      <c r="V144" s="44" t="n"/>
      <c r="W144" s="46" t="inlineStr">
        <is>
          <t>畜牧局</t>
        </is>
      </c>
      <c r="X144" s="80" t="inlineStr">
        <is>
          <t>赵过存</t>
        </is>
      </c>
      <c r="Y144" s="46" t="inlineStr">
        <is>
          <t>洪德镇</t>
        </is>
      </c>
      <c r="Z144" s="71" t="inlineStr">
        <is>
          <t>王国伍</t>
        </is>
      </c>
      <c r="AA144" s="44" t="inlineStr">
        <is>
          <t>环农领办发〔2022〕3号</t>
        </is>
      </c>
      <c r="AB144" s="44" t="inlineStr">
        <is>
          <t>中提前批</t>
        </is>
      </c>
      <c r="AC144" s="67" t="inlineStr">
        <is>
          <t>是</t>
        </is>
      </c>
      <c r="AD144" s="67" t="inlineStr">
        <is>
          <t>√</t>
        </is>
      </c>
      <c r="AE144" s="67" t="inlineStr">
        <is>
          <t>√</t>
        </is>
      </c>
      <c r="AF144" s="67" t="inlineStr">
        <is>
          <t>√</t>
        </is>
      </c>
      <c r="AG144" s="67" t="inlineStr">
        <is>
          <t>√</t>
        </is>
      </c>
      <c r="AH144" s="67" t="inlineStr">
        <is>
          <t>√</t>
        </is>
      </c>
      <c r="AI144" s="67" t="inlineStr">
        <is>
          <t>√</t>
        </is>
      </c>
      <c r="AJ144" s="67" t="inlineStr">
        <is>
          <t>√</t>
        </is>
      </c>
      <c r="AK144" s="67" t="inlineStr">
        <is>
          <t>√</t>
        </is>
      </c>
      <c r="AL144" s="18" t="inlineStr">
        <is>
          <t>×</t>
        </is>
      </c>
      <c r="AM144" s="18" t="inlineStr">
        <is>
          <t>×</t>
        </is>
      </c>
      <c r="AN144" s="67" t="inlineStr">
        <is>
          <t>√</t>
        </is>
      </c>
      <c r="AO144" s="89" t="inlineStr">
        <is>
          <t>正在完善</t>
        </is>
      </c>
    </row>
    <row r="145" ht="53" customHeight="1" s="186">
      <c r="A145" s="123" t="n"/>
      <c r="B145" s="46" t="inlineStr">
        <is>
          <t>全混合日粮
搅拌机</t>
        </is>
      </c>
      <c r="C145" s="46" t="inlineStr">
        <is>
          <t>新建</t>
        </is>
      </c>
      <c r="D145" s="44" t="inlineStr">
        <is>
          <t>2022.01-2022.12</t>
        </is>
      </c>
      <c r="E145" s="46" t="inlineStr">
        <is>
          <t>环城镇</t>
        </is>
      </c>
      <c r="F145" s="51" t="inlineStr">
        <is>
          <t>投放2立方全日粮搅拌机1台，其中：高龚塬村1台。1.5立方全日粮搅拌机8台，其中：高龚塬村8台。</t>
        </is>
      </c>
      <c r="G145" s="46" t="n">
        <v>6.51</v>
      </c>
      <c r="H145" s="46" t="n">
        <v>6.51</v>
      </c>
      <c r="I145" s="44" t="n"/>
      <c r="J145" s="44" t="n"/>
      <c r="K145" s="44" t="n"/>
      <c r="L145" s="44" t="inlineStr">
        <is>
          <t>甘财扶贫〔2021〕26号</t>
        </is>
      </c>
      <c r="M145" s="51" t="inlineStr">
        <is>
          <t>扶持贫困户发展草畜产业，提高贫困户收入。</t>
        </is>
      </c>
      <c r="N145" s="51" t="inlineStr">
        <is>
          <t>大力推广科学饲喂，提高饲草料转化率，增加养殖户收入，进一步完善“企、社、户”三方利益联结机制。</t>
        </is>
      </c>
      <c r="O145" s="46" t="n">
        <v>0</v>
      </c>
      <c r="P145" s="44" t="n">
        <v>1</v>
      </c>
      <c r="Q145" s="46">
        <f>R145+S145</f>
        <v/>
      </c>
      <c r="R145" s="46" t="n">
        <v>0.0009</v>
      </c>
      <c r="S145" s="44" t="n"/>
      <c r="T145" s="46">
        <f>U145+V145</f>
        <v/>
      </c>
      <c r="U145" s="46" t="n">
        <v>0.0036</v>
      </c>
      <c r="V145" s="44" t="n"/>
      <c r="W145" s="46" t="inlineStr">
        <is>
          <t>畜牧局</t>
        </is>
      </c>
      <c r="X145" s="80" t="inlineStr">
        <is>
          <t>赵过存</t>
        </is>
      </c>
      <c r="Y145" s="46" t="inlineStr">
        <is>
          <t>环城镇</t>
        </is>
      </c>
      <c r="Z145" s="44" t="inlineStr">
        <is>
          <t>王向斌</t>
        </is>
      </c>
      <c r="AA145" s="44" t="inlineStr">
        <is>
          <t>环农领办发〔2022〕3号</t>
        </is>
      </c>
      <c r="AB145" s="44" t="inlineStr">
        <is>
          <t>中提前批</t>
        </is>
      </c>
      <c r="AC145" s="67" t="inlineStr">
        <is>
          <t>是</t>
        </is>
      </c>
      <c r="AD145" s="67" t="inlineStr">
        <is>
          <t>√</t>
        </is>
      </c>
      <c r="AE145" s="67" t="inlineStr">
        <is>
          <t>√</t>
        </is>
      </c>
      <c r="AF145" s="67" t="inlineStr">
        <is>
          <t>√</t>
        </is>
      </c>
      <c r="AG145" s="67" t="inlineStr">
        <is>
          <t>√</t>
        </is>
      </c>
      <c r="AH145" s="67" t="inlineStr">
        <is>
          <t>√</t>
        </is>
      </c>
      <c r="AI145" s="67" t="inlineStr">
        <is>
          <t>√</t>
        </is>
      </c>
      <c r="AJ145" s="67" t="inlineStr">
        <is>
          <t>√</t>
        </is>
      </c>
      <c r="AK145" s="67" t="inlineStr">
        <is>
          <t>√</t>
        </is>
      </c>
      <c r="AL145" s="18" t="inlineStr">
        <is>
          <t>×</t>
        </is>
      </c>
      <c r="AM145" s="18" t="inlineStr">
        <is>
          <t>×</t>
        </is>
      </c>
      <c r="AN145" s="67" t="inlineStr">
        <is>
          <t>√</t>
        </is>
      </c>
      <c r="AO145" s="89" t="inlineStr">
        <is>
          <t>正在完善</t>
        </is>
      </c>
    </row>
    <row r="146" ht="49" customHeight="1" s="186">
      <c r="A146" s="123" t="n"/>
      <c r="B146" s="46" t="inlineStr">
        <is>
          <t>全混合日粮
搅拌机</t>
        </is>
      </c>
      <c r="C146" s="46" t="inlineStr">
        <is>
          <t>新建</t>
        </is>
      </c>
      <c r="D146" s="44" t="inlineStr">
        <is>
          <t>2022.01-2022.12</t>
        </is>
      </c>
      <c r="E146" s="46" t="inlineStr">
        <is>
          <t>八珠乡</t>
        </is>
      </c>
      <c r="F146" s="104" t="inlineStr">
        <is>
          <t>投放1.5方全混合日粮搅拌机9台，其中：冯家湾村9台。</t>
        </is>
      </c>
      <c r="G146" s="46" t="n">
        <v>6.3</v>
      </c>
      <c r="H146" s="46" t="n">
        <v>6.3</v>
      </c>
      <c r="I146" s="44" t="n"/>
      <c r="J146" s="44" t="n"/>
      <c r="K146" s="44" t="n"/>
      <c r="L146" s="44" t="inlineStr">
        <is>
          <t>甘财扶贫〔2021〕26号</t>
        </is>
      </c>
      <c r="M146" s="51" t="inlineStr">
        <is>
          <t>改善养殖配套设施，提升养殖效益，增加养殖收入。</t>
        </is>
      </c>
      <c r="N146" s="51" t="inlineStr">
        <is>
          <t>大力推广科学饲喂，提高饲草料转化率，增加养殖户收入，进一步完善“企、社、户”三方利益联结机制。</t>
        </is>
      </c>
      <c r="O146" s="46" t="n">
        <v>4</v>
      </c>
      <c r="P146" s="44" t="n"/>
      <c r="Q146" s="46">
        <f>R146+S146</f>
        <v/>
      </c>
      <c r="R146" s="46" t="n">
        <v>0.0009</v>
      </c>
      <c r="S146" s="44" t="n"/>
      <c r="T146" s="46">
        <f>U146+V146</f>
        <v/>
      </c>
      <c r="U146" s="46" t="n">
        <v>0.0036</v>
      </c>
      <c r="V146" s="44" t="n"/>
      <c r="W146" s="46" t="inlineStr">
        <is>
          <t>畜牧局</t>
        </is>
      </c>
      <c r="X146" s="80" t="inlineStr">
        <is>
          <t>赵过存</t>
        </is>
      </c>
      <c r="Y146" s="46" t="inlineStr">
        <is>
          <t>八珠乡</t>
        </is>
      </c>
      <c r="Z146" s="44" t="inlineStr">
        <is>
          <t>白俊虎</t>
        </is>
      </c>
      <c r="AA146" s="44" t="inlineStr">
        <is>
          <t>环农领办发〔2022〕3号</t>
        </is>
      </c>
      <c r="AB146" s="44" t="inlineStr">
        <is>
          <t>中提前批</t>
        </is>
      </c>
      <c r="AC146" s="67" t="inlineStr">
        <is>
          <t>是</t>
        </is>
      </c>
      <c r="AD146" s="67" t="inlineStr">
        <is>
          <t>√</t>
        </is>
      </c>
      <c r="AE146" s="67" t="inlineStr">
        <is>
          <t>√</t>
        </is>
      </c>
      <c r="AF146" s="67" t="inlineStr">
        <is>
          <t>√</t>
        </is>
      </c>
      <c r="AG146" s="67" t="inlineStr">
        <is>
          <t>√</t>
        </is>
      </c>
      <c r="AH146" s="67" t="inlineStr">
        <is>
          <t>√</t>
        </is>
      </c>
      <c r="AI146" s="67" t="inlineStr">
        <is>
          <t>√</t>
        </is>
      </c>
      <c r="AJ146" s="67" t="inlineStr">
        <is>
          <t>√</t>
        </is>
      </c>
      <c r="AK146" s="67" t="inlineStr">
        <is>
          <t>√</t>
        </is>
      </c>
      <c r="AL146" s="18" t="inlineStr">
        <is>
          <t>×</t>
        </is>
      </c>
      <c r="AM146" s="18" t="inlineStr">
        <is>
          <t>×</t>
        </is>
      </c>
      <c r="AN146" s="67" t="inlineStr">
        <is>
          <t>√</t>
        </is>
      </c>
      <c r="AO146" s="89" t="inlineStr">
        <is>
          <t>正在完善</t>
        </is>
      </c>
    </row>
    <row r="147" ht="49" customHeight="1" s="186">
      <c r="A147" s="123" t="n"/>
      <c r="B147" s="46" t="inlineStr">
        <is>
          <t>全混合日粮
搅拌机</t>
        </is>
      </c>
      <c r="C147" s="46" t="inlineStr">
        <is>
          <t>新建</t>
        </is>
      </c>
      <c r="D147" s="44" t="inlineStr">
        <is>
          <t>2022.01-2022.12</t>
        </is>
      </c>
      <c r="E147" s="46" t="inlineStr">
        <is>
          <t>樊家川镇</t>
        </is>
      </c>
      <c r="F147" s="51" t="inlineStr">
        <is>
          <t>投放1.5立方全日粮搅拌机21台，其中：马驿沟村11台、郝集村1台、闫塬村5台、马骏滩村4台。</t>
        </is>
      </c>
      <c r="G147" s="46" t="n">
        <v>14.7</v>
      </c>
      <c r="H147" s="46" t="n">
        <v>14.7</v>
      </c>
      <c r="I147" s="44" t="n"/>
      <c r="J147" s="44" t="n"/>
      <c r="K147" s="44" t="n"/>
      <c r="L147" s="44" t="inlineStr">
        <is>
          <t>甘财扶贫〔2021〕26号</t>
        </is>
      </c>
      <c r="M147" s="51" t="inlineStr">
        <is>
          <t>改善养殖配套设施，提升养殖效益，增加养殖收入。</t>
        </is>
      </c>
      <c r="N147" s="51" t="inlineStr">
        <is>
          <t>大力推广科学饲喂，提高饲草料转化率，增加养殖户收入，进一步完善“企、社、户”三方利益联结机制。</t>
        </is>
      </c>
      <c r="O147" s="46" t="n">
        <v>4</v>
      </c>
      <c r="P147" s="44" t="n"/>
      <c r="Q147" s="46">
        <f>R147+S147</f>
        <v/>
      </c>
      <c r="R147" s="46" t="n">
        <v>0.0021</v>
      </c>
      <c r="S147" s="44" t="n"/>
      <c r="T147" s="46">
        <f>U147+V147</f>
        <v/>
      </c>
      <c r="U147" s="46" t="n">
        <v>0.008399999999999999</v>
      </c>
      <c r="V147" s="44" t="n"/>
      <c r="W147" s="46" t="inlineStr">
        <is>
          <t>畜牧局</t>
        </is>
      </c>
      <c r="X147" s="80" t="inlineStr">
        <is>
          <t>赵过存</t>
        </is>
      </c>
      <c r="Y147" s="46" t="inlineStr">
        <is>
          <t>樊家川镇</t>
        </is>
      </c>
      <c r="Z147" s="44" t="inlineStr">
        <is>
          <t>王治峰</t>
        </is>
      </c>
      <c r="AA147" s="44" t="inlineStr">
        <is>
          <t>环农领办发〔2022〕3号</t>
        </is>
      </c>
      <c r="AB147" s="44" t="inlineStr">
        <is>
          <t>中提前批</t>
        </is>
      </c>
      <c r="AC147" s="67" t="inlineStr">
        <is>
          <t>是</t>
        </is>
      </c>
      <c r="AD147" s="67" t="inlineStr">
        <is>
          <t>√</t>
        </is>
      </c>
      <c r="AE147" s="67" t="inlineStr">
        <is>
          <t>√</t>
        </is>
      </c>
      <c r="AF147" s="67" t="inlineStr">
        <is>
          <t>√</t>
        </is>
      </c>
      <c r="AG147" s="67" t="inlineStr">
        <is>
          <t>√</t>
        </is>
      </c>
      <c r="AH147" s="67" t="inlineStr">
        <is>
          <t>√</t>
        </is>
      </c>
      <c r="AI147" s="67" t="inlineStr">
        <is>
          <t>√</t>
        </is>
      </c>
      <c r="AJ147" s="67" t="inlineStr">
        <is>
          <t>√</t>
        </is>
      </c>
      <c r="AK147" s="67" t="inlineStr">
        <is>
          <t>√</t>
        </is>
      </c>
      <c r="AL147" s="18" t="inlineStr">
        <is>
          <t>×</t>
        </is>
      </c>
      <c r="AM147" s="18" t="inlineStr">
        <is>
          <t>×</t>
        </is>
      </c>
      <c r="AN147" s="67" t="inlineStr">
        <is>
          <t>√</t>
        </is>
      </c>
      <c r="AO147" s="89" t="inlineStr">
        <is>
          <t>正在完善</t>
        </is>
      </c>
    </row>
    <row r="148" ht="66" customHeight="1" s="186">
      <c r="A148" s="123" t="n"/>
      <c r="B148" s="46" t="inlineStr">
        <is>
          <t>全混合日粮
搅拌机</t>
        </is>
      </c>
      <c r="C148" s="46" t="inlineStr">
        <is>
          <t>新建</t>
        </is>
      </c>
      <c r="D148" s="44" t="inlineStr">
        <is>
          <t>2022.01-2022.12</t>
        </is>
      </c>
      <c r="E148" s="46" t="inlineStr">
        <is>
          <t>虎洞镇</t>
        </is>
      </c>
      <c r="F148" s="51" t="inlineStr">
        <is>
          <t>投放1.5立方全日粮搅拌机10台，其中：张家湾村5台动，金庄塬村5台。2立方全日粮搅拌机3台，其中：张家湾村2台、金庄塬村1台。</t>
        </is>
      </c>
      <c r="G148" s="46" t="n">
        <v>9.73</v>
      </c>
      <c r="H148" s="46" t="n">
        <v>9.73</v>
      </c>
      <c r="I148" s="44" t="n"/>
      <c r="J148" s="44" t="n"/>
      <c r="K148" s="44" t="n"/>
      <c r="L148" s="44" t="inlineStr">
        <is>
          <t>甘财扶贫〔2021〕26号</t>
        </is>
      </c>
      <c r="M148" s="51" t="inlineStr">
        <is>
          <t>改善养殖配套设施，提升养殖效益，增加养殖收入。</t>
        </is>
      </c>
      <c r="N148" s="51" t="inlineStr">
        <is>
          <t>大力推广科学饲喂，提高饲草料转化率，增加养殖户收入，进一步完善“企、社、户”三方利益联结机制。</t>
        </is>
      </c>
      <c r="O148" s="46" t="n">
        <v>2</v>
      </c>
      <c r="P148" s="44" t="n"/>
      <c r="Q148" s="46">
        <f>R148+S148</f>
        <v/>
      </c>
      <c r="R148" s="46" t="n">
        <v>0.0013</v>
      </c>
      <c r="S148" s="44" t="n"/>
      <c r="T148" s="46">
        <f>U148+V148</f>
        <v/>
      </c>
      <c r="U148" s="46" t="n">
        <v>0.0052</v>
      </c>
      <c r="V148" s="44" t="n"/>
      <c r="W148" s="46" t="inlineStr">
        <is>
          <t>畜牧局</t>
        </is>
      </c>
      <c r="X148" s="80" t="inlineStr">
        <is>
          <t>赵过存</t>
        </is>
      </c>
      <c r="Y148" s="46" t="inlineStr">
        <is>
          <t>虎洞镇</t>
        </is>
      </c>
      <c r="Z148" s="44" t="inlineStr">
        <is>
          <t>梁海涛</t>
        </is>
      </c>
      <c r="AA148" s="44" t="inlineStr">
        <is>
          <t>环农领办发〔2022〕3号</t>
        </is>
      </c>
      <c r="AB148" s="44" t="inlineStr">
        <is>
          <t>中提前批</t>
        </is>
      </c>
      <c r="AC148" s="67" t="inlineStr">
        <is>
          <t>是</t>
        </is>
      </c>
      <c r="AD148" s="67" t="inlineStr">
        <is>
          <t>√</t>
        </is>
      </c>
      <c r="AE148" s="67" t="inlineStr">
        <is>
          <t>√</t>
        </is>
      </c>
      <c r="AF148" s="67" t="inlineStr">
        <is>
          <t>√</t>
        </is>
      </c>
      <c r="AG148" s="67" t="inlineStr">
        <is>
          <t>√</t>
        </is>
      </c>
      <c r="AH148" s="67" t="inlineStr">
        <is>
          <t>√</t>
        </is>
      </c>
      <c r="AI148" s="67" t="inlineStr">
        <is>
          <t>√</t>
        </is>
      </c>
      <c r="AJ148" s="67" t="inlineStr">
        <is>
          <t>√</t>
        </is>
      </c>
      <c r="AK148" s="67" t="inlineStr">
        <is>
          <t>√</t>
        </is>
      </c>
      <c r="AL148" s="18" t="inlineStr">
        <is>
          <t>×</t>
        </is>
      </c>
      <c r="AM148" s="18" t="inlineStr">
        <is>
          <t>×</t>
        </is>
      </c>
      <c r="AN148" s="67" t="inlineStr">
        <is>
          <t>√</t>
        </is>
      </c>
      <c r="AO148" s="89" t="inlineStr">
        <is>
          <t>正在完善</t>
        </is>
      </c>
    </row>
    <row r="149" ht="66" customHeight="1" s="186">
      <c r="A149" s="123" t="n"/>
      <c r="B149" s="46" t="inlineStr">
        <is>
          <t>全混合日粮
搅拌机</t>
        </is>
      </c>
      <c r="C149" s="46" t="inlineStr">
        <is>
          <t>新建</t>
        </is>
      </c>
      <c r="D149" s="44" t="inlineStr">
        <is>
          <t>2022.01-2022.12</t>
        </is>
      </c>
      <c r="E149" s="46" t="inlineStr">
        <is>
          <t>芦家湾乡</t>
        </is>
      </c>
      <c r="F149" s="51" t="inlineStr">
        <is>
          <t>投放1.5立方全日粮搅拌机69台，其中：庙儿掌村12台、花儿掌村10台、桃李湾村9台、王庄村24台、杨新庄2台、宋家掌1台、大堡条村11台。投放2立方全日粮搅拌机台1台，其中：王庄村1台。</t>
        </is>
      </c>
      <c r="G149" s="46" t="n">
        <v>49.21</v>
      </c>
      <c r="H149" s="46" t="n">
        <v>49.21</v>
      </c>
      <c r="I149" s="44" t="n"/>
      <c r="J149" s="44" t="n"/>
      <c r="K149" s="44" t="n"/>
      <c r="L149" s="44" t="inlineStr">
        <is>
          <t>甘财扶贫〔2021〕26号</t>
        </is>
      </c>
      <c r="M149" s="51" t="inlineStr">
        <is>
          <t>改善养殖配套设施，提升养殖效益，增加养殖收入。</t>
        </is>
      </c>
      <c r="N149" s="51" t="inlineStr">
        <is>
          <t>大力推广科学饲喂，提高饲草料转化率，增加养殖户收入，进一步完善“企、社、户”三方利益联结机制。</t>
        </is>
      </c>
      <c r="O149" s="46" t="n">
        <v>7</v>
      </c>
      <c r="P149" s="44" t="n"/>
      <c r="Q149" s="46">
        <f>R149+S149</f>
        <v/>
      </c>
      <c r="R149" s="46" t="n">
        <v>0.007</v>
      </c>
      <c r="S149" s="44" t="n"/>
      <c r="T149" s="46">
        <f>U149+V149</f>
        <v/>
      </c>
      <c r="U149" s="46" t="n">
        <v>0.032</v>
      </c>
      <c r="V149" s="44" t="n"/>
      <c r="W149" s="46" t="inlineStr">
        <is>
          <t>畜牧局</t>
        </is>
      </c>
      <c r="X149" s="80" t="inlineStr">
        <is>
          <t>赵过存</t>
        </is>
      </c>
      <c r="Y149" s="46" t="inlineStr">
        <is>
          <t>芦家湾乡</t>
        </is>
      </c>
      <c r="Z149" s="44" t="inlineStr">
        <is>
          <t>马鹏飞</t>
        </is>
      </c>
      <c r="AA149" s="44" t="inlineStr">
        <is>
          <t>环农领办发〔2022〕3号</t>
        </is>
      </c>
      <c r="AB149" s="44" t="inlineStr">
        <is>
          <t>中提前批</t>
        </is>
      </c>
      <c r="AC149" s="67" t="inlineStr">
        <is>
          <t>是</t>
        </is>
      </c>
      <c r="AD149" s="67" t="inlineStr">
        <is>
          <t>√</t>
        </is>
      </c>
      <c r="AE149" s="67" t="inlineStr">
        <is>
          <t>√</t>
        </is>
      </c>
      <c r="AF149" s="67" t="inlineStr">
        <is>
          <t>√</t>
        </is>
      </c>
      <c r="AG149" s="67" t="inlineStr">
        <is>
          <t>√</t>
        </is>
      </c>
      <c r="AH149" s="67" t="inlineStr">
        <is>
          <t>√</t>
        </is>
      </c>
      <c r="AI149" s="67" t="inlineStr">
        <is>
          <t>√</t>
        </is>
      </c>
      <c r="AJ149" s="67" t="inlineStr">
        <is>
          <t>√</t>
        </is>
      </c>
      <c r="AK149" s="67" t="inlineStr">
        <is>
          <t>√</t>
        </is>
      </c>
      <c r="AL149" s="18" t="inlineStr">
        <is>
          <t>×</t>
        </is>
      </c>
      <c r="AM149" s="18" t="inlineStr">
        <is>
          <t>×</t>
        </is>
      </c>
      <c r="AN149" s="67" t="inlineStr">
        <is>
          <t>√</t>
        </is>
      </c>
      <c r="AO149" s="89" t="inlineStr">
        <is>
          <t>正在完善</t>
        </is>
      </c>
    </row>
    <row r="150" ht="66" customHeight="1" s="186">
      <c r="A150" s="123" t="n"/>
      <c r="B150" s="46" t="inlineStr">
        <is>
          <t>全混合日粮
搅拌机</t>
        </is>
      </c>
      <c r="C150" s="46" t="inlineStr">
        <is>
          <t>新建</t>
        </is>
      </c>
      <c r="D150" s="44" t="inlineStr">
        <is>
          <t>2022.01-2022.12</t>
        </is>
      </c>
      <c r="E150" s="46" t="inlineStr">
        <is>
          <t>罗山川乡</t>
        </is>
      </c>
      <c r="F150" s="51" t="inlineStr">
        <is>
          <t>投放1.5立方全日粮搅拌机23台，其中：苇芝城村12台、龙柏山村6台、兰家掌村3台、大树塬村1台、陈渠子村1台。2立方全日粮搅拌机8台，其中：苇芝城村2台、龙柏山村1台、大树塬村3台、山水湾村1台、光明村1台。</t>
        </is>
      </c>
      <c r="G150" s="46" t="n">
        <v>23.38</v>
      </c>
      <c r="H150" s="46" t="n">
        <v>23.38</v>
      </c>
      <c r="I150" s="44" t="n"/>
      <c r="J150" s="44" t="n"/>
      <c r="K150" s="44" t="n"/>
      <c r="L150" s="44" t="inlineStr">
        <is>
          <t>甘财扶贫〔2021〕26号</t>
        </is>
      </c>
      <c r="M150" s="51" t="inlineStr">
        <is>
          <t>改善养殖配套设施，提升养殖效益，增加养殖收入。</t>
        </is>
      </c>
      <c r="N150" s="51" t="inlineStr">
        <is>
          <t>大力推广科学饲喂，提高饲草料转化率，增加养殖户收入，进一步完善“企、社、户”三方利益联结机制。</t>
        </is>
      </c>
      <c r="O150" s="46" t="n">
        <v>7</v>
      </c>
      <c r="P150" s="44" t="n"/>
      <c r="Q150" s="46">
        <f>R150+S150</f>
        <v/>
      </c>
      <c r="R150" s="46" t="n">
        <v>0.0031</v>
      </c>
      <c r="S150" s="44" t="n"/>
      <c r="T150" s="46">
        <f>U150+V150</f>
        <v/>
      </c>
      <c r="U150" s="46" t="n">
        <v>0.0124</v>
      </c>
      <c r="V150" s="44" t="n"/>
      <c r="W150" s="46" t="inlineStr">
        <is>
          <t>畜牧局</t>
        </is>
      </c>
      <c r="X150" s="80" t="inlineStr">
        <is>
          <t>赵过存</t>
        </is>
      </c>
      <c r="Y150" s="46" t="inlineStr">
        <is>
          <t>罗山川乡</t>
        </is>
      </c>
      <c r="Z150" s="44" t="inlineStr">
        <is>
          <t>李怀文</t>
        </is>
      </c>
      <c r="AA150" s="44" t="inlineStr">
        <is>
          <t>环农领办发〔2022〕3号</t>
        </is>
      </c>
      <c r="AB150" s="44" t="inlineStr">
        <is>
          <t>中提前批</t>
        </is>
      </c>
      <c r="AC150" s="67" t="inlineStr">
        <is>
          <t>是</t>
        </is>
      </c>
      <c r="AD150" s="67" t="inlineStr">
        <is>
          <t>√</t>
        </is>
      </c>
      <c r="AE150" s="67" t="inlineStr">
        <is>
          <t>√</t>
        </is>
      </c>
      <c r="AF150" s="67" t="inlineStr">
        <is>
          <t>√</t>
        </is>
      </c>
      <c r="AG150" s="67" t="inlineStr">
        <is>
          <t>√</t>
        </is>
      </c>
      <c r="AH150" s="67" t="inlineStr">
        <is>
          <t>√</t>
        </is>
      </c>
      <c r="AI150" s="67" t="inlineStr">
        <is>
          <t>√</t>
        </is>
      </c>
      <c r="AJ150" s="67" t="inlineStr">
        <is>
          <t>√</t>
        </is>
      </c>
      <c r="AK150" s="67" t="inlineStr">
        <is>
          <t>√</t>
        </is>
      </c>
      <c r="AL150" s="18" t="inlineStr">
        <is>
          <t>×</t>
        </is>
      </c>
      <c r="AM150" s="18" t="inlineStr">
        <is>
          <t>×</t>
        </is>
      </c>
      <c r="AN150" s="67" t="inlineStr">
        <is>
          <t>√</t>
        </is>
      </c>
      <c r="AO150" s="89" t="inlineStr">
        <is>
          <t>正在完善</t>
        </is>
      </c>
    </row>
    <row r="151" ht="60" customHeight="1" s="186">
      <c r="A151" s="123" t="n"/>
      <c r="B151" s="46" t="inlineStr">
        <is>
          <t>全混合日粮
搅拌机</t>
        </is>
      </c>
      <c r="C151" s="46" t="inlineStr">
        <is>
          <t>新建</t>
        </is>
      </c>
      <c r="D151" s="44" t="inlineStr">
        <is>
          <t>2022.01-2022.12</t>
        </is>
      </c>
      <c r="E151" s="46" t="inlineStr">
        <is>
          <t>毛井镇</t>
        </is>
      </c>
      <c r="F151" s="51" t="inlineStr">
        <is>
          <t>投放1.5立方全日粮搅拌机脱贫13台，其中：丁连掌村13台。2立方全日粮搅拌机3台，其中：丁连掌村2台、马趟村1台。</t>
        </is>
      </c>
      <c r="G151" s="46" t="n">
        <v>11.83</v>
      </c>
      <c r="H151" s="46" t="n">
        <v>11.83</v>
      </c>
      <c r="I151" s="44" t="n"/>
      <c r="J151" s="44" t="n"/>
      <c r="K151" s="44" t="n"/>
      <c r="L151" s="44" t="inlineStr">
        <is>
          <t>甘财扶贫〔2021〕26号</t>
        </is>
      </c>
      <c r="M151" s="51" t="inlineStr">
        <is>
          <t>改善养殖配套设施，提升养殖效益，增加养殖收入。</t>
        </is>
      </c>
      <c r="N151" s="51" t="inlineStr">
        <is>
          <t>大力推广科学饲喂，提高饲草料转化率，增加养殖户收入，进一步完善“企、社、户”三方利益联结机制。</t>
        </is>
      </c>
      <c r="O151" s="46" t="n">
        <v>3</v>
      </c>
      <c r="P151" s="44" t="n"/>
      <c r="Q151" s="46">
        <f>R151+S151</f>
        <v/>
      </c>
      <c r="R151" s="46" t="n">
        <v>0.0016</v>
      </c>
      <c r="S151" s="44" t="n"/>
      <c r="T151" s="46">
        <f>U151+V151</f>
        <v/>
      </c>
      <c r="U151" s="46" t="n">
        <v>0.006</v>
      </c>
      <c r="V151" s="44" t="n"/>
      <c r="W151" s="46" t="inlineStr">
        <is>
          <t>畜牧局</t>
        </is>
      </c>
      <c r="X151" s="80" t="inlineStr">
        <is>
          <t>赵过存</t>
        </is>
      </c>
      <c r="Y151" s="46" t="inlineStr">
        <is>
          <t>毛井镇</t>
        </is>
      </c>
      <c r="Z151" s="44" t="inlineStr">
        <is>
          <t>梁立群</t>
        </is>
      </c>
      <c r="AA151" s="44" t="inlineStr">
        <is>
          <t>环农领办发〔2022〕3号</t>
        </is>
      </c>
      <c r="AB151" s="44" t="inlineStr">
        <is>
          <t>中提前批</t>
        </is>
      </c>
      <c r="AC151" s="67" t="inlineStr">
        <is>
          <t>是</t>
        </is>
      </c>
      <c r="AD151" s="67" t="inlineStr">
        <is>
          <t>√</t>
        </is>
      </c>
      <c r="AE151" s="67" t="inlineStr">
        <is>
          <t>√</t>
        </is>
      </c>
      <c r="AF151" s="67" t="inlineStr">
        <is>
          <t>√</t>
        </is>
      </c>
      <c r="AG151" s="67" t="inlineStr">
        <is>
          <t>√</t>
        </is>
      </c>
      <c r="AH151" s="67" t="inlineStr">
        <is>
          <t>√</t>
        </is>
      </c>
      <c r="AI151" s="67" t="inlineStr">
        <is>
          <t>√</t>
        </is>
      </c>
      <c r="AJ151" s="67" t="inlineStr">
        <is>
          <t>√</t>
        </is>
      </c>
      <c r="AK151" s="67" t="inlineStr">
        <is>
          <t>√</t>
        </is>
      </c>
      <c r="AL151" s="18" t="inlineStr">
        <is>
          <t>×</t>
        </is>
      </c>
      <c r="AM151" s="18" t="inlineStr">
        <is>
          <t>×</t>
        </is>
      </c>
      <c r="AN151" s="67" t="inlineStr">
        <is>
          <t>√</t>
        </is>
      </c>
      <c r="AO151" s="89" t="inlineStr">
        <is>
          <t>正在完善</t>
        </is>
      </c>
    </row>
    <row r="152" ht="73" customHeight="1" s="186">
      <c r="A152" s="123" t="n"/>
      <c r="B152" s="46" t="inlineStr">
        <is>
          <t>全混合日粮
搅拌机</t>
        </is>
      </c>
      <c r="C152" s="46" t="inlineStr">
        <is>
          <t>新建</t>
        </is>
      </c>
      <c r="D152" s="44" t="inlineStr">
        <is>
          <t>2022.01-2022.12</t>
        </is>
      </c>
      <c r="E152" s="46" t="inlineStr">
        <is>
          <t>木钵镇</t>
        </is>
      </c>
      <c r="F152" s="51" t="inlineStr">
        <is>
          <t>投放1.5立方全日粮搅拌机24台，其中：殷家桥11台、周湾村1台、白家掌村2台、邓寨子村4、郭西掌村2台、曹旗村4台。2立方全日粮搅拌机5台，其中：高寨村1台、水坝滩3台、坪子塬村1台。</t>
        </is>
      </c>
      <c r="G152" s="46" t="n">
        <v>21.35</v>
      </c>
      <c r="H152" s="46" t="n">
        <v>21.35</v>
      </c>
      <c r="I152" s="44" t="n"/>
      <c r="J152" s="44" t="n"/>
      <c r="K152" s="44" t="n"/>
      <c r="L152" s="44" t="inlineStr">
        <is>
          <t>甘财扶贫〔2021〕26号</t>
        </is>
      </c>
      <c r="M152" s="51" t="inlineStr">
        <is>
          <t>改善养殖配套设施，提升养殖效益，增加养殖收入。</t>
        </is>
      </c>
      <c r="N152" s="51" t="inlineStr">
        <is>
          <t>大力推广科学饲喂，提高饲草料转化率，增加养殖户收入，进一步完善“企、社、户”三方利益联结机制。</t>
        </is>
      </c>
      <c r="O152" s="46" t="n">
        <v>11</v>
      </c>
      <c r="P152" s="44" t="n"/>
      <c r="Q152" s="46">
        <f>R152+S152</f>
        <v/>
      </c>
      <c r="R152" s="46" t="n">
        <v>0.0029</v>
      </c>
      <c r="S152" s="44" t="n"/>
      <c r="T152" s="46">
        <f>U152+V152</f>
        <v/>
      </c>
      <c r="U152" s="46" t="n">
        <v>0.0116</v>
      </c>
      <c r="V152" s="44" t="n"/>
      <c r="W152" s="46" t="inlineStr">
        <is>
          <t>畜牧局</t>
        </is>
      </c>
      <c r="X152" s="80" t="inlineStr">
        <is>
          <t>赵过存</t>
        </is>
      </c>
      <c r="Y152" s="46" t="inlineStr">
        <is>
          <t>木钵镇</t>
        </is>
      </c>
      <c r="Z152" s="71" t="inlineStr">
        <is>
          <t>方显</t>
        </is>
      </c>
      <c r="AA152" s="44" t="inlineStr">
        <is>
          <t>环农领办发〔2022〕3号</t>
        </is>
      </c>
      <c r="AB152" s="44" t="inlineStr">
        <is>
          <t>中提前批</t>
        </is>
      </c>
      <c r="AC152" s="67" t="inlineStr">
        <is>
          <t>是</t>
        </is>
      </c>
      <c r="AD152" s="67" t="inlineStr">
        <is>
          <t>√</t>
        </is>
      </c>
      <c r="AE152" s="67" t="inlineStr">
        <is>
          <t>√</t>
        </is>
      </c>
      <c r="AF152" s="67" t="inlineStr">
        <is>
          <t>√</t>
        </is>
      </c>
      <c r="AG152" s="67" t="inlineStr">
        <is>
          <t>√</t>
        </is>
      </c>
      <c r="AH152" s="67" t="inlineStr">
        <is>
          <t>√</t>
        </is>
      </c>
      <c r="AI152" s="67" t="inlineStr">
        <is>
          <t>√</t>
        </is>
      </c>
      <c r="AJ152" s="67" t="inlineStr">
        <is>
          <t>√</t>
        </is>
      </c>
      <c r="AK152" s="67" t="inlineStr">
        <is>
          <t>√</t>
        </is>
      </c>
      <c r="AL152" s="18" t="inlineStr">
        <is>
          <t>×</t>
        </is>
      </c>
      <c r="AM152" s="18" t="inlineStr">
        <is>
          <t>×</t>
        </is>
      </c>
      <c r="AN152" s="67" t="inlineStr">
        <is>
          <t>√</t>
        </is>
      </c>
      <c r="AO152" s="89" t="inlineStr">
        <is>
          <t>正在完善</t>
        </is>
      </c>
    </row>
    <row r="153" ht="76" customHeight="1" s="186">
      <c r="A153" s="123" t="n"/>
      <c r="B153" s="46" t="inlineStr">
        <is>
          <t>全混合日粮
搅拌机</t>
        </is>
      </c>
      <c r="C153" s="46" t="inlineStr">
        <is>
          <t>新建</t>
        </is>
      </c>
      <c r="D153" s="44" t="inlineStr">
        <is>
          <t>2022.01-2022.12</t>
        </is>
      </c>
      <c r="E153" s="46" t="inlineStr">
        <is>
          <t>南湫乡</t>
        </is>
      </c>
      <c r="F153" s="51" t="inlineStr">
        <is>
          <t>投放1.5立方全日粮搅拌机48台，其中：党家洼村26台、杨兴堡村9台、花儿山村8台、洪涝池村5台。2立方全日粮搅拌机36台，其中：党家洼村6台、双井子村10台、岳后渠村1台、杨兴堡村6台、花儿山村7台、洪涝池村6台。</t>
        </is>
      </c>
      <c r="G153" s="46" t="n">
        <v>66.36</v>
      </c>
      <c r="H153" s="46" t="n">
        <v>66.36</v>
      </c>
      <c r="I153" s="44" t="n"/>
      <c r="J153" s="44" t="n"/>
      <c r="K153" s="44" t="n"/>
      <c r="L153" s="44" t="inlineStr">
        <is>
          <t>甘财扶贫〔2021〕26号</t>
        </is>
      </c>
      <c r="M153" s="51" t="inlineStr">
        <is>
          <t>提高饲草利用率，增加养殖效益。</t>
        </is>
      </c>
      <c r="N153" s="51" t="inlineStr">
        <is>
          <t>大力推广科学饲喂，提高饲草料转化率，增加养殖户收入，进一步完善“企、社、户”三方利益联结机制。</t>
        </is>
      </c>
      <c r="O153" s="46" t="n">
        <v>7</v>
      </c>
      <c r="P153" s="44" t="n"/>
      <c r="Q153" s="46">
        <f>R153+S153</f>
        <v/>
      </c>
      <c r="R153" s="46" t="n">
        <v>0.008399999999999999</v>
      </c>
      <c r="S153" s="44" t="n"/>
      <c r="T153" s="46">
        <f>U153+V153</f>
        <v/>
      </c>
      <c r="U153" s="46" t="n">
        <v>0.0336</v>
      </c>
      <c r="V153" s="44" t="n"/>
      <c r="W153" s="46" t="inlineStr">
        <is>
          <t>畜牧局</t>
        </is>
      </c>
      <c r="X153" s="80" t="inlineStr">
        <is>
          <t>赵过存</t>
        </is>
      </c>
      <c r="Y153" s="46" t="inlineStr">
        <is>
          <t>南湫乡</t>
        </is>
      </c>
      <c r="Z153" s="44" t="inlineStr">
        <is>
          <t>杜志远</t>
        </is>
      </c>
      <c r="AA153" s="44" t="inlineStr">
        <is>
          <t>环农领办发〔2022〕3号</t>
        </is>
      </c>
      <c r="AB153" s="44" t="inlineStr">
        <is>
          <t>中提前批</t>
        </is>
      </c>
      <c r="AC153" s="67" t="inlineStr">
        <is>
          <t>是</t>
        </is>
      </c>
      <c r="AD153" s="67" t="inlineStr">
        <is>
          <t>√</t>
        </is>
      </c>
      <c r="AE153" s="67" t="inlineStr">
        <is>
          <t>√</t>
        </is>
      </c>
      <c r="AF153" s="67" t="inlineStr">
        <is>
          <t>√</t>
        </is>
      </c>
      <c r="AG153" s="67" t="inlineStr">
        <is>
          <t>√</t>
        </is>
      </c>
      <c r="AH153" s="67" t="inlineStr">
        <is>
          <t>√</t>
        </is>
      </c>
      <c r="AI153" s="67" t="inlineStr">
        <is>
          <t>√</t>
        </is>
      </c>
      <c r="AJ153" s="67" t="inlineStr">
        <is>
          <t>√</t>
        </is>
      </c>
      <c r="AK153" s="67" t="inlineStr">
        <is>
          <t>√</t>
        </is>
      </c>
      <c r="AL153" s="18" t="inlineStr">
        <is>
          <t>×</t>
        </is>
      </c>
      <c r="AM153" s="18" t="inlineStr">
        <is>
          <t>×</t>
        </is>
      </c>
      <c r="AN153" s="67" t="inlineStr">
        <is>
          <t>√</t>
        </is>
      </c>
      <c r="AO153" s="89" t="inlineStr">
        <is>
          <t>正在完善</t>
        </is>
      </c>
    </row>
    <row r="154" ht="76" customHeight="1" s="186">
      <c r="A154" s="123" t="n"/>
      <c r="B154" s="46" t="inlineStr">
        <is>
          <t>全混合日粮
搅拌机</t>
        </is>
      </c>
      <c r="C154" s="46" t="inlineStr">
        <is>
          <t>新建</t>
        </is>
      </c>
      <c r="D154" s="44" t="inlineStr">
        <is>
          <t>2022.01-2022.12</t>
        </is>
      </c>
      <c r="E154" s="46" t="inlineStr">
        <is>
          <t>秦团庄乡</t>
        </is>
      </c>
      <c r="F154" s="51" t="inlineStr">
        <is>
          <t>投放1.5立方全日粮搅拌机43台，其中：贾塬村9台、新集子村11台、白塬畔村4台、大天子村2台、王团庄村5台、南掌堡子村12台。2立方全日粮搅拌机14台，其中：贾塬村3台、大天子村1台、秦团庄村1台、王团庄村6台、南掌堡子村3台。</t>
        </is>
      </c>
      <c r="G154" s="46" t="n">
        <v>42.84</v>
      </c>
      <c r="H154" s="46" t="n">
        <v>42.84</v>
      </c>
      <c r="I154" s="44" t="n"/>
      <c r="J154" s="44" t="n"/>
      <c r="K154" s="44" t="n"/>
      <c r="L154" s="44" t="inlineStr">
        <is>
          <t>甘财扶贫〔2021〕26号</t>
        </is>
      </c>
      <c r="M154" s="51" t="inlineStr">
        <is>
          <t>改善养殖配套设施，提升养殖效益，增加养殖收入。</t>
        </is>
      </c>
      <c r="N154" s="51" t="inlineStr">
        <is>
          <t>大力推广科学饲喂，提高饲草料转化率，增加养殖户收入，进一步完善“企、社、户”三方利益联结机制。</t>
        </is>
      </c>
      <c r="O154" s="46" t="n">
        <v>8</v>
      </c>
      <c r="P154" s="44" t="n"/>
      <c r="Q154" s="46">
        <f>R154+S154</f>
        <v/>
      </c>
      <c r="R154" s="46" t="n">
        <v>0.0057</v>
      </c>
      <c r="S154" s="44" t="n"/>
      <c r="T154" s="46">
        <f>U154+V154</f>
        <v/>
      </c>
      <c r="U154" s="46" t="n">
        <v>0.0228</v>
      </c>
      <c r="V154" s="44" t="n"/>
      <c r="W154" s="46" t="inlineStr">
        <is>
          <t>畜牧局</t>
        </is>
      </c>
      <c r="X154" s="80" t="inlineStr">
        <is>
          <t>赵过存</t>
        </is>
      </c>
      <c r="Y154" s="46" t="inlineStr">
        <is>
          <t>秦团庄乡</t>
        </is>
      </c>
      <c r="Z154" s="44" t="inlineStr">
        <is>
          <t>刘凤飞</t>
        </is>
      </c>
      <c r="AA154" s="44" t="inlineStr">
        <is>
          <t>环农领办发〔2022〕3号</t>
        </is>
      </c>
      <c r="AB154" s="44" t="inlineStr">
        <is>
          <t>中提前批</t>
        </is>
      </c>
      <c r="AC154" s="67" t="inlineStr">
        <is>
          <t>是</t>
        </is>
      </c>
      <c r="AD154" s="67" t="inlineStr">
        <is>
          <t>√</t>
        </is>
      </c>
      <c r="AE154" s="67" t="inlineStr">
        <is>
          <t>√</t>
        </is>
      </c>
      <c r="AF154" s="67" t="inlineStr">
        <is>
          <t>√</t>
        </is>
      </c>
      <c r="AG154" s="67" t="inlineStr">
        <is>
          <t>√</t>
        </is>
      </c>
      <c r="AH154" s="67" t="inlineStr">
        <is>
          <t>√</t>
        </is>
      </c>
      <c r="AI154" s="67" t="inlineStr">
        <is>
          <t>√</t>
        </is>
      </c>
      <c r="AJ154" s="67" t="inlineStr">
        <is>
          <t>√</t>
        </is>
      </c>
      <c r="AK154" s="67" t="inlineStr">
        <is>
          <t>√</t>
        </is>
      </c>
      <c r="AL154" s="18" t="inlineStr">
        <is>
          <t>×</t>
        </is>
      </c>
      <c r="AM154" s="18" t="inlineStr">
        <is>
          <t>×</t>
        </is>
      </c>
      <c r="AN154" s="67" t="inlineStr">
        <is>
          <t>√</t>
        </is>
      </c>
      <c r="AO154" s="89" t="inlineStr">
        <is>
          <t>正在完善</t>
        </is>
      </c>
    </row>
    <row r="155" ht="68" customHeight="1" s="186">
      <c r="A155" s="123" t="n"/>
      <c r="B155" s="46" t="inlineStr">
        <is>
          <t>全混合日粮
搅拌机</t>
        </is>
      </c>
      <c r="C155" s="46" t="inlineStr">
        <is>
          <t>新建</t>
        </is>
      </c>
      <c r="D155" s="44" t="inlineStr">
        <is>
          <t>2022.01-2022.12</t>
        </is>
      </c>
      <c r="E155" s="46" t="inlineStr">
        <is>
          <t>曲子镇</t>
        </is>
      </c>
      <c r="F155" s="51" t="inlineStr">
        <is>
          <t xml:space="preserve">投放1.5立方全日粮搅拌机8台其中：楼房子村5台、宋家塬村3台。 2立方全日粮搅拌机8台，其中楼房子村5台、宋家塬村3台。 </t>
        </is>
      </c>
      <c r="G155" s="46" t="n">
        <v>12.88</v>
      </c>
      <c r="H155" s="46" t="n">
        <v>12.88</v>
      </c>
      <c r="I155" s="44" t="n"/>
      <c r="J155" s="44" t="n"/>
      <c r="K155" s="44" t="n"/>
      <c r="L155" s="44" t="inlineStr">
        <is>
          <t>甘财扶贫〔2021〕26号</t>
        </is>
      </c>
      <c r="M155" s="51" t="inlineStr">
        <is>
          <t>改善养殖配套设施，提升养殖效益，增加养殖收入。</t>
        </is>
      </c>
      <c r="N155" s="51" t="inlineStr">
        <is>
          <t>大力推广科学饲喂，提高饲草料转化率，增加养殖户收入，进一步完善“企、社、户”三方利益联结机制。</t>
        </is>
      </c>
      <c r="O155" s="46" t="n">
        <v>0</v>
      </c>
      <c r="P155" s="44" t="n">
        <v>2</v>
      </c>
      <c r="Q155" s="46">
        <f>R155+S155</f>
        <v/>
      </c>
      <c r="R155" s="46" t="n">
        <v>0.0016</v>
      </c>
      <c r="S155" s="44" t="n"/>
      <c r="T155" s="46">
        <f>U155+V155</f>
        <v/>
      </c>
      <c r="U155" s="46" t="n">
        <v>0.0056</v>
      </c>
      <c r="V155" s="44" t="n"/>
      <c r="W155" s="46" t="inlineStr">
        <is>
          <t>畜牧局</t>
        </is>
      </c>
      <c r="X155" s="80" t="inlineStr">
        <is>
          <t>赵过存</t>
        </is>
      </c>
      <c r="Y155" s="46" t="inlineStr">
        <is>
          <t>曲子镇</t>
        </is>
      </c>
      <c r="Z155" s="44" t="inlineStr">
        <is>
          <t>段斌杰</t>
        </is>
      </c>
      <c r="AA155" s="44" t="inlineStr">
        <is>
          <t>环农领办发〔2022〕3号</t>
        </is>
      </c>
      <c r="AB155" s="44" t="inlineStr">
        <is>
          <t>中提前批</t>
        </is>
      </c>
      <c r="AC155" s="67" t="inlineStr">
        <is>
          <t>是</t>
        </is>
      </c>
      <c r="AD155" s="67" t="inlineStr">
        <is>
          <t>√</t>
        </is>
      </c>
      <c r="AE155" s="67" t="inlineStr">
        <is>
          <t>√</t>
        </is>
      </c>
      <c r="AF155" s="67" t="inlineStr">
        <is>
          <t>√</t>
        </is>
      </c>
      <c r="AG155" s="67" t="inlineStr">
        <is>
          <t>√</t>
        </is>
      </c>
      <c r="AH155" s="67" t="inlineStr">
        <is>
          <t>√</t>
        </is>
      </c>
      <c r="AI155" s="67" t="inlineStr">
        <is>
          <t>√</t>
        </is>
      </c>
      <c r="AJ155" s="67" t="inlineStr">
        <is>
          <t>√</t>
        </is>
      </c>
      <c r="AK155" s="67" t="inlineStr">
        <is>
          <t>√</t>
        </is>
      </c>
      <c r="AL155" s="18" t="inlineStr">
        <is>
          <t>×</t>
        </is>
      </c>
      <c r="AM155" s="18" t="inlineStr">
        <is>
          <t>×</t>
        </is>
      </c>
      <c r="AN155" s="67" t="inlineStr">
        <is>
          <t>√</t>
        </is>
      </c>
      <c r="AO155" s="89" t="inlineStr">
        <is>
          <t>正在完善</t>
        </is>
      </c>
    </row>
    <row r="156" ht="69" customHeight="1" s="186">
      <c r="A156" s="123" t="n"/>
      <c r="B156" s="46" t="inlineStr">
        <is>
          <t>全混合日粮
搅拌机</t>
        </is>
      </c>
      <c r="C156" s="46" t="inlineStr">
        <is>
          <t>新建</t>
        </is>
      </c>
      <c r="D156" s="44" t="inlineStr">
        <is>
          <t>2022.01-2022.12</t>
        </is>
      </c>
      <c r="E156" s="46" t="inlineStr">
        <is>
          <t>山城乡</t>
        </is>
      </c>
      <c r="F156" s="51" t="inlineStr">
        <is>
          <t>投放1.5立方全日粮搅拌机30台，其中：山城堡村12台、八里铺村3台、薛塬村2台、寨柯村8台、赵庄村5台。2立方全日粮搅拌机27台，其中：山城堡村13台、八里铺村1台、薛塬村2台、寨柯村9台、郝掌村1台、谢庄村1台。</t>
        </is>
      </c>
      <c r="G156" s="46" t="n">
        <v>45.57</v>
      </c>
      <c r="H156" s="46" t="n">
        <v>45.57</v>
      </c>
      <c r="I156" s="44" t="n"/>
      <c r="J156" s="44" t="n"/>
      <c r="K156" s="44" t="n"/>
      <c r="L156" s="44" t="inlineStr">
        <is>
          <t>甘财扶贫〔2021〕26号</t>
        </is>
      </c>
      <c r="M156" s="51" t="inlineStr">
        <is>
          <t>提高饲草利用率，增加养殖效益。</t>
        </is>
      </c>
      <c r="N156" s="51" t="inlineStr">
        <is>
          <t>大力推广科学饲喂，提高饲草料转化率，增加养殖户收入，进一步完善“企、社、户”三方利益联结机制。</t>
        </is>
      </c>
      <c r="O156" s="46" t="n">
        <v>7</v>
      </c>
      <c r="P156" s="44" t="n"/>
      <c r="Q156" s="46">
        <f>R156+S156</f>
        <v/>
      </c>
      <c r="R156" s="46" t="n">
        <v>0.0057</v>
      </c>
      <c r="S156" s="44" t="n"/>
      <c r="T156" s="46">
        <f>U156+V156</f>
        <v/>
      </c>
      <c r="U156" s="46" t="n">
        <v>0.0228</v>
      </c>
      <c r="V156" s="44" t="n"/>
      <c r="W156" s="46" t="inlineStr">
        <is>
          <t>畜牧局</t>
        </is>
      </c>
      <c r="X156" s="80" t="inlineStr">
        <is>
          <t>赵过存</t>
        </is>
      </c>
      <c r="Y156" s="46" t="inlineStr">
        <is>
          <t>山城乡</t>
        </is>
      </c>
      <c r="Z156" s="44" t="inlineStr">
        <is>
          <t>姚建平</t>
        </is>
      </c>
      <c r="AA156" s="44" t="inlineStr">
        <is>
          <t>环农领办发〔2022〕3号</t>
        </is>
      </c>
      <c r="AB156" s="44" t="inlineStr">
        <is>
          <t>中提前批</t>
        </is>
      </c>
      <c r="AC156" s="67" t="inlineStr">
        <is>
          <t>是</t>
        </is>
      </c>
      <c r="AD156" s="67" t="inlineStr">
        <is>
          <t>√</t>
        </is>
      </c>
      <c r="AE156" s="67" t="inlineStr">
        <is>
          <t>√</t>
        </is>
      </c>
      <c r="AF156" s="67" t="inlineStr">
        <is>
          <t>√</t>
        </is>
      </c>
      <c r="AG156" s="67" t="inlineStr">
        <is>
          <t>√</t>
        </is>
      </c>
      <c r="AH156" s="67" t="inlineStr">
        <is>
          <t>√</t>
        </is>
      </c>
      <c r="AI156" s="67" t="inlineStr">
        <is>
          <t>√</t>
        </is>
      </c>
      <c r="AJ156" s="67" t="inlineStr">
        <is>
          <t>√</t>
        </is>
      </c>
      <c r="AK156" s="67" t="inlineStr">
        <is>
          <t>√</t>
        </is>
      </c>
      <c r="AL156" s="18" t="inlineStr">
        <is>
          <t>×</t>
        </is>
      </c>
      <c r="AM156" s="18" t="inlineStr">
        <is>
          <t>×</t>
        </is>
      </c>
      <c r="AN156" s="67" t="inlineStr">
        <is>
          <t>√</t>
        </is>
      </c>
      <c r="AO156" s="89" t="inlineStr">
        <is>
          <t>正在完善</t>
        </is>
      </c>
    </row>
    <row r="157" ht="69" customHeight="1" s="186">
      <c r="A157" s="123" t="n"/>
      <c r="B157" s="46" t="inlineStr">
        <is>
          <t>全混合日粮
搅拌机</t>
        </is>
      </c>
      <c r="C157" s="46" t="inlineStr">
        <is>
          <t>新建</t>
        </is>
      </c>
      <c r="D157" s="44" t="inlineStr">
        <is>
          <t>2022.01-2022.12</t>
        </is>
      </c>
      <c r="E157" s="46" t="inlineStr">
        <is>
          <t>天池乡</t>
        </is>
      </c>
      <c r="F157" s="51" t="inlineStr">
        <is>
          <t>投放2立方全日粮搅拌机14台,其中：张邓塬村2台、老庄湾村2台、大庄台村1台、吴城子村1台、潘老庄村2台、喜家坪村3台、苏北岔村3台。1.5立方全日粮搅拌机16台，其中：潘老庄村8台、喜家坪村8台。</t>
        </is>
      </c>
      <c r="G157" s="46" t="n">
        <v>23.94</v>
      </c>
      <c r="H157" s="46" t="n">
        <v>23.94</v>
      </c>
      <c r="I157" s="44" t="n"/>
      <c r="J157" s="44" t="n"/>
      <c r="K157" s="44" t="n"/>
      <c r="L157" s="44" t="inlineStr">
        <is>
          <t>甘财扶贫〔2021〕26号</t>
        </is>
      </c>
      <c r="M157" s="51" t="inlineStr">
        <is>
          <t>改善养殖配套设施，提升养殖效益，增加养殖收入。</t>
        </is>
      </c>
      <c r="N157" s="51" t="inlineStr">
        <is>
          <t>大力推广科学饲喂，提高饲草料转化率，增加养殖户收入，进一步完善“企、社、户”三方利益联结机制。</t>
        </is>
      </c>
      <c r="O157" s="46" t="n">
        <v>13</v>
      </c>
      <c r="P157" s="44" t="n"/>
      <c r="Q157" s="46">
        <f>R157+S157</f>
        <v/>
      </c>
      <c r="R157" s="46" t="n">
        <v>0.003</v>
      </c>
      <c r="S157" s="44" t="n"/>
      <c r="T157" s="46">
        <f>U157+V157</f>
        <v/>
      </c>
      <c r="U157" s="46" t="n">
        <v>0.012</v>
      </c>
      <c r="V157" s="44" t="n"/>
      <c r="W157" s="46" t="inlineStr">
        <is>
          <t>畜牧局</t>
        </is>
      </c>
      <c r="X157" s="80" t="inlineStr">
        <is>
          <t>赵过存</t>
        </is>
      </c>
      <c r="Y157" s="46" t="inlineStr">
        <is>
          <t>天池乡</t>
        </is>
      </c>
      <c r="Z157" s="44" t="inlineStr">
        <is>
          <t>刘震</t>
        </is>
      </c>
      <c r="AA157" s="44" t="inlineStr">
        <is>
          <t>环农领办发〔2022〕3号</t>
        </is>
      </c>
      <c r="AB157" s="44" t="inlineStr">
        <is>
          <t>中提前批</t>
        </is>
      </c>
      <c r="AC157" s="67" t="inlineStr">
        <is>
          <t>是</t>
        </is>
      </c>
      <c r="AD157" s="67" t="inlineStr">
        <is>
          <t>√</t>
        </is>
      </c>
      <c r="AE157" s="67" t="inlineStr">
        <is>
          <t>√</t>
        </is>
      </c>
      <c r="AF157" s="67" t="inlineStr">
        <is>
          <t>√</t>
        </is>
      </c>
      <c r="AG157" s="67" t="inlineStr">
        <is>
          <t>√</t>
        </is>
      </c>
      <c r="AH157" s="67" t="inlineStr">
        <is>
          <t>√</t>
        </is>
      </c>
      <c r="AI157" s="67" t="inlineStr">
        <is>
          <t>√</t>
        </is>
      </c>
      <c r="AJ157" s="67" t="inlineStr">
        <is>
          <t>√</t>
        </is>
      </c>
      <c r="AK157" s="67" t="inlineStr">
        <is>
          <t>√</t>
        </is>
      </c>
      <c r="AL157" s="18" t="inlineStr">
        <is>
          <t>×</t>
        </is>
      </c>
      <c r="AM157" s="18" t="inlineStr">
        <is>
          <t>×</t>
        </is>
      </c>
      <c r="AN157" s="67" t="inlineStr">
        <is>
          <t>√</t>
        </is>
      </c>
      <c r="AO157" s="89" t="inlineStr">
        <is>
          <t>正在完善</t>
        </is>
      </c>
    </row>
    <row r="158" ht="60" customHeight="1" s="186">
      <c r="A158" s="123" t="n"/>
      <c r="B158" s="46" t="inlineStr">
        <is>
          <t>全混合日粮
搅拌机</t>
        </is>
      </c>
      <c r="C158" s="46" t="inlineStr">
        <is>
          <t>新建</t>
        </is>
      </c>
      <c r="D158" s="44" t="inlineStr">
        <is>
          <t>2022.01-2022.12</t>
        </is>
      </c>
      <c r="E158" s="46" t="inlineStr">
        <is>
          <t>甜水镇</t>
        </is>
      </c>
      <c r="F158" s="51" t="inlineStr">
        <is>
          <t>投放1.5立方全日粮搅拌机11台，其中：张铁村6台、邱滩村5台。投放2立方全混合日粮搅拌机1台，其中：张铁村1台。</t>
        </is>
      </c>
      <c r="G158" s="46" t="n">
        <v>8.609999999999999</v>
      </c>
      <c r="H158" s="46" t="n">
        <v>8.609999999999999</v>
      </c>
      <c r="I158" s="44" t="n"/>
      <c r="J158" s="44" t="n"/>
      <c r="K158" s="44" t="n"/>
      <c r="L158" s="44" t="inlineStr">
        <is>
          <t>甘财扶贫〔2021〕26号</t>
        </is>
      </c>
      <c r="M158" s="51" t="inlineStr">
        <is>
          <t>改善养殖配套设施，提升养殖效益，增加养殖收入。</t>
        </is>
      </c>
      <c r="N158" s="51" t="inlineStr">
        <is>
          <t>大力推广科学饲喂，提高饲草料转化率，增加养殖户收入，进一步完善“企、社、户”三方利益联结机制。</t>
        </is>
      </c>
      <c r="O158" s="46" t="n">
        <v>2</v>
      </c>
      <c r="P158" s="44" t="n"/>
      <c r="Q158" s="46">
        <f>R158+S158</f>
        <v/>
      </c>
      <c r="R158" s="46" t="n">
        <v>0.0012</v>
      </c>
      <c r="S158" s="44" t="n"/>
      <c r="T158" s="46">
        <f>U158+V158</f>
        <v/>
      </c>
      <c r="U158" s="46" t="n">
        <v>0.0046</v>
      </c>
      <c r="V158" s="44" t="n"/>
      <c r="W158" s="46" t="inlineStr">
        <is>
          <t>畜牧局</t>
        </is>
      </c>
      <c r="X158" s="80" t="inlineStr">
        <is>
          <t>赵过存</t>
        </is>
      </c>
      <c r="Y158" s="46" t="inlineStr">
        <is>
          <t>甜水镇</t>
        </is>
      </c>
      <c r="Z158" s="44" t="inlineStr">
        <is>
          <t>程利平</t>
        </is>
      </c>
      <c r="AA158" s="44" t="inlineStr">
        <is>
          <t>环农领办发〔2022〕3号</t>
        </is>
      </c>
      <c r="AB158" s="44" t="inlineStr">
        <is>
          <t>中提前批</t>
        </is>
      </c>
      <c r="AC158" s="67" t="inlineStr">
        <is>
          <t>是</t>
        </is>
      </c>
      <c r="AD158" s="67" t="inlineStr">
        <is>
          <t>√</t>
        </is>
      </c>
      <c r="AE158" s="67" t="inlineStr">
        <is>
          <t>√</t>
        </is>
      </c>
      <c r="AF158" s="67" t="inlineStr">
        <is>
          <t>√</t>
        </is>
      </c>
      <c r="AG158" s="67" t="inlineStr">
        <is>
          <t>√</t>
        </is>
      </c>
      <c r="AH158" s="67" t="inlineStr">
        <is>
          <t>√</t>
        </is>
      </c>
      <c r="AI158" s="67" t="inlineStr">
        <is>
          <t>√</t>
        </is>
      </c>
      <c r="AJ158" s="67" t="inlineStr">
        <is>
          <t>√</t>
        </is>
      </c>
      <c r="AK158" s="67" t="inlineStr">
        <is>
          <t>√</t>
        </is>
      </c>
      <c r="AL158" s="18" t="inlineStr">
        <is>
          <t>×</t>
        </is>
      </c>
      <c r="AM158" s="18" t="inlineStr">
        <is>
          <t>×</t>
        </is>
      </c>
      <c r="AN158" s="67" t="inlineStr">
        <is>
          <t>√</t>
        </is>
      </c>
      <c r="AO158" s="89" t="inlineStr">
        <is>
          <t>正在完善</t>
        </is>
      </c>
    </row>
    <row r="159" ht="60" customHeight="1" s="186">
      <c r="A159" s="123" t="n"/>
      <c r="B159" s="46" t="inlineStr">
        <is>
          <t>全混合日粮
搅拌机</t>
        </is>
      </c>
      <c r="C159" s="46" t="inlineStr">
        <is>
          <t>新建</t>
        </is>
      </c>
      <c r="D159" s="44" t="inlineStr">
        <is>
          <t>2022.01-2022.12</t>
        </is>
      </c>
      <c r="E159" s="46" t="inlineStr">
        <is>
          <t>小南沟乡</t>
        </is>
      </c>
      <c r="F159" s="51" t="inlineStr">
        <is>
          <t>投放1.5立方全日粮搅拌机16台，其中：粉子山村16台。</t>
        </is>
      </c>
      <c r="G159" s="46" t="n">
        <v>11.2</v>
      </c>
      <c r="H159" s="46" t="n">
        <v>11.2</v>
      </c>
      <c r="I159" s="44" t="n"/>
      <c r="J159" s="44" t="n"/>
      <c r="K159" s="44" t="n"/>
      <c r="L159" s="44" t="inlineStr">
        <is>
          <t>甘财扶贫〔2021〕26号</t>
        </is>
      </c>
      <c r="M159" s="51" t="inlineStr">
        <is>
          <t>改善养殖配套设施，提升养殖效益，增加养殖收入。</t>
        </is>
      </c>
      <c r="N159" s="51" t="inlineStr">
        <is>
          <t>大力推广科学饲喂，提高饲草料转化率，增加养殖户收入，进一步完善“企、社、户”三方利益联结机制。</t>
        </is>
      </c>
      <c r="O159" s="46" t="n">
        <v>3</v>
      </c>
      <c r="P159" s="44" t="n"/>
      <c r="Q159" s="46">
        <f>R159+S159</f>
        <v/>
      </c>
      <c r="R159" s="46" t="n">
        <v>0.0016</v>
      </c>
      <c r="S159" s="44" t="n"/>
      <c r="T159" s="46">
        <f>U159+V159</f>
        <v/>
      </c>
      <c r="U159" s="46" t="n">
        <v>0.0062</v>
      </c>
      <c r="V159" s="44" t="n"/>
      <c r="W159" s="46" t="inlineStr">
        <is>
          <t>畜牧局</t>
        </is>
      </c>
      <c r="X159" s="80" t="inlineStr">
        <is>
          <t>赵过存</t>
        </is>
      </c>
      <c r="Y159" s="46" t="inlineStr">
        <is>
          <t>小南沟乡</t>
        </is>
      </c>
      <c r="Z159" s="44" t="inlineStr">
        <is>
          <t>任新育</t>
        </is>
      </c>
      <c r="AA159" s="44" t="inlineStr">
        <is>
          <t>环农领办发〔2022〕3号</t>
        </is>
      </c>
      <c r="AB159" s="44" t="inlineStr">
        <is>
          <t>中提前批</t>
        </is>
      </c>
      <c r="AC159" s="67" t="inlineStr">
        <is>
          <t>是</t>
        </is>
      </c>
      <c r="AD159" s="67" t="inlineStr">
        <is>
          <t>√</t>
        </is>
      </c>
      <c r="AE159" s="67" t="inlineStr">
        <is>
          <t>√</t>
        </is>
      </c>
      <c r="AF159" s="67" t="inlineStr">
        <is>
          <t>√</t>
        </is>
      </c>
      <c r="AG159" s="67" t="inlineStr">
        <is>
          <t>√</t>
        </is>
      </c>
      <c r="AH159" s="67" t="inlineStr">
        <is>
          <t>√</t>
        </is>
      </c>
      <c r="AI159" s="67" t="inlineStr">
        <is>
          <t>√</t>
        </is>
      </c>
      <c r="AJ159" s="67" t="inlineStr">
        <is>
          <t>√</t>
        </is>
      </c>
      <c r="AK159" s="67" t="inlineStr">
        <is>
          <t>√</t>
        </is>
      </c>
      <c r="AL159" s="18" t="inlineStr">
        <is>
          <t>×</t>
        </is>
      </c>
      <c r="AM159" s="18" t="inlineStr">
        <is>
          <t>×</t>
        </is>
      </c>
      <c r="AN159" s="67" t="inlineStr">
        <is>
          <t>√</t>
        </is>
      </c>
      <c r="AO159" s="89" t="inlineStr">
        <is>
          <t>正在完善</t>
        </is>
      </c>
    </row>
    <row r="160" ht="56" customHeight="1" s="186">
      <c r="A160" s="42" t="n"/>
      <c r="B160" s="199" t="inlineStr">
        <is>
          <t>一般农户草棚建设合计</t>
        </is>
      </c>
      <c r="C160" s="42" t="inlineStr">
        <is>
          <t>新建</t>
        </is>
      </c>
      <c r="D160" s="40" t="inlineStr">
        <is>
          <t>2022.01-2022.12</t>
        </is>
      </c>
      <c r="E160" s="42" t="inlineStr">
        <is>
          <t>全县20个乡镇</t>
        </is>
      </c>
      <c r="F160" s="50" t="inlineStr">
        <is>
          <t>全县扶持17个乡镇204个村1011户每户新建草棚1座，每座补助7000元。产权归农户所有。</t>
        </is>
      </c>
      <c r="G160" s="42">
        <f>SUM(G161:G180)</f>
        <v/>
      </c>
      <c r="H160" s="42" t="n">
        <v>707.7</v>
      </c>
      <c r="I160" s="42" t="n"/>
      <c r="J160" s="42" t="n"/>
      <c r="K160" s="42" t="n"/>
      <c r="L160" s="42" t="n"/>
      <c r="M160" s="102" t="inlineStr">
        <is>
          <t>改善养殖配套设施，减少饲草浪费，提升养殖效益，增加养殖收入。</t>
        </is>
      </c>
      <c r="N160" s="102" t="inlineStr">
        <is>
          <t>加强基础设施建设，提高饲草利用率，增加养殖户收益，进一步完善“企、社、户”三方利益联结机制。</t>
        </is>
      </c>
      <c r="O160" s="42">
        <f>SUM(O161:O180)</f>
        <v/>
      </c>
      <c r="P160" s="42" t="n">
        <v>24</v>
      </c>
      <c r="Q160" s="42">
        <f>R160+S160</f>
        <v/>
      </c>
      <c r="R160" s="42" t="n"/>
      <c r="S160" s="42">
        <f>SUM(S161:S180)</f>
        <v/>
      </c>
      <c r="T160" s="42">
        <f>U160+V160</f>
        <v/>
      </c>
      <c r="U160" s="42" t="n"/>
      <c r="V160" s="42">
        <f>SUM(V161:V180)</f>
        <v/>
      </c>
      <c r="W160" s="42" t="inlineStr">
        <is>
          <t>畜牧局</t>
        </is>
      </c>
      <c r="X160" s="79" t="inlineStr">
        <is>
          <t>赵过存</t>
        </is>
      </c>
      <c r="Y160" s="42" t="inlineStr">
        <is>
          <t>各乡镇</t>
        </is>
      </c>
      <c r="Z160" s="40" t="n"/>
      <c r="AA160" s="40" t="inlineStr">
        <is>
          <t>环农领办发〔2022〕5号</t>
        </is>
      </c>
      <c r="AB160" s="40" t="inlineStr">
        <is>
          <t>二批整合</t>
        </is>
      </c>
      <c r="AC160" s="67" t="inlineStr">
        <is>
          <t>是</t>
        </is>
      </c>
      <c r="AD160" s="67" t="inlineStr">
        <is>
          <t>√</t>
        </is>
      </c>
      <c r="AE160" s="67" t="inlineStr">
        <is>
          <t>√</t>
        </is>
      </c>
      <c r="AF160" s="67" t="inlineStr">
        <is>
          <t>√</t>
        </is>
      </c>
      <c r="AG160" s="67" t="inlineStr">
        <is>
          <t>√</t>
        </is>
      </c>
      <c r="AH160" s="67" t="inlineStr">
        <is>
          <t>√</t>
        </is>
      </c>
      <c r="AI160" s="67" t="inlineStr">
        <is>
          <t>√</t>
        </is>
      </c>
      <c r="AJ160" s="67" t="inlineStr">
        <is>
          <t>√</t>
        </is>
      </c>
      <c r="AK160" s="67" t="inlineStr">
        <is>
          <t>√</t>
        </is>
      </c>
      <c r="AL160" s="18" t="inlineStr">
        <is>
          <t>×</t>
        </is>
      </c>
      <c r="AM160" s="18" t="inlineStr">
        <is>
          <t>×</t>
        </is>
      </c>
      <c r="AN160" s="67" t="inlineStr">
        <is>
          <t>√</t>
        </is>
      </c>
      <c r="AO160" s="89" t="inlineStr">
        <is>
          <t>正在完善</t>
        </is>
      </c>
    </row>
    <row r="161" ht="65" customHeight="1" s="186">
      <c r="A161" s="123" t="n"/>
      <c r="B161" s="46" t="inlineStr">
        <is>
          <t>一般农户草棚建设</t>
        </is>
      </c>
      <c r="C161" s="46" t="inlineStr">
        <is>
          <t>新建</t>
        </is>
      </c>
      <c r="D161" s="44" t="inlineStr">
        <is>
          <t>2022.01-2022.12</t>
        </is>
      </c>
      <c r="E161" s="46" t="inlineStr">
        <is>
          <t>耿湾乡</t>
        </is>
      </c>
      <c r="F161" s="51" t="inlineStr">
        <is>
          <t>扶持12村79户每户新建草棚1座，其中：郜庄村5户、耿河村1户、韩老庄村1户、郝东掌村6户、黑城岔村3户、潘掌村18户、四合原村5户、天桥村2户、万湾村20户、许掌村9户、早流渠村4户、张台村5户。</t>
        </is>
      </c>
      <c r="G161" s="46" t="n">
        <v>55.3</v>
      </c>
      <c r="H161" s="46" t="n">
        <v>55.3</v>
      </c>
      <c r="I161" s="46" t="n"/>
      <c r="J161" s="46" t="n"/>
      <c r="K161" s="46" t="n"/>
      <c r="L161" s="51" t="inlineStr">
        <is>
          <t>甘财农〔2021〕132号</t>
        </is>
      </c>
      <c r="M161" s="51" t="inlineStr">
        <is>
          <t>改善养殖配套设施，减少饲草浪费，提升养殖效益，增加养殖收入。</t>
        </is>
      </c>
      <c r="N161" s="51" t="inlineStr">
        <is>
          <t>加强基础设施建设，提高饲草利用率，增加养殖户收益，进一步完善“企、社、户”三方利益联结机制。</t>
        </is>
      </c>
      <c r="O161" s="46" t="n">
        <v>12</v>
      </c>
      <c r="P161" s="46" t="n"/>
      <c r="Q161" s="46">
        <f>R161+S161</f>
        <v/>
      </c>
      <c r="R161" s="46" t="n"/>
      <c r="S161" s="46" t="n">
        <v>0.007900000000000001</v>
      </c>
      <c r="T161" s="46">
        <f>U161+V161</f>
        <v/>
      </c>
      <c r="U161" s="46" t="n"/>
      <c r="V161" s="46" t="n">
        <v>0.0316</v>
      </c>
      <c r="W161" s="46" t="inlineStr">
        <is>
          <t>畜牧局</t>
        </is>
      </c>
      <c r="X161" s="80" t="inlineStr">
        <is>
          <t>赵过存</t>
        </is>
      </c>
      <c r="Y161" s="46" t="inlineStr">
        <is>
          <t>耿湾乡</t>
        </is>
      </c>
      <c r="Z161" s="44" t="inlineStr">
        <is>
          <t>王秀丽</t>
        </is>
      </c>
      <c r="AA161" s="44" t="inlineStr">
        <is>
          <t>环农领办发〔2022〕5号</t>
        </is>
      </c>
      <c r="AB161" s="44" t="inlineStr">
        <is>
          <t>二批整合</t>
        </is>
      </c>
      <c r="AC161" s="67" t="inlineStr">
        <is>
          <t>是</t>
        </is>
      </c>
      <c r="AD161" s="67" t="inlineStr">
        <is>
          <t>√</t>
        </is>
      </c>
      <c r="AE161" s="67" t="inlineStr">
        <is>
          <t>√</t>
        </is>
      </c>
      <c r="AF161" s="67" t="inlineStr">
        <is>
          <t>√</t>
        </is>
      </c>
      <c r="AG161" s="67" t="inlineStr">
        <is>
          <t>√</t>
        </is>
      </c>
      <c r="AH161" s="67" t="inlineStr">
        <is>
          <t>√</t>
        </is>
      </c>
      <c r="AI161" s="67" t="inlineStr">
        <is>
          <t>√</t>
        </is>
      </c>
      <c r="AJ161" s="67" t="inlineStr">
        <is>
          <t>√</t>
        </is>
      </c>
      <c r="AK161" s="67" t="inlineStr">
        <is>
          <t>√</t>
        </is>
      </c>
      <c r="AL161" s="18" t="inlineStr">
        <is>
          <t>×</t>
        </is>
      </c>
      <c r="AM161" s="18" t="inlineStr">
        <is>
          <t>×</t>
        </is>
      </c>
      <c r="AN161" s="67" t="inlineStr">
        <is>
          <t>√</t>
        </is>
      </c>
      <c r="AO161" s="89" t="inlineStr">
        <is>
          <t>正在完善</t>
        </is>
      </c>
    </row>
    <row r="162" ht="73" customHeight="1" s="186">
      <c r="A162" s="123" t="n"/>
      <c r="B162" s="46" t="inlineStr">
        <is>
          <t>一般农户草棚建设</t>
        </is>
      </c>
      <c r="C162" s="46" t="inlineStr">
        <is>
          <t>新建</t>
        </is>
      </c>
      <c r="D162" s="44" t="inlineStr">
        <is>
          <t>2022.01-2022.12</t>
        </is>
      </c>
      <c r="E162" s="46" t="inlineStr">
        <is>
          <t>合道镇</t>
        </is>
      </c>
      <c r="F162" s="51" t="inlineStr">
        <is>
          <t>扶持15村90户每户新建草棚1座，其中：常崾岘村1户、陈旗塬村4户、大路洼村4户、红崖洼村9户、梁坪村7户、尚西坪村2户、唐台子村3户、陶洼子村3户、瓦天沟村5户、辛坪村2户、寨子坪村15户、杨坪沟村3户、朱家塬村2户、赵台村19户、沈家岭村11户。</t>
        </is>
      </c>
      <c r="G162" s="46" t="n">
        <v>63</v>
      </c>
      <c r="H162" s="46" t="n">
        <v>63</v>
      </c>
      <c r="I162" s="46" t="n"/>
      <c r="J162" s="46" t="n"/>
      <c r="K162" s="46" t="n"/>
      <c r="L162" s="51" t="inlineStr">
        <is>
          <t>甘财农〔2021〕132号</t>
        </is>
      </c>
      <c r="M162" s="51" t="inlineStr">
        <is>
          <t>改善养殖配套设施，减少饲草浪费，提升养殖效益，增加养殖收入。</t>
        </is>
      </c>
      <c r="N162" s="51" t="inlineStr">
        <is>
          <t>加强基础设施建设，提高饲草利用率，增加养殖户收益，进一步完善“企、社、户”三方利益联结机制。</t>
        </is>
      </c>
      <c r="O162" s="46" t="n">
        <v>15</v>
      </c>
      <c r="P162" s="46" t="n"/>
      <c r="Q162" s="46">
        <f>R162+S162</f>
        <v/>
      </c>
      <c r="R162" s="46" t="n"/>
      <c r="S162" s="46" t="n">
        <v>0.008999999999999999</v>
      </c>
      <c r="T162" s="46">
        <f>U162+V162</f>
        <v/>
      </c>
      <c r="U162" s="46" t="n"/>
      <c r="V162" s="46" t="n">
        <v>0.036</v>
      </c>
      <c r="W162" s="46" t="inlineStr">
        <is>
          <t>畜牧局</t>
        </is>
      </c>
      <c r="X162" s="80" t="inlineStr">
        <is>
          <t>赵过存</t>
        </is>
      </c>
      <c r="Y162" s="46" t="inlineStr">
        <is>
          <t>合道镇</t>
        </is>
      </c>
      <c r="Z162" s="44" t="inlineStr">
        <is>
          <t>王宝明</t>
        </is>
      </c>
      <c r="AA162" s="44" t="inlineStr">
        <is>
          <t>环农领办发〔2022〕5号</t>
        </is>
      </c>
      <c r="AB162" s="44" t="inlineStr">
        <is>
          <t>二批整合</t>
        </is>
      </c>
      <c r="AC162" s="67" t="inlineStr">
        <is>
          <t>是</t>
        </is>
      </c>
      <c r="AD162" s="67" t="inlineStr">
        <is>
          <t>√</t>
        </is>
      </c>
      <c r="AE162" s="67" t="inlineStr">
        <is>
          <t>√</t>
        </is>
      </c>
      <c r="AF162" s="67" t="inlineStr">
        <is>
          <t>√</t>
        </is>
      </c>
      <c r="AG162" s="67" t="inlineStr">
        <is>
          <t>√</t>
        </is>
      </c>
      <c r="AH162" s="67" t="inlineStr">
        <is>
          <t>√</t>
        </is>
      </c>
      <c r="AI162" s="67" t="inlineStr">
        <is>
          <t>√</t>
        </is>
      </c>
      <c r="AJ162" s="67" t="inlineStr">
        <is>
          <t>√</t>
        </is>
      </c>
      <c r="AK162" s="67" t="inlineStr">
        <is>
          <t>√</t>
        </is>
      </c>
      <c r="AL162" s="18" t="inlineStr">
        <is>
          <t>×</t>
        </is>
      </c>
      <c r="AM162" s="18" t="inlineStr">
        <is>
          <t>×</t>
        </is>
      </c>
      <c r="AN162" s="67" t="inlineStr">
        <is>
          <t>√</t>
        </is>
      </c>
      <c r="AO162" s="89" t="inlineStr">
        <is>
          <t>正在完善</t>
        </is>
      </c>
    </row>
    <row r="163" ht="81" customHeight="1" s="186">
      <c r="A163" s="123" t="n"/>
      <c r="B163" s="46" t="inlineStr">
        <is>
          <t>一般农户草棚建设</t>
        </is>
      </c>
      <c r="C163" s="46" t="inlineStr">
        <is>
          <t>新建</t>
        </is>
      </c>
      <c r="D163" s="44" t="inlineStr">
        <is>
          <t>2022.01-2022.12</t>
        </is>
      </c>
      <c r="E163" s="46" t="inlineStr">
        <is>
          <t>环城镇</t>
        </is>
      </c>
      <c r="F163" s="51" t="inlineStr">
        <is>
          <t>扶持16村84户每户新建草棚1座，其中：北郭塬村1户、陈汤塬村2户、城东塬村2户、高龚塬村25户、龚淌村1户、马坊塬村1户、漫塬村1户、宁老庄村31户、冉旗寨村3户、十八里村1户、唐塬村2户、西川村4户、肖川村5户、鸳鸯沟村1户、张淌村2户、赵小掌村2户。</t>
        </is>
      </c>
      <c r="G163" s="46" t="n">
        <v>58.8</v>
      </c>
      <c r="H163" s="46" t="n">
        <v>58.8</v>
      </c>
      <c r="I163" s="46" t="n"/>
      <c r="J163" s="46" t="n"/>
      <c r="K163" s="46" t="n"/>
      <c r="L163" s="51" t="inlineStr">
        <is>
          <t>甘财农〔2021〕132号</t>
        </is>
      </c>
      <c r="M163" s="51" t="inlineStr">
        <is>
          <t>改善养殖配套设施，减少饲草浪费，提升养殖效益，增加养殖收入。</t>
        </is>
      </c>
      <c r="N163" s="51" t="inlineStr">
        <is>
          <t>加强基础设施建设，提高饲草利用率，增加养殖户收益，进一步完善“企、社、户”三方利益联结机制。</t>
        </is>
      </c>
      <c r="O163" s="46" t="n">
        <v>1</v>
      </c>
      <c r="P163" s="46" t="n">
        <v>15</v>
      </c>
      <c r="Q163" s="46">
        <f>R163+S163</f>
        <v/>
      </c>
      <c r="R163" s="46" t="n"/>
      <c r="S163" s="46" t="n">
        <v>0.008399999999999999</v>
      </c>
      <c r="T163" s="46">
        <f>U163+V163</f>
        <v/>
      </c>
      <c r="U163" s="46" t="n"/>
      <c r="V163" s="46" t="n">
        <v>0.0336</v>
      </c>
      <c r="W163" s="46" t="inlineStr">
        <is>
          <t>畜牧局</t>
        </is>
      </c>
      <c r="X163" s="80" t="inlineStr">
        <is>
          <t>赵过存</t>
        </is>
      </c>
      <c r="Y163" s="46" t="inlineStr">
        <is>
          <t>环城镇</t>
        </is>
      </c>
      <c r="Z163" s="44" t="inlineStr">
        <is>
          <t>王向斌</t>
        </is>
      </c>
      <c r="AA163" s="44" t="inlineStr">
        <is>
          <t>环农领办发〔2022〕5号</t>
        </is>
      </c>
      <c r="AB163" s="44" t="inlineStr">
        <is>
          <t>二批整合</t>
        </is>
      </c>
      <c r="AC163" s="67" t="inlineStr">
        <is>
          <t>是</t>
        </is>
      </c>
      <c r="AD163" s="67" t="inlineStr">
        <is>
          <t>√</t>
        </is>
      </c>
      <c r="AE163" s="67" t="inlineStr">
        <is>
          <t>√</t>
        </is>
      </c>
      <c r="AF163" s="67" t="inlineStr">
        <is>
          <t>√</t>
        </is>
      </c>
      <c r="AG163" s="67" t="inlineStr">
        <is>
          <t>√</t>
        </is>
      </c>
      <c r="AH163" s="67" t="inlineStr">
        <is>
          <t>√</t>
        </is>
      </c>
      <c r="AI163" s="67" t="inlineStr">
        <is>
          <t>√</t>
        </is>
      </c>
      <c r="AJ163" s="67" t="inlineStr">
        <is>
          <t>√</t>
        </is>
      </c>
      <c r="AK163" s="67" t="inlineStr">
        <is>
          <t>√</t>
        </is>
      </c>
      <c r="AL163" s="18" t="inlineStr">
        <is>
          <t>×</t>
        </is>
      </c>
      <c r="AM163" s="18" t="inlineStr">
        <is>
          <t>×</t>
        </is>
      </c>
      <c r="AN163" s="67" t="inlineStr">
        <is>
          <t>√</t>
        </is>
      </c>
      <c r="AO163" s="89" t="inlineStr">
        <is>
          <t>正在完善</t>
        </is>
      </c>
    </row>
    <row r="164" ht="66" customHeight="1" s="186">
      <c r="A164" s="123" t="n"/>
      <c r="B164" s="46" t="inlineStr">
        <is>
          <t>一般农户草棚建设</t>
        </is>
      </c>
      <c r="C164" s="46" t="inlineStr">
        <is>
          <t>新建</t>
        </is>
      </c>
      <c r="D164" s="44" t="inlineStr">
        <is>
          <t>2022.01-2022.12</t>
        </is>
      </c>
      <c r="E164" s="46" t="inlineStr">
        <is>
          <t>八珠乡</t>
        </is>
      </c>
      <c r="F164" s="51" t="inlineStr">
        <is>
          <t>扶持10村68户每户新建草棚1座，其中：八珠塬村6户、白塬村5户、曹塬村13户、冯家湾村12户、苟塬村3户、湫坝沟村6户、马连掌村6户、塔尔咀村6户、瓦崾岘村7户、杏树沟村4户。</t>
        </is>
      </c>
      <c r="G164" s="46" t="n">
        <v>47.6</v>
      </c>
      <c r="H164" s="46" t="n">
        <v>47.6</v>
      </c>
      <c r="I164" s="46" t="n"/>
      <c r="J164" s="46" t="n"/>
      <c r="K164" s="46" t="n"/>
      <c r="L164" s="51" t="inlineStr">
        <is>
          <t>甘财农〔2021〕132号</t>
        </is>
      </c>
      <c r="M164" s="51" t="inlineStr">
        <is>
          <t>改善养殖配套设施，减少饲草浪费，提升养殖效益，增加养殖收入。</t>
        </is>
      </c>
      <c r="N164" s="51" t="inlineStr">
        <is>
          <t>加强基础设施建设，提高饲草利用率，增加养殖户收益，进一步完善“企、社、户”三方利益联结机制。</t>
        </is>
      </c>
      <c r="O164" s="46" t="n">
        <v>10</v>
      </c>
      <c r="P164" s="46" t="n"/>
      <c r="Q164" s="46">
        <f>R164+S164</f>
        <v/>
      </c>
      <c r="R164" s="46" t="n"/>
      <c r="S164" s="46" t="n">
        <v>0.0068</v>
      </c>
      <c r="T164" s="46">
        <f>U164+V164</f>
        <v/>
      </c>
      <c r="U164" s="46" t="n"/>
      <c r="V164" s="46" t="n">
        <v>0.0272</v>
      </c>
      <c r="W164" s="46" t="inlineStr">
        <is>
          <t>畜牧局</t>
        </is>
      </c>
      <c r="X164" s="80" t="inlineStr">
        <is>
          <t>赵过存</t>
        </is>
      </c>
      <c r="Y164" s="46" t="inlineStr">
        <is>
          <t>八珠乡</t>
        </is>
      </c>
      <c r="Z164" s="44" t="inlineStr">
        <is>
          <t>白俊虎</t>
        </is>
      </c>
      <c r="AA164" s="44" t="inlineStr">
        <is>
          <t>环农领办发〔2022〕5号</t>
        </is>
      </c>
      <c r="AB164" s="44" t="inlineStr">
        <is>
          <t>二批整合</t>
        </is>
      </c>
      <c r="AC164" s="67" t="inlineStr">
        <is>
          <t>是</t>
        </is>
      </c>
      <c r="AD164" s="67" t="inlineStr">
        <is>
          <t>√</t>
        </is>
      </c>
      <c r="AE164" s="67" t="inlineStr">
        <is>
          <t>√</t>
        </is>
      </c>
      <c r="AF164" s="67" t="inlineStr">
        <is>
          <t>√</t>
        </is>
      </c>
      <c r="AG164" s="67" t="inlineStr">
        <is>
          <t>√</t>
        </is>
      </c>
      <c r="AH164" s="67" t="inlineStr">
        <is>
          <t>√</t>
        </is>
      </c>
      <c r="AI164" s="67" t="inlineStr">
        <is>
          <t>√</t>
        </is>
      </c>
      <c r="AJ164" s="67" t="inlineStr">
        <is>
          <t>√</t>
        </is>
      </c>
      <c r="AK164" s="67" t="inlineStr">
        <is>
          <t>√</t>
        </is>
      </c>
      <c r="AL164" s="18" t="inlineStr">
        <is>
          <t>×</t>
        </is>
      </c>
      <c r="AM164" s="18" t="inlineStr">
        <is>
          <t>×</t>
        </is>
      </c>
      <c r="AN164" s="67" t="inlineStr">
        <is>
          <t>√</t>
        </is>
      </c>
      <c r="AO164" s="89" t="inlineStr">
        <is>
          <t>正在完善</t>
        </is>
      </c>
    </row>
    <row r="165" ht="66" customHeight="1" s="186">
      <c r="A165" s="123" t="n"/>
      <c r="B165" s="46" t="inlineStr">
        <is>
          <t>一般农户草棚建设</t>
        </is>
      </c>
      <c r="C165" s="46" t="inlineStr">
        <is>
          <t>新建</t>
        </is>
      </c>
      <c r="D165" s="44" t="inlineStr">
        <is>
          <t>2022.01-2022.12</t>
        </is>
      </c>
      <c r="E165" s="46" t="inlineStr">
        <is>
          <t>樊家川镇</t>
        </is>
      </c>
      <c r="F165" s="51" t="inlineStr">
        <is>
          <t>扶持6村38户每户新建草棚1座，其中：樊家川村4户、马驿沟村13户、郝集村1户、闫塬村6户、李崾岘村11户、马骏滩村3户。</t>
        </is>
      </c>
      <c r="G165" s="46" t="n">
        <v>26.6</v>
      </c>
      <c r="H165" s="46" t="n">
        <v>26.6</v>
      </c>
      <c r="I165" s="46" t="n"/>
      <c r="J165" s="46" t="n"/>
      <c r="K165" s="46" t="n"/>
      <c r="L165" s="51" t="inlineStr">
        <is>
          <t>甘财农〔2021〕132号</t>
        </is>
      </c>
      <c r="M165" s="51" t="inlineStr">
        <is>
          <t>改善养殖配套设施，减少饲草浪费，提升养殖效益，增加养殖收入。</t>
        </is>
      </c>
      <c r="N165" s="51" t="inlineStr">
        <is>
          <t>加强基础设施建设，提高饲草利用率，增加养殖户收益，进一步完善“企、社、户”三方利益联结机制。</t>
        </is>
      </c>
      <c r="O165" s="46" t="n">
        <v>6</v>
      </c>
      <c r="P165" s="46" t="n"/>
      <c r="Q165" s="46">
        <f>R165+S165</f>
        <v/>
      </c>
      <c r="R165" s="46" t="n"/>
      <c r="S165" s="46" t="n">
        <v>0.0038</v>
      </c>
      <c r="T165" s="46">
        <f>U165+V165</f>
        <v/>
      </c>
      <c r="U165" s="46" t="n"/>
      <c r="V165" s="46" t="n">
        <v>0.0152</v>
      </c>
      <c r="W165" s="46" t="inlineStr">
        <is>
          <t>畜牧局</t>
        </is>
      </c>
      <c r="X165" s="80" t="inlineStr">
        <is>
          <t>赵过存</t>
        </is>
      </c>
      <c r="Y165" s="46" t="inlineStr">
        <is>
          <t>樊家川镇</t>
        </is>
      </c>
      <c r="Z165" s="44" t="inlineStr">
        <is>
          <t>王治峰</t>
        </is>
      </c>
      <c r="AA165" s="44" t="inlineStr">
        <is>
          <t>环农领办发〔2022〕5号</t>
        </is>
      </c>
      <c r="AB165" s="44" t="inlineStr">
        <is>
          <t>二批整合</t>
        </is>
      </c>
      <c r="AC165" s="67" t="inlineStr">
        <is>
          <t>是</t>
        </is>
      </c>
      <c r="AD165" s="67" t="inlineStr">
        <is>
          <t>√</t>
        </is>
      </c>
      <c r="AE165" s="67" t="inlineStr">
        <is>
          <t>√</t>
        </is>
      </c>
      <c r="AF165" s="67" t="inlineStr">
        <is>
          <t>√</t>
        </is>
      </c>
      <c r="AG165" s="67" t="inlineStr">
        <is>
          <t>√</t>
        </is>
      </c>
      <c r="AH165" s="67" t="inlineStr">
        <is>
          <t>√</t>
        </is>
      </c>
      <c r="AI165" s="67" t="inlineStr">
        <is>
          <t>√</t>
        </is>
      </c>
      <c r="AJ165" s="67" t="inlineStr">
        <is>
          <t>√</t>
        </is>
      </c>
      <c r="AK165" s="67" t="inlineStr">
        <is>
          <t>√</t>
        </is>
      </c>
      <c r="AL165" s="18" t="inlineStr">
        <is>
          <t>×</t>
        </is>
      </c>
      <c r="AM165" s="18" t="inlineStr">
        <is>
          <t>×</t>
        </is>
      </c>
      <c r="AN165" s="67" t="inlineStr">
        <is>
          <t>√</t>
        </is>
      </c>
      <c r="AO165" s="89" t="inlineStr">
        <is>
          <t>正在完善</t>
        </is>
      </c>
    </row>
    <row r="166" ht="57" customHeight="1" s="186">
      <c r="A166" s="123" t="n"/>
      <c r="B166" s="46" t="inlineStr">
        <is>
          <t>一般农户草棚建设</t>
        </is>
      </c>
      <c r="C166" s="46" t="inlineStr">
        <is>
          <t>新建</t>
        </is>
      </c>
      <c r="D166" s="44" t="inlineStr">
        <is>
          <t>2022.01-2022.12</t>
        </is>
      </c>
      <c r="E166" s="46" t="inlineStr">
        <is>
          <t>芦家湾乡</t>
        </is>
      </c>
      <c r="F166" s="51" t="inlineStr">
        <is>
          <t>扶持6村19户每户新建草棚1座，其中：杨新庄村2户、宋家掌村1户、王庄村9户、井川村1户、盘龙村4户、小堡条村2户。</t>
        </is>
      </c>
      <c r="G166" s="46" t="n">
        <v>13.3</v>
      </c>
      <c r="H166" s="46" t="n">
        <v>13.3</v>
      </c>
      <c r="I166" s="46" t="n"/>
      <c r="J166" s="46" t="n"/>
      <c r="K166" s="46" t="n"/>
      <c r="L166" s="51" t="inlineStr">
        <is>
          <t>甘财农〔2021〕132号</t>
        </is>
      </c>
      <c r="M166" s="51" t="inlineStr">
        <is>
          <t>改善养殖配套设施，减少饲草浪费，提升养殖效益，增加养殖收入。</t>
        </is>
      </c>
      <c r="N166" s="51" t="inlineStr">
        <is>
          <t>加强基础设施建设，提高饲草利用率，增加养殖户收益，进一步完善“企、社、户”三方利益联结机制。</t>
        </is>
      </c>
      <c r="O166" s="46" t="n">
        <v>6</v>
      </c>
      <c r="P166" s="46" t="n"/>
      <c r="Q166" s="46">
        <f>R166+S166</f>
        <v/>
      </c>
      <c r="R166" s="46" t="n"/>
      <c r="S166" s="46" t="n">
        <v>0.0019</v>
      </c>
      <c r="T166" s="46">
        <f>U166+V166</f>
        <v/>
      </c>
      <c r="U166" s="46" t="n"/>
      <c r="V166" s="46" t="n">
        <v>0.0076</v>
      </c>
      <c r="W166" s="46" t="inlineStr">
        <is>
          <t>畜牧局</t>
        </is>
      </c>
      <c r="X166" s="80" t="inlineStr">
        <is>
          <t>赵过存</t>
        </is>
      </c>
      <c r="Y166" s="46" t="inlineStr">
        <is>
          <t>芦家湾乡</t>
        </is>
      </c>
      <c r="Z166" s="44" t="inlineStr">
        <is>
          <t>马鹏飞</t>
        </is>
      </c>
      <c r="AA166" s="44" t="inlineStr">
        <is>
          <t>环农领办发〔2022〕5号</t>
        </is>
      </c>
      <c r="AB166" s="44" t="inlineStr">
        <is>
          <t>二批整合</t>
        </is>
      </c>
      <c r="AC166" s="67" t="inlineStr">
        <is>
          <t>是</t>
        </is>
      </c>
      <c r="AD166" s="67" t="inlineStr">
        <is>
          <t>√</t>
        </is>
      </c>
      <c r="AE166" s="67" t="inlineStr">
        <is>
          <t>√</t>
        </is>
      </c>
      <c r="AF166" s="67" t="inlineStr">
        <is>
          <t>√</t>
        </is>
      </c>
      <c r="AG166" s="67" t="inlineStr">
        <is>
          <t>√</t>
        </is>
      </c>
      <c r="AH166" s="67" t="inlineStr">
        <is>
          <t>√</t>
        </is>
      </c>
      <c r="AI166" s="67" t="inlineStr">
        <is>
          <t>√</t>
        </is>
      </c>
      <c r="AJ166" s="67" t="inlineStr">
        <is>
          <t>√</t>
        </is>
      </c>
      <c r="AK166" s="67" t="inlineStr">
        <is>
          <t>√</t>
        </is>
      </c>
      <c r="AL166" s="18" t="inlineStr">
        <is>
          <t>×</t>
        </is>
      </c>
      <c r="AM166" s="18" t="inlineStr">
        <is>
          <t>×</t>
        </is>
      </c>
      <c r="AN166" s="67" t="inlineStr">
        <is>
          <t>√</t>
        </is>
      </c>
      <c r="AO166" s="89" t="inlineStr">
        <is>
          <t>正在完善</t>
        </is>
      </c>
    </row>
    <row r="167" ht="66" customHeight="1" s="186">
      <c r="A167" s="123" t="n"/>
      <c r="B167" s="46" t="inlineStr">
        <is>
          <t>一般农户草棚建设</t>
        </is>
      </c>
      <c r="C167" s="46" t="inlineStr">
        <is>
          <t>新建</t>
        </is>
      </c>
      <c r="D167" s="44" t="inlineStr">
        <is>
          <t>2022.01-2022.12</t>
        </is>
      </c>
      <c r="E167" s="46" t="inlineStr">
        <is>
          <t>罗山川乡</t>
        </is>
      </c>
      <c r="F167" s="51" t="inlineStr">
        <is>
          <t>扶持6村11户每户新建草棚1座，其中：苇芝城村3户、龙柏山村1户、兰家掌村1户、大树塬村1户、陈渠子村4户、山水湾村1户。</t>
        </is>
      </c>
      <c r="G167" s="46" t="n">
        <v>7.7</v>
      </c>
      <c r="H167" s="46" t="n">
        <v>7.7</v>
      </c>
      <c r="I167" s="46" t="n"/>
      <c r="J167" s="46" t="n"/>
      <c r="K167" s="46" t="n"/>
      <c r="L167" s="51" t="inlineStr">
        <is>
          <t>甘财农〔2021〕132号</t>
        </is>
      </c>
      <c r="M167" s="51" t="inlineStr">
        <is>
          <t>改善养殖配套设施，减少饲草浪费，提升养殖效益，增加养殖收入。</t>
        </is>
      </c>
      <c r="N167" s="51" t="inlineStr">
        <is>
          <t>加强基础设施建设，提高饲草利用率，增加养殖户收益，进一步完善“企、社、户”三方利益联结机制。</t>
        </is>
      </c>
      <c r="O167" s="46" t="n">
        <v>6</v>
      </c>
      <c r="P167" s="46" t="n"/>
      <c r="Q167" s="46">
        <f>R167+S167</f>
        <v/>
      </c>
      <c r="R167" s="46" t="n"/>
      <c r="S167" s="46" t="n">
        <v>0.0011</v>
      </c>
      <c r="T167" s="46">
        <f>U167+V167</f>
        <v/>
      </c>
      <c r="U167" s="46" t="n"/>
      <c r="V167" s="46" t="n">
        <v>0.0044</v>
      </c>
      <c r="W167" s="46" t="inlineStr">
        <is>
          <t>畜牧局</t>
        </is>
      </c>
      <c r="X167" s="80" t="inlineStr">
        <is>
          <t>赵过存</t>
        </is>
      </c>
      <c r="Y167" s="46" t="inlineStr">
        <is>
          <t>罗山川乡</t>
        </is>
      </c>
      <c r="Z167" s="44" t="inlineStr">
        <is>
          <t>李怀文</t>
        </is>
      </c>
      <c r="AA167" s="44" t="inlineStr">
        <is>
          <t>环农领办发〔2022〕5号</t>
        </is>
      </c>
      <c r="AB167" s="44" t="inlineStr">
        <is>
          <t>二批整合</t>
        </is>
      </c>
      <c r="AC167" s="67" t="inlineStr">
        <is>
          <t>是</t>
        </is>
      </c>
      <c r="AD167" s="67" t="inlineStr">
        <is>
          <t>√</t>
        </is>
      </c>
      <c r="AE167" s="67" t="inlineStr">
        <is>
          <t>√</t>
        </is>
      </c>
      <c r="AF167" s="67" t="inlineStr">
        <is>
          <t>√</t>
        </is>
      </c>
      <c r="AG167" s="67" t="inlineStr">
        <is>
          <t>√</t>
        </is>
      </c>
      <c r="AH167" s="67" t="inlineStr">
        <is>
          <t>√</t>
        </is>
      </c>
      <c r="AI167" s="67" t="inlineStr">
        <is>
          <t>√</t>
        </is>
      </c>
      <c r="AJ167" s="67" t="inlineStr">
        <is>
          <t>√</t>
        </is>
      </c>
      <c r="AK167" s="67" t="inlineStr">
        <is>
          <t>√</t>
        </is>
      </c>
      <c r="AL167" s="18" t="inlineStr">
        <is>
          <t>×</t>
        </is>
      </c>
      <c r="AM167" s="18" t="inlineStr">
        <is>
          <t>×</t>
        </is>
      </c>
      <c r="AN167" s="67" t="inlineStr">
        <is>
          <t>√</t>
        </is>
      </c>
      <c r="AO167" s="89" t="inlineStr">
        <is>
          <t>正在完善</t>
        </is>
      </c>
    </row>
    <row r="168" ht="66" customHeight="1" s="186">
      <c r="A168" s="123" t="n"/>
      <c r="B168" s="46" t="inlineStr">
        <is>
          <t>一般农户草棚建设</t>
        </is>
      </c>
      <c r="C168" s="46" t="inlineStr">
        <is>
          <t>新建</t>
        </is>
      </c>
      <c r="D168" s="44" t="inlineStr">
        <is>
          <t>2022.01-2022.12</t>
        </is>
      </c>
      <c r="E168" s="46" t="inlineStr">
        <is>
          <t>毛井镇</t>
        </is>
      </c>
      <c r="F168" s="51" t="inlineStr">
        <is>
          <t>扶持11个村56每户新建草棚1座，其中：二条俭村2户、砖城子村10户、山西掌村2户、施家滩村8户、乔崾岘村5户、黄寨柯村5户、高家洼村3户、丁连掌村3户、大户掌村4户、红土咀村8户、马趟村6户。</t>
        </is>
      </c>
      <c r="G168" s="46" t="n">
        <v>39.2</v>
      </c>
      <c r="H168" s="46" t="n">
        <v>39.2</v>
      </c>
      <c r="I168" s="46" t="n"/>
      <c r="J168" s="46" t="n"/>
      <c r="K168" s="46" t="n"/>
      <c r="L168" s="51" t="inlineStr">
        <is>
          <t>甘财农〔2021〕132号</t>
        </is>
      </c>
      <c r="M168" s="51" t="inlineStr">
        <is>
          <t>改善养殖配套设施，减少饲草浪费，提升养殖效益，增加养殖收入。</t>
        </is>
      </c>
      <c r="N168" s="51" t="inlineStr">
        <is>
          <t>加强基础设施建设，提高饲草利用率，增加养殖户收益，进一步完善“企、社、户”三方利益联结机制。</t>
        </is>
      </c>
      <c r="O168" s="46" t="n">
        <v>11</v>
      </c>
      <c r="P168" s="46" t="n"/>
      <c r="Q168" s="46">
        <f>R168+S168</f>
        <v/>
      </c>
      <c r="R168" s="46" t="n"/>
      <c r="S168" s="46" t="n">
        <v>0.0056</v>
      </c>
      <c r="T168" s="46">
        <f>U168+V168</f>
        <v/>
      </c>
      <c r="U168" s="46" t="n"/>
      <c r="V168" s="46" t="n">
        <v>0.0224</v>
      </c>
      <c r="W168" s="46" t="inlineStr">
        <is>
          <t>畜牧局</t>
        </is>
      </c>
      <c r="X168" s="80" t="inlineStr">
        <is>
          <t>赵过存</t>
        </is>
      </c>
      <c r="Y168" s="46" t="inlineStr">
        <is>
          <t>毛井镇</t>
        </is>
      </c>
      <c r="Z168" s="44" t="inlineStr">
        <is>
          <t>梁立群</t>
        </is>
      </c>
      <c r="AA168" s="44" t="inlineStr">
        <is>
          <t>环农领办发〔2022〕5号</t>
        </is>
      </c>
      <c r="AB168" s="44" t="inlineStr">
        <is>
          <t>二批整合</t>
        </is>
      </c>
      <c r="AC168" s="67" t="inlineStr">
        <is>
          <t>是</t>
        </is>
      </c>
      <c r="AD168" s="67" t="inlineStr">
        <is>
          <t>√</t>
        </is>
      </c>
      <c r="AE168" s="67" t="inlineStr">
        <is>
          <t>√</t>
        </is>
      </c>
      <c r="AF168" s="67" t="inlineStr">
        <is>
          <t>√</t>
        </is>
      </c>
      <c r="AG168" s="67" t="inlineStr">
        <is>
          <t>√</t>
        </is>
      </c>
      <c r="AH168" s="67" t="inlineStr">
        <is>
          <t>√</t>
        </is>
      </c>
      <c r="AI168" s="67" t="inlineStr">
        <is>
          <t>√</t>
        </is>
      </c>
      <c r="AJ168" s="67" t="inlineStr">
        <is>
          <t>√</t>
        </is>
      </c>
      <c r="AK168" s="67" t="inlineStr">
        <is>
          <t>√</t>
        </is>
      </c>
      <c r="AL168" s="18" t="inlineStr">
        <is>
          <t>×</t>
        </is>
      </c>
      <c r="AM168" s="18" t="inlineStr">
        <is>
          <t>×</t>
        </is>
      </c>
      <c r="AN168" s="67" t="inlineStr">
        <is>
          <t>√</t>
        </is>
      </c>
      <c r="AO168" s="89" t="inlineStr">
        <is>
          <t>正在完善</t>
        </is>
      </c>
    </row>
    <row r="169" ht="66" customHeight="1" s="186">
      <c r="A169" s="123" t="n"/>
      <c r="B169" s="46" t="inlineStr">
        <is>
          <t>一般农户草棚建设</t>
        </is>
      </c>
      <c r="C169" s="46" t="inlineStr">
        <is>
          <t>新建</t>
        </is>
      </c>
      <c r="D169" s="44" t="inlineStr">
        <is>
          <t>2022.01-2022.12</t>
        </is>
      </c>
      <c r="E169" s="46" t="inlineStr">
        <is>
          <t>木钵镇</t>
        </is>
      </c>
      <c r="F169" s="51" t="inlineStr">
        <is>
          <t>扶持12个村38户每户新建草棚1座，其中：木钵街村1户、周湾村4户、曹旗村5户、高楼塬村4户、刘家塬村4户、白家掌村6户、邓寨子村1户、二合塬村6户、坪子塬村2户、罗家沟村2户、水坝滩村1户、井儿岔村2户。</t>
        </is>
      </c>
      <c r="G169" s="46" t="n">
        <v>26.6</v>
      </c>
      <c r="H169" s="46" t="n">
        <v>26.6</v>
      </c>
      <c r="I169" s="46" t="n"/>
      <c r="J169" s="46" t="n"/>
      <c r="K169" s="46" t="n"/>
      <c r="L169" s="51" t="inlineStr">
        <is>
          <t>甘财农〔2021〕132号</t>
        </is>
      </c>
      <c r="M169" s="51" t="inlineStr">
        <is>
          <t>改善养殖配套设施，减少饲草浪费，提升养殖效益，增加养殖收入。</t>
        </is>
      </c>
      <c r="N169" s="51" t="inlineStr">
        <is>
          <t>加强基础设施建设，提高饲草利用率，增加养殖户收益，进一步完善“企、社、户”三方利益联结机制。</t>
        </is>
      </c>
      <c r="O169" s="46" t="n">
        <v>12</v>
      </c>
      <c r="P169" s="46" t="n"/>
      <c r="Q169" s="46">
        <f>R169+S169</f>
        <v/>
      </c>
      <c r="R169" s="46" t="n"/>
      <c r="S169" s="46" t="n">
        <v>0.0038</v>
      </c>
      <c r="T169" s="46">
        <f>U169+V169</f>
        <v/>
      </c>
      <c r="U169" s="46" t="n"/>
      <c r="V169" s="46" t="n">
        <v>0.0152</v>
      </c>
      <c r="W169" s="46" t="inlineStr">
        <is>
          <t>畜牧局</t>
        </is>
      </c>
      <c r="X169" s="80" t="inlineStr">
        <is>
          <t>赵过存</t>
        </is>
      </c>
      <c r="Y169" s="46" t="inlineStr">
        <is>
          <t>木钵镇</t>
        </is>
      </c>
      <c r="Z169" s="71" t="inlineStr">
        <is>
          <t>方显</t>
        </is>
      </c>
      <c r="AA169" s="44" t="inlineStr">
        <is>
          <t>环农领办发〔2022〕5号</t>
        </is>
      </c>
      <c r="AB169" s="44" t="inlineStr">
        <is>
          <t>二批整合</t>
        </is>
      </c>
      <c r="AC169" s="67" t="inlineStr">
        <is>
          <t>是</t>
        </is>
      </c>
      <c r="AD169" s="67" t="inlineStr">
        <is>
          <t>√</t>
        </is>
      </c>
      <c r="AE169" s="67" t="inlineStr">
        <is>
          <t>√</t>
        </is>
      </c>
      <c r="AF169" s="67" t="inlineStr">
        <is>
          <t>√</t>
        </is>
      </c>
      <c r="AG169" s="67" t="inlineStr">
        <is>
          <t>√</t>
        </is>
      </c>
      <c r="AH169" s="67" t="inlineStr">
        <is>
          <t>√</t>
        </is>
      </c>
      <c r="AI169" s="67" t="inlineStr">
        <is>
          <t>√</t>
        </is>
      </c>
      <c r="AJ169" s="67" t="inlineStr">
        <is>
          <t>√</t>
        </is>
      </c>
      <c r="AK169" s="67" t="inlineStr">
        <is>
          <t>√</t>
        </is>
      </c>
      <c r="AL169" s="18" t="inlineStr">
        <is>
          <t>×</t>
        </is>
      </c>
      <c r="AM169" s="18" t="inlineStr">
        <is>
          <t>×</t>
        </is>
      </c>
      <c r="AN169" s="67" t="inlineStr">
        <is>
          <t>√</t>
        </is>
      </c>
      <c r="AO169" s="89" t="inlineStr">
        <is>
          <t>正在完善</t>
        </is>
      </c>
    </row>
    <row r="170" ht="66" customHeight="1" s="186">
      <c r="A170" s="123" t="n"/>
      <c r="B170" s="46" t="inlineStr">
        <is>
          <t>一般农户草棚建设</t>
        </is>
      </c>
      <c r="C170" s="46" t="inlineStr">
        <is>
          <t>新建</t>
        </is>
      </c>
      <c r="D170" s="44" t="inlineStr">
        <is>
          <t>2022.01-2022.12</t>
        </is>
      </c>
      <c r="E170" s="46" t="inlineStr">
        <is>
          <t>南湫乡</t>
        </is>
      </c>
      <c r="F170" s="51" t="inlineStr">
        <is>
          <t>扶持6个村18户每户新建草棚1座，其中：花儿山村1户、党家洼村4户、代家洼村1户、岳后渠村1户、洪涝池村8户、双井子村3户。</t>
        </is>
      </c>
      <c r="G170" s="46" t="n">
        <v>12.6</v>
      </c>
      <c r="H170" s="46" t="n">
        <v>12.6</v>
      </c>
      <c r="I170" s="46" t="n"/>
      <c r="J170" s="46" t="n"/>
      <c r="K170" s="46" t="n"/>
      <c r="L170" s="51" t="inlineStr">
        <is>
          <t>甘财农〔2021〕132号</t>
        </is>
      </c>
      <c r="M170" s="51" t="inlineStr">
        <is>
          <t>改善养殖配套设施，减少饲草浪费，提升养殖效益，增加养殖收入。</t>
        </is>
      </c>
      <c r="N170" s="51" t="inlineStr">
        <is>
          <t>加强基础设施建设，提高饲草利用率，增加养殖户收益，进一步完善“企、社、户”三方利益联结机制。</t>
        </is>
      </c>
      <c r="O170" s="46" t="n">
        <v>6</v>
      </c>
      <c r="P170" s="46" t="n"/>
      <c r="Q170" s="46">
        <f>R170+S170</f>
        <v/>
      </c>
      <c r="R170" s="46" t="n"/>
      <c r="S170" s="46" t="n">
        <v>0.0018</v>
      </c>
      <c r="T170" s="46">
        <f>U170+V170</f>
        <v/>
      </c>
      <c r="U170" s="46" t="n"/>
      <c r="V170" s="46" t="n">
        <v>0.0072</v>
      </c>
      <c r="W170" s="46" t="inlineStr">
        <is>
          <t>畜牧局</t>
        </is>
      </c>
      <c r="X170" s="80" t="inlineStr">
        <is>
          <t>赵过存</t>
        </is>
      </c>
      <c r="Y170" s="46" t="inlineStr">
        <is>
          <t>南湫乡</t>
        </is>
      </c>
      <c r="Z170" s="44" t="inlineStr">
        <is>
          <t>杜志远</t>
        </is>
      </c>
      <c r="AA170" s="44" t="inlineStr">
        <is>
          <t>环农领办发〔2022〕5号</t>
        </is>
      </c>
      <c r="AB170" s="44" t="inlineStr">
        <is>
          <t>二批整合</t>
        </is>
      </c>
      <c r="AC170" s="67" t="inlineStr">
        <is>
          <t>是</t>
        </is>
      </c>
      <c r="AD170" s="67" t="inlineStr">
        <is>
          <t>√</t>
        </is>
      </c>
      <c r="AE170" s="67" t="inlineStr">
        <is>
          <t>√</t>
        </is>
      </c>
      <c r="AF170" s="67" t="inlineStr">
        <is>
          <t>√</t>
        </is>
      </c>
      <c r="AG170" s="67" t="inlineStr">
        <is>
          <t>√</t>
        </is>
      </c>
      <c r="AH170" s="67" t="inlineStr">
        <is>
          <t>√</t>
        </is>
      </c>
      <c r="AI170" s="67" t="inlineStr">
        <is>
          <t>√</t>
        </is>
      </c>
      <c r="AJ170" s="67" t="inlineStr">
        <is>
          <t>√</t>
        </is>
      </c>
      <c r="AK170" s="67" t="inlineStr">
        <is>
          <t>√</t>
        </is>
      </c>
      <c r="AL170" s="18" t="inlineStr">
        <is>
          <t>×</t>
        </is>
      </c>
      <c r="AM170" s="18" t="inlineStr">
        <is>
          <t>×</t>
        </is>
      </c>
      <c r="AN170" s="67" t="inlineStr">
        <is>
          <t>√</t>
        </is>
      </c>
      <c r="AO170" s="89" t="inlineStr">
        <is>
          <t>正在完善</t>
        </is>
      </c>
    </row>
    <row r="171" ht="66" customHeight="1" s="186">
      <c r="A171" s="123" t="n"/>
      <c r="B171" s="46" t="inlineStr">
        <is>
          <t>一般农户草棚建设</t>
        </is>
      </c>
      <c r="C171" s="46" t="inlineStr">
        <is>
          <t>新建</t>
        </is>
      </c>
      <c r="D171" s="44" t="inlineStr">
        <is>
          <t>2022.01-2022.12</t>
        </is>
      </c>
      <c r="E171" s="46" t="inlineStr">
        <is>
          <t>秦团庄乡</t>
        </is>
      </c>
      <c r="F171" s="51" t="inlineStr">
        <is>
          <t>扶持7个村42户每户新建草棚1座，其中：王团庄村3户、新峁村12户、白塬畔村4户、秦团庄村9户、南掌堡子5户、贾塬村8户、大天子村1户。</t>
        </is>
      </c>
      <c r="G171" s="46" t="n">
        <v>29.4</v>
      </c>
      <c r="H171" s="46" t="n">
        <v>29.4</v>
      </c>
      <c r="I171" s="46" t="n"/>
      <c r="J171" s="46" t="n"/>
      <c r="K171" s="46" t="n"/>
      <c r="L171" s="51" t="inlineStr">
        <is>
          <t>甘财农〔2021〕132号</t>
        </is>
      </c>
      <c r="M171" s="51" t="inlineStr">
        <is>
          <t>改善养殖配套设施，减少饲草浪费，提升养殖效益，增加养殖收入。</t>
        </is>
      </c>
      <c r="N171" s="51" t="inlineStr">
        <is>
          <t>加强基础设施建设，提高饲草利用率，增加养殖户收益，进一步完善“企、社、户”三方利益联结机制。</t>
        </is>
      </c>
      <c r="O171" s="46" t="n">
        <v>7</v>
      </c>
      <c r="P171" s="46" t="n"/>
      <c r="Q171" s="46">
        <f>R171+S171</f>
        <v/>
      </c>
      <c r="R171" s="46" t="n"/>
      <c r="S171" s="46" t="n">
        <v>0.0042</v>
      </c>
      <c r="T171" s="46">
        <f>U171+V171</f>
        <v/>
      </c>
      <c r="U171" s="46" t="n"/>
      <c r="V171" s="46" t="n">
        <v>0.0168</v>
      </c>
      <c r="W171" s="46" t="inlineStr">
        <is>
          <t>畜牧局</t>
        </is>
      </c>
      <c r="X171" s="80" t="inlineStr">
        <is>
          <t>赵过存</t>
        </is>
      </c>
      <c r="Y171" s="46" t="inlineStr">
        <is>
          <t>秦团庄乡</t>
        </is>
      </c>
      <c r="Z171" s="44" t="inlineStr">
        <is>
          <t>刘凤飞</t>
        </is>
      </c>
      <c r="AA171" s="44" t="inlineStr">
        <is>
          <t>环农领办发〔2022〕5号</t>
        </is>
      </c>
      <c r="AB171" s="44" t="inlineStr">
        <is>
          <t>二批整合</t>
        </is>
      </c>
      <c r="AC171" s="67" t="inlineStr">
        <is>
          <t>是</t>
        </is>
      </c>
      <c r="AD171" s="67" t="inlineStr">
        <is>
          <t>√</t>
        </is>
      </c>
      <c r="AE171" s="67" t="inlineStr">
        <is>
          <t>√</t>
        </is>
      </c>
      <c r="AF171" s="67" t="inlineStr">
        <is>
          <t>√</t>
        </is>
      </c>
      <c r="AG171" s="67" t="inlineStr">
        <is>
          <t>√</t>
        </is>
      </c>
      <c r="AH171" s="67" t="inlineStr">
        <is>
          <t>√</t>
        </is>
      </c>
      <c r="AI171" s="67" t="inlineStr">
        <is>
          <t>√</t>
        </is>
      </c>
      <c r="AJ171" s="67" t="inlineStr">
        <is>
          <t>√</t>
        </is>
      </c>
      <c r="AK171" s="67" t="inlineStr">
        <is>
          <t>√</t>
        </is>
      </c>
      <c r="AL171" s="18" t="inlineStr">
        <is>
          <t>×</t>
        </is>
      </c>
      <c r="AM171" s="18" t="inlineStr">
        <is>
          <t>×</t>
        </is>
      </c>
      <c r="AN171" s="67" t="inlineStr">
        <is>
          <t>√</t>
        </is>
      </c>
      <c r="AO171" s="89" t="inlineStr">
        <is>
          <t>正在完善</t>
        </is>
      </c>
    </row>
    <row r="172" ht="63" customHeight="1" s="186">
      <c r="A172" s="123" t="n"/>
      <c r="B172" s="46" t="inlineStr">
        <is>
          <t>一般农户草棚建设</t>
        </is>
      </c>
      <c r="C172" s="46" t="inlineStr">
        <is>
          <t>新建</t>
        </is>
      </c>
      <c r="D172" s="44" t="inlineStr">
        <is>
          <t>2022.01-2022.12</t>
        </is>
      </c>
      <c r="E172" s="46" t="inlineStr">
        <is>
          <t>山城乡</t>
        </is>
      </c>
      <c r="F172" s="51" t="inlineStr">
        <is>
          <t>扶持8个村42户每户新建草棚1座，其中:八里铺村5户、薛塬村24户、王山口子村3户、寨柯村1户、赵庄村3户、谢庄村2户、山城堡村1户、郝掌村3户。</t>
        </is>
      </c>
      <c r="G172" s="46" t="n">
        <v>29.4</v>
      </c>
      <c r="H172" s="46" t="n">
        <v>29.4</v>
      </c>
      <c r="I172" s="46" t="n"/>
      <c r="J172" s="46" t="n"/>
      <c r="K172" s="46" t="n"/>
      <c r="L172" s="51" t="inlineStr">
        <is>
          <t>甘财农〔2021〕132号</t>
        </is>
      </c>
      <c r="M172" s="51" t="inlineStr">
        <is>
          <t>改善养殖配套设施，减少饲草浪费，提升养殖效益，增加养殖收入。</t>
        </is>
      </c>
      <c r="N172" s="51" t="inlineStr">
        <is>
          <t>加强基础设施建设，提高饲草利用率，增加养殖户收益，进一步完善“企、社、户”三方利益联结机制。</t>
        </is>
      </c>
      <c r="O172" s="46" t="n">
        <v>8</v>
      </c>
      <c r="P172" s="46" t="n"/>
      <c r="Q172" s="46">
        <f>R172+S172</f>
        <v/>
      </c>
      <c r="R172" s="46" t="n"/>
      <c r="S172" s="46" t="n">
        <v>0.0042</v>
      </c>
      <c r="T172" s="46">
        <f>U172+V172</f>
        <v/>
      </c>
      <c r="U172" s="46" t="n"/>
      <c r="V172" s="46" t="n">
        <v>0.0168</v>
      </c>
      <c r="W172" s="46" t="inlineStr">
        <is>
          <t>畜牧局</t>
        </is>
      </c>
      <c r="X172" s="80" t="inlineStr">
        <is>
          <t>赵过存</t>
        </is>
      </c>
      <c r="Y172" s="46" t="inlineStr">
        <is>
          <t>山城乡</t>
        </is>
      </c>
      <c r="Z172" s="44" t="inlineStr">
        <is>
          <t>姚建平</t>
        </is>
      </c>
      <c r="AA172" s="44" t="inlineStr">
        <is>
          <t>环农领办发〔2022〕5号</t>
        </is>
      </c>
      <c r="AB172" s="44" t="inlineStr">
        <is>
          <t>二批整合</t>
        </is>
      </c>
      <c r="AC172" s="67" t="inlineStr">
        <is>
          <t>是</t>
        </is>
      </c>
      <c r="AD172" s="67" t="inlineStr">
        <is>
          <t>√</t>
        </is>
      </c>
      <c r="AE172" s="67" t="inlineStr">
        <is>
          <t>√</t>
        </is>
      </c>
      <c r="AF172" s="67" t="inlineStr">
        <is>
          <t>√</t>
        </is>
      </c>
      <c r="AG172" s="67" t="inlineStr">
        <is>
          <t>√</t>
        </is>
      </c>
      <c r="AH172" s="67" t="inlineStr">
        <is>
          <t>√</t>
        </is>
      </c>
      <c r="AI172" s="67" t="inlineStr">
        <is>
          <t>√</t>
        </is>
      </c>
      <c r="AJ172" s="67" t="inlineStr">
        <is>
          <t>√</t>
        </is>
      </c>
      <c r="AK172" s="67" t="inlineStr">
        <is>
          <t>√</t>
        </is>
      </c>
      <c r="AL172" s="18" t="inlineStr">
        <is>
          <t>×</t>
        </is>
      </c>
      <c r="AM172" s="18" t="inlineStr">
        <is>
          <t>×</t>
        </is>
      </c>
      <c r="AN172" s="67" t="inlineStr">
        <is>
          <t>√</t>
        </is>
      </c>
      <c r="AO172" s="89" t="inlineStr">
        <is>
          <t>正在完善</t>
        </is>
      </c>
    </row>
    <row r="173" ht="76" customHeight="1" s="186">
      <c r="A173" s="123" t="n"/>
      <c r="B173" s="46" t="inlineStr">
        <is>
          <t>一般农户草棚建设</t>
        </is>
      </c>
      <c r="C173" s="46" t="inlineStr">
        <is>
          <t>新建</t>
        </is>
      </c>
      <c r="D173" s="44" t="inlineStr">
        <is>
          <t>2022.01-2022.12</t>
        </is>
      </c>
      <c r="E173" s="46" t="inlineStr">
        <is>
          <t>天池乡</t>
        </is>
      </c>
      <c r="F173" s="51" t="inlineStr">
        <is>
          <t>扶持15个村113户每户新建草棚1座，其中：天池村5户、张邓塬村19户、梁家河村7户、殷屈河村1户、苏北岔村9户、潘老庄村14户、大庄台村6户、四合掌村1户、井渠淌村15户、鲜岔村2户、碾盘岭村12户、大方山村3户、喜家坪村8户、曹李川村6户、吴城子村5户。</t>
        </is>
      </c>
      <c r="G173" s="46" t="n">
        <v>79.09999999999999</v>
      </c>
      <c r="H173" s="46" t="n">
        <v>79.09999999999999</v>
      </c>
      <c r="I173" s="46" t="n"/>
      <c r="J173" s="46" t="n"/>
      <c r="K173" s="46" t="n"/>
      <c r="L173" s="51" t="inlineStr">
        <is>
          <t>甘财农〔2021〕132号</t>
        </is>
      </c>
      <c r="M173" s="51" t="inlineStr">
        <is>
          <t>改善养殖配套设施，减少饲草浪费，提升养殖效益，增加养殖收入。</t>
        </is>
      </c>
      <c r="N173" s="51" t="inlineStr">
        <is>
          <t>加强基础设施建设，提高饲草利用率，增加养殖户收益，进一步完善“企、社、户”三方利益联结机制。</t>
        </is>
      </c>
      <c r="O173" s="46" t="n">
        <v>15</v>
      </c>
      <c r="P173" s="46" t="n"/>
      <c r="Q173" s="46">
        <f>R173+S173</f>
        <v/>
      </c>
      <c r="R173" s="46" t="n"/>
      <c r="S173" s="46" t="n">
        <v>0.0113</v>
      </c>
      <c r="T173" s="46">
        <f>U173+V173</f>
        <v/>
      </c>
      <c r="U173" s="46" t="n"/>
      <c r="V173" s="46" t="n">
        <v>0.0452</v>
      </c>
      <c r="W173" s="46" t="inlineStr">
        <is>
          <t>畜牧局</t>
        </is>
      </c>
      <c r="X173" s="80" t="inlineStr">
        <is>
          <t>赵过存</t>
        </is>
      </c>
      <c r="Y173" s="46" t="inlineStr">
        <is>
          <t>天池乡</t>
        </is>
      </c>
      <c r="Z173" s="44" t="inlineStr">
        <is>
          <t>刘震</t>
        </is>
      </c>
      <c r="AA173" s="44" t="inlineStr">
        <is>
          <t>环农领办发〔2022〕5号</t>
        </is>
      </c>
      <c r="AB173" s="44" t="inlineStr">
        <is>
          <t>二批整合</t>
        </is>
      </c>
      <c r="AC173" s="67" t="inlineStr">
        <is>
          <t>是</t>
        </is>
      </c>
      <c r="AD173" s="67" t="inlineStr">
        <is>
          <t>√</t>
        </is>
      </c>
      <c r="AE173" s="67" t="inlineStr">
        <is>
          <t>√</t>
        </is>
      </c>
      <c r="AF173" s="67" t="inlineStr">
        <is>
          <t>√</t>
        </is>
      </c>
      <c r="AG173" s="67" t="inlineStr">
        <is>
          <t>√</t>
        </is>
      </c>
      <c r="AH173" s="67" t="inlineStr">
        <is>
          <t>√</t>
        </is>
      </c>
      <c r="AI173" s="67" t="inlineStr">
        <is>
          <t>√</t>
        </is>
      </c>
      <c r="AJ173" s="67" t="inlineStr">
        <is>
          <t>√</t>
        </is>
      </c>
      <c r="AK173" s="67" t="inlineStr">
        <is>
          <t>√</t>
        </is>
      </c>
      <c r="AL173" s="18" t="inlineStr">
        <is>
          <t>×</t>
        </is>
      </c>
      <c r="AM173" s="18" t="inlineStr">
        <is>
          <t>×</t>
        </is>
      </c>
      <c r="AN173" s="67" t="inlineStr">
        <is>
          <t>√</t>
        </is>
      </c>
      <c r="AO173" s="89" t="inlineStr">
        <is>
          <t>正在完善</t>
        </is>
      </c>
    </row>
    <row r="174" ht="63" customHeight="1" s="186">
      <c r="A174" s="123" t="n"/>
      <c r="B174" s="46" t="inlineStr">
        <is>
          <t>一般农户草棚建设</t>
        </is>
      </c>
      <c r="C174" s="46" t="inlineStr">
        <is>
          <t>新建</t>
        </is>
      </c>
      <c r="D174" s="44" t="inlineStr">
        <is>
          <t>2022.01-2022.12</t>
        </is>
      </c>
      <c r="E174" s="46" t="inlineStr">
        <is>
          <t>甜水镇</t>
        </is>
      </c>
      <c r="F174" s="51" t="inlineStr">
        <is>
          <t>扶持8个村34户每户新建草棚1座，其中：张铁村2户、鲁掌村2户、何塬村4户、赵掌村1户、高崾岘村10户、狼儿滩村5户、大良洼村9户、甜水街村1户。</t>
        </is>
      </c>
      <c r="G174" s="46" t="n">
        <v>23.8</v>
      </c>
      <c r="H174" s="46" t="n">
        <v>23.8</v>
      </c>
      <c r="I174" s="46" t="n"/>
      <c r="J174" s="46" t="n"/>
      <c r="K174" s="46" t="n"/>
      <c r="L174" s="51" t="inlineStr">
        <is>
          <t>甘财农〔2021〕132号</t>
        </is>
      </c>
      <c r="M174" s="51" t="inlineStr">
        <is>
          <t>改善养殖配套设施，减少饲草浪费，提升养殖效益，增加养殖收入。</t>
        </is>
      </c>
      <c r="N174" s="51" t="inlineStr">
        <is>
          <t>加强基础设施建设，提高饲草利用率，增加养殖户收益，进一步完善“企、社、户”三方利益联结机制。</t>
        </is>
      </c>
      <c r="O174" s="46" t="n">
        <v>8</v>
      </c>
      <c r="P174" s="46" t="n"/>
      <c r="Q174" s="46">
        <f>R174+S174</f>
        <v/>
      </c>
      <c r="R174" s="46" t="n"/>
      <c r="S174" s="46" t="n">
        <v>0.0034</v>
      </c>
      <c r="T174" s="46">
        <f>U174+V174</f>
        <v/>
      </c>
      <c r="U174" s="46" t="n"/>
      <c r="V174" s="46" t="n">
        <v>0.0136</v>
      </c>
      <c r="W174" s="46" t="inlineStr">
        <is>
          <t>畜牧局</t>
        </is>
      </c>
      <c r="X174" s="80" t="inlineStr">
        <is>
          <t>赵过存</t>
        </is>
      </c>
      <c r="Y174" s="46" t="inlineStr">
        <is>
          <t>甜水镇</t>
        </is>
      </c>
      <c r="Z174" s="44" t="inlineStr">
        <is>
          <t>程利平</t>
        </is>
      </c>
      <c r="AA174" s="44" t="inlineStr">
        <is>
          <t>环农领办发〔2022〕5号</t>
        </is>
      </c>
      <c r="AB174" s="44" t="inlineStr">
        <is>
          <t>二批整合</t>
        </is>
      </c>
      <c r="AC174" s="67" t="inlineStr">
        <is>
          <t>是</t>
        </is>
      </c>
      <c r="AD174" s="67" t="inlineStr">
        <is>
          <t>√</t>
        </is>
      </c>
      <c r="AE174" s="67" t="inlineStr">
        <is>
          <t>√</t>
        </is>
      </c>
      <c r="AF174" s="67" t="inlineStr">
        <is>
          <t>√</t>
        </is>
      </c>
      <c r="AG174" s="67" t="inlineStr">
        <is>
          <t>√</t>
        </is>
      </c>
      <c r="AH174" s="67" t="inlineStr">
        <is>
          <t>√</t>
        </is>
      </c>
      <c r="AI174" s="67" t="inlineStr">
        <is>
          <t>√</t>
        </is>
      </c>
      <c r="AJ174" s="67" t="inlineStr">
        <is>
          <t>√</t>
        </is>
      </c>
      <c r="AK174" s="67" t="inlineStr">
        <is>
          <t>√</t>
        </is>
      </c>
      <c r="AL174" s="18" t="inlineStr">
        <is>
          <t>×</t>
        </is>
      </c>
      <c r="AM174" s="18" t="inlineStr">
        <is>
          <t>×</t>
        </is>
      </c>
      <c r="AN174" s="67" t="inlineStr">
        <is>
          <t>√</t>
        </is>
      </c>
      <c r="AO174" s="89" t="inlineStr">
        <is>
          <t>正在完善</t>
        </is>
      </c>
    </row>
    <row r="175" ht="63" customHeight="1" s="186">
      <c r="A175" s="123" t="n"/>
      <c r="B175" s="46" t="inlineStr">
        <is>
          <t>一般农户草棚建设</t>
        </is>
      </c>
      <c r="C175" s="46" t="inlineStr">
        <is>
          <t>新建</t>
        </is>
      </c>
      <c r="D175" s="44" t="inlineStr">
        <is>
          <t>2022.01-2022.12</t>
        </is>
      </c>
      <c r="E175" s="46" t="inlineStr">
        <is>
          <t>小南沟乡</t>
        </is>
      </c>
      <c r="F175" s="51" t="inlineStr">
        <is>
          <t>扶持12个村49户每户新建草棚1座，其中：天子渠村2户、丁寨柯村3户、许掌村3户、燕麦掌村1户、陈掌村4户、李上山村5户、汪天子村10户、小南沟村4户、李塬村4户、杨胡套子村1户、连川村3户、粉子山村9户。</t>
        </is>
      </c>
      <c r="G175" s="46" t="n">
        <v>34.3</v>
      </c>
      <c r="H175" s="46" t="n">
        <v>34.3</v>
      </c>
      <c r="I175" s="46" t="n"/>
      <c r="J175" s="46" t="n"/>
      <c r="K175" s="46" t="n"/>
      <c r="L175" s="51" t="inlineStr">
        <is>
          <t>甘财农〔2021〕132号</t>
        </is>
      </c>
      <c r="M175" s="51" t="inlineStr">
        <is>
          <t>改善养殖配套设施，减少饲草浪费，提升养殖效益，增加养殖收入。</t>
        </is>
      </c>
      <c r="N175" s="51" t="inlineStr">
        <is>
          <t>加强基础设施建设，提高饲草利用率，增加养殖户收益，进一步完善“企、社、户”三方利益联结机制。</t>
        </is>
      </c>
      <c r="O175" s="46" t="n">
        <v>12</v>
      </c>
      <c r="P175" s="46" t="n"/>
      <c r="Q175" s="46">
        <f>R175+S175</f>
        <v/>
      </c>
      <c r="R175" s="46" t="n"/>
      <c r="S175" s="46" t="n">
        <v>0.0049</v>
      </c>
      <c r="T175" s="46">
        <f>U175+V175</f>
        <v/>
      </c>
      <c r="U175" s="46" t="n"/>
      <c r="V175" s="46" t="n">
        <v>0.0196</v>
      </c>
      <c r="W175" s="46" t="inlineStr">
        <is>
          <t>畜牧局</t>
        </is>
      </c>
      <c r="X175" s="80" t="inlineStr">
        <is>
          <t>赵过存</t>
        </is>
      </c>
      <c r="Y175" s="46" t="inlineStr">
        <is>
          <t>小南沟乡</t>
        </is>
      </c>
      <c r="Z175" s="44" t="inlineStr">
        <is>
          <t>任新育</t>
        </is>
      </c>
      <c r="AA175" s="44" t="inlineStr">
        <is>
          <t>环农领办发〔2022〕5号</t>
        </is>
      </c>
      <c r="AB175" s="44" t="inlineStr">
        <is>
          <t>二批整合</t>
        </is>
      </c>
      <c r="AC175" s="67" t="inlineStr">
        <is>
          <t>是</t>
        </is>
      </c>
      <c r="AD175" s="67" t="inlineStr">
        <is>
          <t>√</t>
        </is>
      </c>
      <c r="AE175" s="67" t="inlineStr">
        <is>
          <t>√</t>
        </is>
      </c>
      <c r="AF175" s="67" t="inlineStr">
        <is>
          <t>√</t>
        </is>
      </c>
      <c r="AG175" s="67" t="inlineStr">
        <is>
          <t>√</t>
        </is>
      </c>
      <c r="AH175" s="67" t="inlineStr">
        <is>
          <t>√</t>
        </is>
      </c>
      <c r="AI175" s="67" t="inlineStr">
        <is>
          <t>√</t>
        </is>
      </c>
      <c r="AJ175" s="67" t="inlineStr">
        <is>
          <t>√</t>
        </is>
      </c>
      <c r="AK175" s="67" t="inlineStr">
        <is>
          <t>√</t>
        </is>
      </c>
      <c r="AL175" s="18" t="inlineStr">
        <is>
          <t>×</t>
        </is>
      </c>
      <c r="AM175" s="18" t="inlineStr">
        <is>
          <t>×</t>
        </is>
      </c>
      <c r="AN175" s="67" t="inlineStr">
        <is>
          <t>√</t>
        </is>
      </c>
      <c r="AO175" s="89" t="inlineStr">
        <is>
          <t>正在完善</t>
        </is>
      </c>
    </row>
    <row r="176" ht="72" customHeight="1" s="186">
      <c r="A176" s="123" t="n"/>
      <c r="B176" s="46" t="inlineStr">
        <is>
          <t>一般农户草棚建设</t>
        </is>
      </c>
      <c r="C176" s="46" t="inlineStr">
        <is>
          <t>新建</t>
        </is>
      </c>
      <c r="D176" s="44" t="inlineStr">
        <is>
          <t>2022.01-2022.12</t>
        </is>
      </c>
      <c r="E176" s="46" t="inlineStr">
        <is>
          <t>演武乡</t>
        </is>
      </c>
      <c r="F176" s="51" t="inlineStr">
        <is>
          <t>扶持9个村132户每户新建草棚1座，其中：曳郭咀村7户、杨家洼村25户、佛岔村26户、黑泉河村21户、刘坪村7户、黄山村26户、路家塬村12户、吴家塬村2户、走马硷村6户。</t>
        </is>
      </c>
      <c r="G176" s="46" t="n">
        <v>92.40000000000001</v>
      </c>
      <c r="H176" s="46">
        <f>G176-I176</f>
        <v/>
      </c>
      <c r="I176" s="46" t="n"/>
      <c r="J176" s="46" t="n"/>
      <c r="K176" s="46" t="n"/>
      <c r="L176" s="51" t="inlineStr">
        <is>
          <t>甘财农〔2021〕132号</t>
        </is>
      </c>
      <c r="M176" s="51" t="inlineStr">
        <is>
          <t>改善养殖配套设施，减少饲草浪费，提升养殖效益，增加养殖收入。</t>
        </is>
      </c>
      <c r="N176" s="51" t="inlineStr">
        <is>
          <t>加强基础设施建设，提高饲草利用率，增加养殖户收益，进一步完善“企、社、户”三方利益联结机制。</t>
        </is>
      </c>
      <c r="O176" s="46" t="n">
        <v>9</v>
      </c>
      <c r="P176" s="46" t="n"/>
      <c r="Q176" s="46">
        <f>R176+S176</f>
        <v/>
      </c>
      <c r="R176" s="46" t="n"/>
      <c r="S176" s="46" t="n">
        <v>0.0132</v>
      </c>
      <c r="T176" s="46">
        <f>U176+V176</f>
        <v/>
      </c>
      <c r="U176" s="46" t="n"/>
      <c r="V176" s="46" t="n">
        <v>0.0528</v>
      </c>
      <c r="W176" s="46" t="inlineStr">
        <is>
          <t>畜牧局</t>
        </is>
      </c>
      <c r="X176" s="80" t="inlineStr">
        <is>
          <t>赵过存</t>
        </is>
      </c>
      <c r="Y176" s="46" t="inlineStr">
        <is>
          <t>演武乡</t>
        </is>
      </c>
      <c r="Z176" s="44" t="inlineStr">
        <is>
          <t>杨永杰</t>
        </is>
      </c>
      <c r="AA176" s="44" t="inlineStr">
        <is>
          <t>环农领办发〔2022〕5号</t>
        </is>
      </c>
      <c r="AB176" s="44" t="inlineStr">
        <is>
          <t>二批整合</t>
        </is>
      </c>
      <c r="AC176" s="67" t="inlineStr">
        <is>
          <t>是</t>
        </is>
      </c>
      <c r="AD176" s="67" t="inlineStr">
        <is>
          <t>√</t>
        </is>
      </c>
      <c r="AE176" s="67" t="inlineStr">
        <is>
          <t>√</t>
        </is>
      </c>
      <c r="AF176" s="67" t="inlineStr">
        <is>
          <t>√</t>
        </is>
      </c>
      <c r="AG176" s="67" t="inlineStr">
        <is>
          <t>√</t>
        </is>
      </c>
      <c r="AH176" s="67" t="inlineStr">
        <is>
          <t>√</t>
        </is>
      </c>
      <c r="AI176" s="67" t="inlineStr">
        <is>
          <t>√</t>
        </is>
      </c>
      <c r="AJ176" s="67" t="inlineStr">
        <is>
          <t>√</t>
        </is>
      </c>
      <c r="AK176" s="67" t="inlineStr">
        <is>
          <t>√</t>
        </is>
      </c>
      <c r="AL176" s="18" t="inlineStr">
        <is>
          <t>×</t>
        </is>
      </c>
      <c r="AM176" s="18" t="inlineStr">
        <is>
          <t>×</t>
        </is>
      </c>
      <c r="AN176" s="67" t="inlineStr">
        <is>
          <t>√</t>
        </is>
      </c>
      <c r="AO176" s="89" t="inlineStr">
        <is>
          <t>正在完善</t>
        </is>
      </c>
    </row>
    <row r="177" ht="72" customHeight="1" s="186">
      <c r="A177" s="123" t="n"/>
      <c r="B177" s="46" t="inlineStr">
        <is>
          <t>一般农户草棚建设</t>
        </is>
      </c>
      <c r="C177" s="46" t="inlineStr">
        <is>
          <t>新建</t>
        </is>
      </c>
      <c r="D177" s="44" t="inlineStr">
        <is>
          <t>2022.01-2022.12</t>
        </is>
      </c>
      <c r="E177" s="46" t="inlineStr">
        <is>
          <t>车道镇</t>
        </is>
      </c>
      <c r="F177" s="51" t="inlineStr">
        <is>
          <t>扶持15村30户每户新建草棚1座，其中：元峁村2户、苦水掌2户、双庙村2户、王西掌2户、吊渠村2户、三角城村2户、杨掌村2户、万安村2户、魏洼村2户、红台村2户、樱桃掌村2户、安掌村2户、代掌村2户、刘渠村2户、刘园子村2户。</t>
        </is>
      </c>
      <c r="G177" s="46" t="n">
        <v>21</v>
      </c>
      <c r="H177" s="46" t="n">
        <v>21</v>
      </c>
      <c r="I177" s="46" t="n"/>
      <c r="J177" s="46" t="n"/>
      <c r="K177" s="46" t="n"/>
      <c r="L177" s="46" t="inlineStr">
        <is>
          <t>甘财资环〔2021〕120号</t>
        </is>
      </c>
      <c r="M177" s="51" t="inlineStr">
        <is>
          <t>改善养殖配套设施，减少饲草浪费，提升养殖效益，增加养殖收入。</t>
        </is>
      </c>
      <c r="N177" s="51" t="inlineStr">
        <is>
          <t>加强基础设施建设，提高饲草利用率，增加养殖户收益，进一步完善“企、社、户”三方利益联结机制。</t>
        </is>
      </c>
      <c r="O177" s="46" t="n">
        <v>15</v>
      </c>
      <c r="P177" s="46" t="n"/>
      <c r="Q177" s="46">
        <f>R177+S177</f>
        <v/>
      </c>
      <c r="R177" s="46" t="n"/>
      <c r="S177" s="46" t="n">
        <v>0.003</v>
      </c>
      <c r="T177" s="46">
        <f>U177+V177</f>
        <v/>
      </c>
      <c r="U177" s="46" t="n"/>
      <c r="V177" s="46" t="n">
        <v>0.012</v>
      </c>
      <c r="W177" s="46" t="inlineStr">
        <is>
          <t>畜牧局</t>
        </is>
      </c>
      <c r="X177" s="80" t="inlineStr">
        <is>
          <t>赵过存</t>
        </is>
      </c>
      <c r="Y177" s="46" t="inlineStr">
        <is>
          <t>车道镇</t>
        </is>
      </c>
      <c r="Z177" s="46" t="inlineStr">
        <is>
          <t>张会星</t>
        </is>
      </c>
      <c r="AA177" s="44" t="inlineStr">
        <is>
          <t>环农领办发〔2022〕5号</t>
        </is>
      </c>
      <c r="AB177" s="44" t="inlineStr">
        <is>
          <t>二批整合</t>
        </is>
      </c>
      <c r="AC177" s="67" t="inlineStr">
        <is>
          <t>是</t>
        </is>
      </c>
      <c r="AD177" s="67" t="inlineStr">
        <is>
          <t>√</t>
        </is>
      </c>
      <c r="AE177" s="67" t="inlineStr">
        <is>
          <t>√</t>
        </is>
      </c>
      <c r="AF177" s="67" t="inlineStr">
        <is>
          <t>√</t>
        </is>
      </c>
      <c r="AG177" s="67" t="inlineStr">
        <is>
          <t>√</t>
        </is>
      </c>
      <c r="AH177" s="67" t="inlineStr">
        <is>
          <t>√</t>
        </is>
      </c>
      <c r="AI177" s="67" t="inlineStr">
        <is>
          <t>√</t>
        </is>
      </c>
      <c r="AJ177" s="67" t="inlineStr">
        <is>
          <t>√</t>
        </is>
      </c>
      <c r="AK177" s="67" t="inlineStr">
        <is>
          <t>√</t>
        </is>
      </c>
      <c r="AL177" s="18" t="inlineStr">
        <is>
          <t>×</t>
        </is>
      </c>
      <c r="AM177" s="18" t="inlineStr">
        <is>
          <t>×</t>
        </is>
      </c>
      <c r="AN177" s="67" t="inlineStr">
        <is>
          <t>√</t>
        </is>
      </c>
      <c r="AO177" s="89" t="inlineStr">
        <is>
          <t>正在完善</t>
        </is>
      </c>
    </row>
    <row r="178" ht="66" customHeight="1" s="186">
      <c r="A178" s="123" t="n"/>
      <c r="B178" s="46" t="inlineStr">
        <is>
          <t>一般农户草棚建设</t>
        </is>
      </c>
      <c r="C178" s="46" t="inlineStr">
        <is>
          <t>新建</t>
        </is>
      </c>
      <c r="D178" s="44" t="inlineStr">
        <is>
          <t>2022.01-2022.12</t>
        </is>
      </c>
      <c r="E178" s="46" t="inlineStr">
        <is>
          <t>洪德镇</t>
        </is>
      </c>
      <c r="F178" s="51" t="inlineStr">
        <is>
          <t>扶持10村22户每户新建草棚1座，其中：洪德街村2户、寇河村3户、李达掌村4户、李塬村1户、梁岔村2户、马塬村1户、私盐路村1户、苏长沟村4户、张塬村1户、赵洼村3户。</t>
        </is>
      </c>
      <c r="G178" s="46" t="n">
        <v>15.4</v>
      </c>
      <c r="H178" s="46" t="n">
        <v>15.4</v>
      </c>
      <c r="I178" s="46" t="n"/>
      <c r="J178" s="46" t="n"/>
      <c r="K178" s="46" t="n"/>
      <c r="L178" s="46" t="inlineStr">
        <is>
          <t>甘财农〔2021〕132号</t>
        </is>
      </c>
      <c r="M178" s="51" t="inlineStr">
        <is>
          <t>改善养殖配套设施，减少饲草浪费，提升养殖效益，增加养殖收入。</t>
        </is>
      </c>
      <c r="N178" s="51" t="inlineStr">
        <is>
          <t>加强基础设施建设，提高饲草利用率，增加养殖户收益，进一步完善“企、社、户”三方利益联结机制。</t>
        </is>
      </c>
      <c r="O178" s="46" t="n">
        <v>10</v>
      </c>
      <c r="P178" s="46" t="n"/>
      <c r="Q178" s="46">
        <f>R178+S178</f>
        <v/>
      </c>
      <c r="R178" s="46" t="n"/>
      <c r="S178" s="46" t="n">
        <v>0.0022</v>
      </c>
      <c r="T178" s="46">
        <f>U178+V178</f>
        <v/>
      </c>
      <c r="U178" s="46" t="n"/>
      <c r="V178" s="46" t="n">
        <v>0.008800000000000001</v>
      </c>
      <c r="W178" s="46" t="inlineStr">
        <is>
          <t>畜牧局</t>
        </is>
      </c>
      <c r="X178" s="80" t="inlineStr">
        <is>
          <t>赵过存</t>
        </is>
      </c>
      <c r="Y178" s="46" t="inlineStr">
        <is>
          <t>洪德镇</t>
        </is>
      </c>
      <c r="Z178" s="71" t="inlineStr">
        <is>
          <t>王国伍</t>
        </is>
      </c>
      <c r="AA178" s="44" t="inlineStr">
        <is>
          <t>环农领办发〔2022〕5号</t>
        </is>
      </c>
      <c r="AB178" s="44" t="inlineStr">
        <is>
          <t>二批整合</t>
        </is>
      </c>
      <c r="AC178" s="67" t="inlineStr">
        <is>
          <t>是</t>
        </is>
      </c>
      <c r="AD178" s="67" t="inlineStr">
        <is>
          <t>√</t>
        </is>
      </c>
      <c r="AE178" s="67" t="inlineStr">
        <is>
          <t>√</t>
        </is>
      </c>
      <c r="AF178" s="67" t="inlineStr">
        <is>
          <t>√</t>
        </is>
      </c>
      <c r="AG178" s="67" t="inlineStr">
        <is>
          <t>√</t>
        </is>
      </c>
      <c r="AH178" s="67" t="inlineStr">
        <is>
          <t>√</t>
        </is>
      </c>
      <c r="AI178" s="67" t="inlineStr">
        <is>
          <t>√</t>
        </is>
      </c>
      <c r="AJ178" s="67" t="inlineStr">
        <is>
          <t>√</t>
        </is>
      </c>
      <c r="AK178" s="67" t="inlineStr">
        <is>
          <t>√</t>
        </is>
      </c>
      <c r="AL178" s="18" t="inlineStr">
        <is>
          <t>×</t>
        </is>
      </c>
      <c r="AM178" s="18" t="inlineStr">
        <is>
          <t>×</t>
        </is>
      </c>
      <c r="AN178" s="67" t="inlineStr">
        <is>
          <t>√</t>
        </is>
      </c>
      <c r="AO178" s="89" t="inlineStr">
        <is>
          <t>正在完善</t>
        </is>
      </c>
    </row>
    <row r="179" ht="66" customHeight="1" s="186">
      <c r="A179" s="123" t="n"/>
      <c r="B179" s="46" t="inlineStr">
        <is>
          <t>一般农户草棚建设</t>
        </is>
      </c>
      <c r="C179" s="46" t="inlineStr">
        <is>
          <t>新建</t>
        </is>
      </c>
      <c r="D179" s="44" t="inlineStr">
        <is>
          <t>2022.01-2022.12</t>
        </is>
      </c>
      <c r="E179" s="46" t="inlineStr">
        <is>
          <t>虎洞镇</t>
        </is>
      </c>
      <c r="F179" s="51" t="inlineStr">
        <is>
          <t>扶持10村22户每户新建草棚1座，其中：半个城村2户、常兆台村3户、贾驿2户、刘解掌村3户、砂井子村2户、魏家河3户、张大掌1户、金庄塬3户、张家湾1户、高庙湾2户。</t>
        </is>
      </c>
      <c r="G179" s="46" t="n">
        <v>15.4</v>
      </c>
      <c r="H179" s="46" t="n">
        <v>15.4</v>
      </c>
      <c r="I179" s="46" t="n"/>
      <c r="J179" s="46" t="n"/>
      <c r="K179" s="46" t="n"/>
      <c r="L179" s="46" t="inlineStr">
        <is>
          <t>甘财农〔2021〕132号</t>
        </is>
      </c>
      <c r="M179" s="51" t="inlineStr">
        <is>
          <t>改善养殖配套设施，减少饲草浪费，提升养殖效益，增加养殖收入。</t>
        </is>
      </c>
      <c r="N179" s="51" t="inlineStr">
        <is>
          <t>加强基础设施建设，提高饲草利用率，增加养殖户收益，进一步完善“企、社、户”三方利益联结机制。</t>
        </is>
      </c>
      <c r="O179" s="46" t="n">
        <v>10</v>
      </c>
      <c r="P179" s="46" t="n"/>
      <c r="Q179" s="46">
        <f>R179+S179</f>
        <v/>
      </c>
      <c r="R179" s="46" t="n"/>
      <c r="S179" s="46" t="n">
        <v>0.0022</v>
      </c>
      <c r="T179" s="46">
        <f>U179+V179</f>
        <v/>
      </c>
      <c r="U179" s="46" t="n"/>
      <c r="V179" s="46" t="n">
        <v>0.008800000000000001</v>
      </c>
      <c r="W179" s="46" t="inlineStr">
        <is>
          <t>畜牧局</t>
        </is>
      </c>
      <c r="X179" s="80" t="inlineStr">
        <is>
          <t>赵过存</t>
        </is>
      </c>
      <c r="Y179" s="46" t="inlineStr">
        <is>
          <t>虎洞镇</t>
        </is>
      </c>
      <c r="Z179" s="44" t="inlineStr">
        <is>
          <t>梁海涛</t>
        </is>
      </c>
      <c r="AA179" s="44" t="inlineStr">
        <is>
          <t>环农领办发〔2022〕5号</t>
        </is>
      </c>
      <c r="AB179" s="44" t="inlineStr">
        <is>
          <t>二批整合</t>
        </is>
      </c>
      <c r="AC179" s="67" t="inlineStr">
        <is>
          <t>是</t>
        </is>
      </c>
      <c r="AD179" s="67" t="inlineStr">
        <is>
          <t>√</t>
        </is>
      </c>
      <c r="AE179" s="67" t="inlineStr">
        <is>
          <t>√</t>
        </is>
      </c>
      <c r="AF179" s="67" t="inlineStr">
        <is>
          <t>√</t>
        </is>
      </c>
      <c r="AG179" s="67" t="inlineStr">
        <is>
          <t>√</t>
        </is>
      </c>
      <c r="AH179" s="67" t="inlineStr">
        <is>
          <t>√</t>
        </is>
      </c>
      <c r="AI179" s="67" t="inlineStr">
        <is>
          <t>√</t>
        </is>
      </c>
      <c r="AJ179" s="67" t="inlineStr">
        <is>
          <t>√</t>
        </is>
      </c>
      <c r="AK179" s="67" t="inlineStr">
        <is>
          <t>√</t>
        </is>
      </c>
      <c r="AL179" s="18" t="inlineStr">
        <is>
          <t>×</t>
        </is>
      </c>
      <c r="AM179" s="18" t="inlineStr">
        <is>
          <t>×</t>
        </is>
      </c>
      <c r="AN179" s="67" t="inlineStr">
        <is>
          <t>√</t>
        </is>
      </c>
      <c r="AO179" s="89" t="inlineStr">
        <is>
          <t>正在完善</t>
        </is>
      </c>
    </row>
    <row r="180" ht="66" customHeight="1" s="186">
      <c r="A180" s="123" t="n"/>
      <c r="B180" s="46" t="inlineStr">
        <is>
          <t>一般农户草棚建设</t>
        </is>
      </c>
      <c r="C180" s="46" t="inlineStr">
        <is>
          <t>新建</t>
        </is>
      </c>
      <c r="D180" s="44" t="inlineStr">
        <is>
          <t>2022.01-2022.12</t>
        </is>
      </c>
      <c r="E180" s="46" t="inlineStr">
        <is>
          <t>曲子镇</t>
        </is>
      </c>
      <c r="F180" s="51" t="inlineStr">
        <is>
          <t>扶持10个村24户每户新建草棚1座，其中：马家河村2户、高李湾村2户、楼房子村1户、西沟村6户、许家塬村1户、金村寺村1户、金盆掌村5户、小庄子村1户、董家塬村2户、宋家塬村3户。</t>
        </is>
      </c>
      <c r="G180" s="46" t="n">
        <v>16.8</v>
      </c>
      <c r="H180" s="46" t="n">
        <v>16.8</v>
      </c>
      <c r="I180" s="46" t="n"/>
      <c r="J180" s="46" t="n"/>
      <c r="K180" s="46" t="n"/>
      <c r="L180" s="46" t="inlineStr">
        <is>
          <t>甘财资环〔2021〕120号</t>
        </is>
      </c>
      <c r="M180" s="51" t="inlineStr">
        <is>
          <t>改善养殖配套设施，减少饲草浪费，提升养殖效益，增加养殖收入。</t>
        </is>
      </c>
      <c r="N180" s="51" t="inlineStr">
        <is>
          <t>加强基础设施建设，提高饲草利用率，增加养殖户收益，进一步完善“企、社、户”三方利益联结机制。</t>
        </is>
      </c>
      <c r="O180" s="46" t="n">
        <v>1</v>
      </c>
      <c r="P180" s="46" t="n">
        <v>9</v>
      </c>
      <c r="Q180" s="46">
        <f>R180+S180</f>
        <v/>
      </c>
      <c r="R180" s="46" t="n"/>
      <c r="S180" s="46" t="n">
        <v>0.0024</v>
      </c>
      <c r="T180" s="46">
        <f>U180+V180</f>
        <v/>
      </c>
      <c r="U180" s="46" t="n"/>
      <c r="V180" s="46" t="n">
        <v>0.009599999999999999</v>
      </c>
      <c r="W180" s="46" t="inlineStr">
        <is>
          <t>畜牧局</t>
        </is>
      </c>
      <c r="X180" s="80" t="inlineStr">
        <is>
          <t>赵过存</t>
        </is>
      </c>
      <c r="Y180" s="46" t="inlineStr">
        <is>
          <t>曲子镇</t>
        </is>
      </c>
      <c r="Z180" s="44" t="inlineStr">
        <is>
          <t>段斌杰</t>
        </is>
      </c>
      <c r="AA180" s="44" t="inlineStr">
        <is>
          <t>环农领办发〔2022〕5号</t>
        </is>
      </c>
      <c r="AB180" s="44" t="inlineStr">
        <is>
          <t>二批整合</t>
        </is>
      </c>
      <c r="AC180" s="67" t="inlineStr">
        <is>
          <t>是</t>
        </is>
      </c>
      <c r="AD180" s="67" t="inlineStr">
        <is>
          <t>√</t>
        </is>
      </c>
      <c r="AE180" s="67" t="inlineStr">
        <is>
          <t>√</t>
        </is>
      </c>
      <c r="AF180" s="67" t="inlineStr">
        <is>
          <t>√</t>
        </is>
      </c>
      <c r="AG180" s="67" t="inlineStr">
        <is>
          <t>√</t>
        </is>
      </c>
      <c r="AH180" s="67" t="inlineStr">
        <is>
          <t>√</t>
        </is>
      </c>
      <c r="AI180" s="67" t="inlineStr">
        <is>
          <t>√</t>
        </is>
      </c>
      <c r="AJ180" s="67" t="inlineStr">
        <is>
          <t>√</t>
        </is>
      </c>
      <c r="AK180" s="67" t="inlineStr">
        <is>
          <t>√</t>
        </is>
      </c>
      <c r="AL180" s="18" t="inlineStr">
        <is>
          <t>×</t>
        </is>
      </c>
      <c r="AM180" s="18" t="inlineStr">
        <is>
          <t>×</t>
        </is>
      </c>
      <c r="AN180" s="67" t="inlineStr">
        <is>
          <t>√</t>
        </is>
      </c>
      <c r="AO180" s="89" t="inlineStr">
        <is>
          <t>正在完善</t>
        </is>
      </c>
    </row>
    <row r="181" ht="57" customHeight="1" s="186">
      <c r="A181" s="42" t="n"/>
      <c r="B181" s="42" t="inlineStr">
        <is>
          <t>一般农户羊棚建设合计</t>
        </is>
      </c>
      <c r="C181" s="42" t="inlineStr">
        <is>
          <t>新建</t>
        </is>
      </c>
      <c r="D181" s="40" t="inlineStr">
        <is>
          <t>2022.01-2022.12</t>
        </is>
      </c>
      <c r="E181" s="42" t="inlineStr">
        <is>
          <t>全县20个乡镇</t>
        </is>
      </c>
      <c r="F181" s="50" t="inlineStr">
        <is>
          <t>扶持1599户一般户每户新建羊棚1座，“50+50”㎡每座补助1.2万元，“63+45”㎡每座补助1.8万元，“75+75”㎡每座补助1.8万元。产权会农户所有。</t>
        </is>
      </c>
      <c r="G181" s="42">
        <f>SUM(G182:G201)</f>
        <v/>
      </c>
      <c r="H181" s="42">
        <f>SUM(H182:H201)</f>
        <v/>
      </c>
      <c r="I181" s="42">
        <f>SUM(I182:I201)</f>
        <v/>
      </c>
      <c r="J181" s="42" t="n"/>
      <c r="K181" s="42" t="n"/>
      <c r="L181" s="42" t="n"/>
      <c r="M181" s="102" t="inlineStr">
        <is>
          <t>改善养殖配套设施，减少饲草浪费，提升养殖效益，增加养殖收入。</t>
        </is>
      </c>
      <c r="N181" s="102" t="inlineStr">
        <is>
          <t>加强基础设施建设，提高饲草利用率，增加养殖户收益，进一步完善“企、社、户”三方利益联结机制。</t>
        </is>
      </c>
      <c r="O181" s="42">
        <f>SUM(O182:O201)</f>
        <v/>
      </c>
      <c r="P181" s="42" t="n">
        <v>35</v>
      </c>
      <c r="Q181" s="42">
        <f>R181+S181</f>
        <v/>
      </c>
      <c r="R181" s="42" t="n"/>
      <c r="S181" s="42">
        <f>SUM(S182:S201)</f>
        <v/>
      </c>
      <c r="T181" s="42">
        <f>U181+V181</f>
        <v/>
      </c>
      <c r="U181" s="42" t="n"/>
      <c r="V181" s="42">
        <f>SUM(V182:V201)</f>
        <v/>
      </c>
      <c r="W181" s="42" t="inlineStr">
        <is>
          <t>畜牧局</t>
        </is>
      </c>
      <c r="X181" s="79" t="inlineStr">
        <is>
          <t>赵过存</t>
        </is>
      </c>
      <c r="Y181" s="42" t="inlineStr">
        <is>
          <t>各乡镇</t>
        </is>
      </c>
      <c r="Z181" s="40" t="n"/>
      <c r="AA181" s="40" t="inlineStr">
        <is>
          <t>环农领办发〔2022〕5号</t>
        </is>
      </c>
      <c r="AB181" s="40" t="inlineStr">
        <is>
          <t>二批整合</t>
        </is>
      </c>
      <c r="AC181" s="67" t="inlineStr">
        <is>
          <t>是</t>
        </is>
      </c>
      <c r="AD181" s="67" t="inlineStr">
        <is>
          <t>√</t>
        </is>
      </c>
      <c r="AE181" s="67" t="inlineStr">
        <is>
          <t>√</t>
        </is>
      </c>
      <c r="AF181" s="67" t="inlineStr">
        <is>
          <t>√</t>
        </is>
      </c>
      <c r="AG181" s="67" t="inlineStr">
        <is>
          <t>√</t>
        </is>
      </c>
      <c r="AH181" s="67" t="inlineStr">
        <is>
          <t>√</t>
        </is>
      </c>
      <c r="AI181" s="67" t="inlineStr">
        <is>
          <t>√</t>
        </is>
      </c>
      <c r="AJ181" s="67" t="inlineStr">
        <is>
          <t>√</t>
        </is>
      </c>
      <c r="AK181" s="67" t="inlineStr">
        <is>
          <t>√</t>
        </is>
      </c>
      <c r="AL181" s="18" t="inlineStr">
        <is>
          <t>×</t>
        </is>
      </c>
      <c r="AM181" s="18" t="inlineStr">
        <is>
          <t>×</t>
        </is>
      </c>
      <c r="AN181" s="67" t="inlineStr">
        <is>
          <t>√</t>
        </is>
      </c>
      <c r="AO181" s="89" t="inlineStr">
        <is>
          <t>正在完善</t>
        </is>
      </c>
    </row>
    <row r="182" ht="75" customHeight="1" s="186">
      <c r="A182" s="123" t="n"/>
      <c r="B182" s="46" t="inlineStr">
        <is>
          <t>一般农户羊棚建设</t>
        </is>
      </c>
      <c r="C182" s="46" t="inlineStr">
        <is>
          <t>新建</t>
        </is>
      </c>
      <c r="D182" s="44" t="inlineStr">
        <is>
          <t>2022.01-2022.12</t>
        </is>
      </c>
      <c r="E182" s="46" t="inlineStr">
        <is>
          <t>车道镇</t>
        </is>
      </c>
      <c r="F182" s="51" t="inlineStr">
        <is>
          <t>扶持15个村81户每户新建羊棚1座，其中：元峁村8户、苦水掌2户、双庙村3户、王西掌6户、吊渠村13户、三角城村6户、杨掌村3户、万安村1户、魏洼村3户、红台村2户、樱桃掌村7户、安掌村1户、代掌村8户、刘渠村14户、刘园子村4户。</t>
        </is>
      </c>
      <c r="G182" s="46" t="n">
        <v>131.4</v>
      </c>
      <c r="H182" s="46" t="n"/>
      <c r="I182" s="46" t="n">
        <v>131.4</v>
      </c>
      <c r="J182" s="46" t="n"/>
      <c r="K182" s="46" t="n"/>
      <c r="L182" s="46" t="inlineStr">
        <is>
          <t>甘财农〔2021〕139号</t>
        </is>
      </c>
      <c r="M182" s="51" t="inlineStr">
        <is>
          <t>改善养殖配套设施，减少饲草浪费，提升养殖效益，增加养殖收入。</t>
        </is>
      </c>
      <c r="N182" s="51" t="inlineStr">
        <is>
          <t>加强基础设施建设，提高饲草利用率，增加养殖户收益，进一步完善“企、社、户”三方利益联结机制。</t>
        </is>
      </c>
      <c r="O182" s="46" t="n">
        <v>15</v>
      </c>
      <c r="P182" s="46" t="n"/>
      <c r="Q182" s="46">
        <f>R182+S182</f>
        <v/>
      </c>
      <c r="R182" s="46" t="n"/>
      <c r="S182" s="46" t="n">
        <v>0.0081</v>
      </c>
      <c r="T182" s="46">
        <f>U182+V182</f>
        <v/>
      </c>
      <c r="U182" s="46" t="n"/>
      <c r="V182" s="46" t="n">
        <v>0.034</v>
      </c>
      <c r="W182" s="46" t="inlineStr">
        <is>
          <t>畜牧局</t>
        </is>
      </c>
      <c r="X182" s="80" t="inlineStr">
        <is>
          <t>赵过存</t>
        </is>
      </c>
      <c r="Y182" s="46" t="inlineStr">
        <is>
          <t>车道镇</t>
        </is>
      </c>
      <c r="Z182" s="46" t="inlineStr">
        <is>
          <t>张会星</t>
        </is>
      </c>
      <c r="AA182" s="44" t="inlineStr">
        <is>
          <t>环农领办发〔2022〕5号</t>
        </is>
      </c>
      <c r="AB182" s="44" t="inlineStr">
        <is>
          <t>二批整合</t>
        </is>
      </c>
      <c r="AC182" s="67" t="inlineStr">
        <is>
          <t>是</t>
        </is>
      </c>
      <c r="AD182" s="67" t="inlineStr">
        <is>
          <t>√</t>
        </is>
      </c>
      <c r="AE182" s="67" t="inlineStr">
        <is>
          <t>√</t>
        </is>
      </c>
      <c r="AF182" s="67" t="inlineStr">
        <is>
          <t>√</t>
        </is>
      </c>
      <c r="AG182" s="67" t="inlineStr">
        <is>
          <t>√</t>
        </is>
      </c>
      <c r="AH182" s="67" t="inlineStr">
        <is>
          <t>√</t>
        </is>
      </c>
      <c r="AI182" s="67" t="inlineStr">
        <is>
          <t>√</t>
        </is>
      </c>
      <c r="AJ182" s="67" t="inlineStr">
        <is>
          <t>√</t>
        </is>
      </c>
      <c r="AK182" s="67" t="inlineStr">
        <is>
          <t>√</t>
        </is>
      </c>
      <c r="AL182" s="18" t="inlineStr">
        <is>
          <t>×</t>
        </is>
      </c>
      <c r="AM182" s="18" t="inlineStr">
        <is>
          <t>×</t>
        </is>
      </c>
      <c r="AN182" s="67" t="inlineStr">
        <is>
          <t>√</t>
        </is>
      </c>
      <c r="AO182" s="89" t="inlineStr">
        <is>
          <t>正在完善</t>
        </is>
      </c>
    </row>
    <row r="183" ht="75" customHeight="1" s="186">
      <c r="A183" s="123" t="n"/>
      <c r="B183" s="46" t="inlineStr">
        <is>
          <t>一般农户羊棚建设</t>
        </is>
      </c>
      <c r="C183" s="46" t="inlineStr">
        <is>
          <t>新建</t>
        </is>
      </c>
      <c r="D183" s="44" t="inlineStr">
        <is>
          <t>2022.01-2022.12</t>
        </is>
      </c>
      <c r="E183" s="46" t="inlineStr">
        <is>
          <t>耿湾乡</t>
        </is>
      </c>
      <c r="F183" s="51" t="inlineStr">
        <is>
          <t>扶持13个村93户每户新建羊棚1座，其中：郜庄村6户、耿河村1户、韩老庄村1户、郝东掌村12户、黑城岔村2户、潘掌村20户、四合原村10户、桃树掌村3户、天桥村1户、万湾村19户、许掌村10户、早流渠村4户、张台村4户。</t>
        </is>
      </c>
      <c r="G183" s="46" t="n">
        <v>152.4</v>
      </c>
      <c r="H183" s="46" t="n"/>
      <c r="I183" s="46" t="n">
        <v>152.4</v>
      </c>
      <c r="J183" s="46" t="n"/>
      <c r="K183" s="46" t="n"/>
      <c r="L183" s="46" t="inlineStr">
        <is>
          <t>甘财农〔2021〕139号</t>
        </is>
      </c>
      <c r="M183" s="51" t="inlineStr">
        <is>
          <t>改善养殖配套设施，减少饲草浪费，提升养殖效益，增加养殖收入。</t>
        </is>
      </c>
      <c r="N183" s="51" t="inlineStr">
        <is>
          <t>加强基础设施建设，提高饲草利用率，增加养殖户收益，进一步完善“企、社、户”三方利益联结机制。</t>
        </is>
      </c>
      <c r="O183" s="46" t="n">
        <v>13</v>
      </c>
      <c r="P183" s="46" t="n"/>
      <c r="Q183" s="46">
        <f>R183+S183</f>
        <v/>
      </c>
      <c r="R183" s="46" t="n"/>
      <c r="S183" s="46" t="n">
        <v>0.009299999999999999</v>
      </c>
      <c r="T183" s="46">
        <f>U183+V183</f>
        <v/>
      </c>
      <c r="U183" s="46" t="n"/>
      <c r="V183" s="46" t="n">
        <v>0.039</v>
      </c>
      <c r="W183" s="46" t="inlineStr">
        <is>
          <t>畜牧局</t>
        </is>
      </c>
      <c r="X183" s="80" t="inlineStr">
        <is>
          <t>赵过存</t>
        </is>
      </c>
      <c r="Y183" s="46" t="inlineStr">
        <is>
          <t>耿湾乡</t>
        </is>
      </c>
      <c r="Z183" s="44" t="inlineStr">
        <is>
          <t>王秀丽</t>
        </is>
      </c>
      <c r="AA183" s="44" t="inlineStr">
        <is>
          <t>环农领办发〔2022〕5号</t>
        </is>
      </c>
      <c r="AB183" s="44" t="inlineStr">
        <is>
          <t>二批整合</t>
        </is>
      </c>
      <c r="AC183" s="67" t="inlineStr">
        <is>
          <t>是</t>
        </is>
      </c>
      <c r="AD183" s="67" t="inlineStr">
        <is>
          <t>√</t>
        </is>
      </c>
      <c r="AE183" s="67" t="inlineStr">
        <is>
          <t>√</t>
        </is>
      </c>
      <c r="AF183" s="67" t="inlineStr">
        <is>
          <t>√</t>
        </is>
      </c>
      <c r="AG183" s="67" t="inlineStr">
        <is>
          <t>√</t>
        </is>
      </c>
      <c r="AH183" s="67" t="inlineStr">
        <is>
          <t>√</t>
        </is>
      </c>
      <c r="AI183" s="67" t="inlineStr">
        <is>
          <t>√</t>
        </is>
      </c>
      <c r="AJ183" s="67" t="inlineStr">
        <is>
          <t>√</t>
        </is>
      </c>
      <c r="AK183" s="67" t="inlineStr">
        <is>
          <t>√</t>
        </is>
      </c>
      <c r="AL183" s="18" t="inlineStr">
        <is>
          <t>×</t>
        </is>
      </c>
      <c r="AM183" s="18" t="inlineStr">
        <is>
          <t>×</t>
        </is>
      </c>
      <c r="AN183" s="67" t="inlineStr">
        <is>
          <t>√</t>
        </is>
      </c>
      <c r="AO183" s="89" t="inlineStr">
        <is>
          <t>正在完善</t>
        </is>
      </c>
    </row>
    <row r="184" ht="75" customHeight="1" s="186">
      <c r="A184" s="123" t="n"/>
      <c r="B184" s="46" t="inlineStr">
        <is>
          <t>一般农户羊棚建设</t>
        </is>
      </c>
      <c r="C184" s="46" t="inlineStr">
        <is>
          <t>新建</t>
        </is>
      </c>
      <c r="D184" s="44" t="inlineStr">
        <is>
          <t>2022.01-2022.12</t>
        </is>
      </c>
      <c r="E184" s="46" t="inlineStr">
        <is>
          <t>合道镇</t>
        </is>
      </c>
      <c r="F184" s="51" t="inlineStr">
        <is>
          <t>扶持17个村122户每户新建羊棚1座，其中；常崾岘村4户、陈旗塬村8户、大路洼村5户 、何坪村4户、红崖洼村8户、梁坪村9户、尚西坪村4户、唐台子村4户、陶洼子村6户、瓦天沟村3户、辛坪村1户、杨坪沟村8户、寨子坪村15户、赵塬村8户、朱塬11户、赵台村12户、沈岭村12户。</t>
        </is>
      </c>
      <c r="G184" s="46" t="n">
        <v>203.7</v>
      </c>
      <c r="H184" s="46" t="n"/>
      <c r="I184" s="46" t="n">
        <v>203.7</v>
      </c>
      <c r="J184" s="46" t="n"/>
      <c r="K184" s="46" t="n"/>
      <c r="L184" s="46" t="inlineStr">
        <is>
          <t>甘财农〔2021〕139号</t>
        </is>
      </c>
      <c r="M184" s="51" t="inlineStr">
        <is>
          <t>改善养殖配套设施，减少饲草浪费，提升养殖效益，增加养殖收入。</t>
        </is>
      </c>
      <c r="N184" s="51" t="inlineStr">
        <is>
          <t>加强基础设施建设，提高饲草利用率，增加养殖户收益，进一步完善“企、社、户”三方利益联结机制。</t>
        </is>
      </c>
      <c r="O184" s="46" t="n">
        <v>17</v>
      </c>
      <c r="P184" s="46" t="n"/>
      <c r="Q184" s="46">
        <f>R184+S184</f>
        <v/>
      </c>
      <c r="R184" s="46" t="n"/>
      <c r="S184" s="46" t="n">
        <v>0.0122</v>
      </c>
      <c r="T184" s="46">
        <f>U184+V184</f>
        <v/>
      </c>
      <c r="U184" s="46" t="n"/>
      <c r="V184" s="46" t="n">
        <v>0.0512</v>
      </c>
      <c r="W184" s="46" t="inlineStr">
        <is>
          <t>畜牧局</t>
        </is>
      </c>
      <c r="X184" s="80" t="inlineStr">
        <is>
          <t>赵过存</t>
        </is>
      </c>
      <c r="Y184" s="46" t="inlineStr">
        <is>
          <t>合道镇</t>
        </is>
      </c>
      <c r="Z184" s="44" t="inlineStr">
        <is>
          <t>王宝明</t>
        </is>
      </c>
      <c r="AA184" s="44" t="inlineStr">
        <is>
          <t>环农领办发〔2022〕5号</t>
        </is>
      </c>
      <c r="AB184" s="44" t="inlineStr">
        <is>
          <t>二批整合</t>
        </is>
      </c>
      <c r="AC184" s="67" t="inlineStr">
        <is>
          <t>是</t>
        </is>
      </c>
      <c r="AD184" s="67" t="inlineStr">
        <is>
          <t>√</t>
        </is>
      </c>
      <c r="AE184" s="67" t="inlineStr">
        <is>
          <t>√</t>
        </is>
      </c>
      <c r="AF184" s="67" t="inlineStr">
        <is>
          <t>√</t>
        </is>
      </c>
      <c r="AG184" s="67" t="inlineStr">
        <is>
          <t>√</t>
        </is>
      </c>
      <c r="AH184" s="67" t="inlineStr">
        <is>
          <t>√</t>
        </is>
      </c>
      <c r="AI184" s="67" t="inlineStr">
        <is>
          <t>√</t>
        </is>
      </c>
      <c r="AJ184" s="67" t="inlineStr">
        <is>
          <t>√</t>
        </is>
      </c>
      <c r="AK184" s="67" t="inlineStr">
        <is>
          <t>√</t>
        </is>
      </c>
      <c r="AL184" s="18" t="inlineStr">
        <is>
          <t>×</t>
        </is>
      </c>
      <c r="AM184" s="18" t="inlineStr">
        <is>
          <t>×</t>
        </is>
      </c>
      <c r="AN184" s="67" t="inlineStr">
        <is>
          <t>√</t>
        </is>
      </c>
      <c r="AO184" s="89" t="inlineStr">
        <is>
          <t>正在完善</t>
        </is>
      </c>
    </row>
    <row r="185" ht="63" customHeight="1" s="186">
      <c r="A185" s="123" t="n"/>
      <c r="B185" s="46" t="inlineStr">
        <is>
          <t>一般农户羊棚建设</t>
        </is>
      </c>
      <c r="C185" s="46" t="inlineStr">
        <is>
          <t>新建</t>
        </is>
      </c>
      <c r="D185" s="44" t="inlineStr">
        <is>
          <t>2022.01-2022.12</t>
        </is>
      </c>
      <c r="E185" s="46" t="inlineStr">
        <is>
          <t>洪德镇</t>
        </is>
      </c>
      <c r="F185" s="51" t="inlineStr">
        <is>
          <t>扶持9个村30户每户新建羊棚1座，其中：丁阳渠子村9户、耿塬畔村2户、洪德街村2户、寇河村1户、李塬村1户、新集子村4户、张崾岘村1户、张塬村8户、赵洼村2户。</t>
        </is>
      </c>
      <c r="G185" s="46" t="n">
        <v>49.5</v>
      </c>
      <c r="H185" s="46" t="n"/>
      <c r="I185" s="46" t="n">
        <v>49.5</v>
      </c>
      <c r="J185" s="46" t="n"/>
      <c r="K185" s="46" t="n"/>
      <c r="L185" s="46" t="inlineStr">
        <is>
          <t>甘财农〔2021〕139号</t>
        </is>
      </c>
      <c r="M185" s="51" t="inlineStr">
        <is>
          <t>改善养殖配套设施，减少饲草浪费，提升养殖效益，增加养殖收入。</t>
        </is>
      </c>
      <c r="N185" s="51" t="inlineStr">
        <is>
          <t>加强基础设施建设，提高饲草利用率，增加养殖户收益，进一步完善“企、社、户”三方利益联结机制。</t>
        </is>
      </c>
      <c r="O185" s="46" t="n">
        <v>9</v>
      </c>
      <c r="P185" s="46" t="n"/>
      <c r="Q185" s="46">
        <f>R185+S185</f>
        <v/>
      </c>
      <c r="R185" s="46" t="n"/>
      <c r="S185" s="46" t="n">
        <v>0.003</v>
      </c>
      <c r="T185" s="46">
        <f>U185+V185</f>
        <v/>
      </c>
      <c r="U185" s="46" t="n"/>
      <c r="V185" s="46" t="n">
        <v>0.0126</v>
      </c>
      <c r="W185" s="46" t="inlineStr">
        <is>
          <t>畜牧局</t>
        </is>
      </c>
      <c r="X185" s="80" t="inlineStr">
        <is>
          <t>赵过存</t>
        </is>
      </c>
      <c r="Y185" s="46" t="inlineStr">
        <is>
          <t>洪德镇</t>
        </is>
      </c>
      <c r="Z185" s="71" t="inlineStr">
        <is>
          <t>王国伍</t>
        </is>
      </c>
      <c r="AA185" s="44" t="inlineStr">
        <is>
          <t>环农领办发〔2022〕5号</t>
        </is>
      </c>
      <c r="AB185" s="44" t="inlineStr">
        <is>
          <t>二批整合</t>
        </is>
      </c>
      <c r="AC185" s="67" t="inlineStr">
        <is>
          <t>是</t>
        </is>
      </c>
      <c r="AD185" s="67" t="inlineStr">
        <is>
          <t>√</t>
        </is>
      </c>
      <c r="AE185" s="67" t="inlineStr">
        <is>
          <t>√</t>
        </is>
      </c>
      <c r="AF185" s="67" t="inlineStr">
        <is>
          <t>√</t>
        </is>
      </c>
      <c r="AG185" s="67" t="inlineStr">
        <is>
          <t>√</t>
        </is>
      </c>
      <c r="AH185" s="67" t="inlineStr">
        <is>
          <t>√</t>
        </is>
      </c>
      <c r="AI185" s="67" t="inlineStr">
        <is>
          <t>√</t>
        </is>
      </c>
      <c r="AJ185" s="67" t="inlineStr">
        <is>
          <t>√</t>
        </is>
      </c>
      <c r="AK185" s="67" t="inlineStr">
        <is>
          <t>√</t>
        </is>
      </c>
      <c r="AL185" s="18" t="inlineStr">
        <is>
          <t>×</t>
        </is>
      </c>
      <c r="AM185" s="18" t="inlineStr">
        <is>
          <t>×</t>
        </is>
      </c>
      <c r="AN185" s="67" t="inlineStr">
        <is>
          <t>√</t>
        </is>
      </c>
      <c r="AO185" s="89" t="inlineStr">
        <is>
          <t>正在完善</t>
        </is>
      </c>
    </row>
    <row r="186" ht="99" customHeight="1" s="186">
      <c r="A186" s="123" t="n"/>
      <c r="B186" s="46" t="inlineStr">
        <is>
          <t>一般农户羊棚建设</t>
        </is>
      </c>
      <c r="C186" s="46" t="inlineStr">
        <is>
          <t>新建</t>
        </is>
      </c>
      <c r="D186" s="44" t="inlineStr">
        <is>
          <t>2022.01-2022.12</t>
        </is>
      </c>
      <c r="E186" s="46" t="inlineStr">
        <is>
          <t>环城镇</t>
        </is>
      </c>
      <c r="F186" s="51" t="inlineStr">
        <is>
          <t>扶持24个村251户每户新建羊棚1座，其中：白草塬村7户、北郭塬村11户、陈汤塬村39户、城东塬村1户、高龚塬村26户、耿家沟村2户、龚淌村18户、红星村2户、马坊塬村9户、漫塬村5户、宁老庄村33户、冉旗寨村17户、十八里村13户、十五里沟村6户、唐塬村3户、五里屯村5户、西川村10户、肖川村7户、杨庙掌村4户、鸳鸯沟村6户、张滩滩村4户、张淌村5户、赵小掌村10户、周塬村8户。</t>
        </is>
      </c>
      <c r="G186" s="46" t="n">
        <v>442.8</v>
      </c>
      <c r="H186" s="46" t="n">
        <v>246.8</v>
      </c>
      <c r="I186" s="46" t="n">
        <v>196</v>
      </c>
      <c r="J186" s="46" t="n"/>
      <c r="K186" s="46" t="n"/>
      <c r="L186" s="46" t="inlineStr">
        <is>
          <t>甘财农〔2021〕139号甘财资环〔2021〕120号</t>
        </is>
      </c>
      <c r="M186" s="51" t="inlineStr">
        <is>
          <t>改善养殖配套设施，减少饲草浪费，提升养殖效益，增加养殖收入。</t>
        </is>
      </c>
      <c r="N186" s="51" t="inlineStr">
        <is>
          <t>加强基础设施建设，提高饲草利用率，增加养殖户收益，进一步完善“企、社、户”三方利益联结机制。</t>
        </is>
      </c>
      <c r="O186" s="46" t="n">
        <v>2</v>
      </c>
      <c r="P186" s="46" t="n">
        <v>22</v>
      </c>
      <c r="Q186" s="46">
        <f>R186+S186</f>
        <v/>
      </c>
      <c r="R186" s="46" t="n"/>
      <c r="S186" s="46" t="n">
        <v>0.0251</v>
      </c>
      <c r="T186" s="46">
        <f>U186+V186</f>
        <v/>
      </c>
      <c r="U186" s="46" t="n"/>
      <c r="V186" s="46" t="n">
        <v>0.1054</v>
      </c>
      <c r="W186" s="46" t="inlineStr">
        <is>
          <t>畜牧局</t>
        </is>
      </c>
      <c r="X186" s="80" t="inlineStr">
        <is>
          <t>赵过存</t>
        </is>
      </c>
      <c r="Y186" s="46" t="inlineStr">
        <is>
          <t>环城镇</t>
        </is>
      </c>
      <c r="Z186" s="44" t="inlineStr">
        <is>
          <t>王向斌</t>
        </is>
      </c>
      <c r="AA186" s="44" t="inlineStr">
        <is>
          <t>环农领办发〔2022〕5号</t>
        </is>
      </c>
      <c r="AB186" s="44" t="inlineStr">
        <is>
          <t>二批整合</t>
        </is>
      </c>
      <c r="AC186" s="67" t="inlineStr">
        <is>
          <t>是</t>
        </is>
      </c>
      <c r="AD186" s="67" t="inlineStr">
        <is>
          <t>√</t>
        </is>
      </c>
      <c r="AE186" s="67" t="inlineStr">
        <is>
          <t>√</t>
        </is>
      </c>
      <c r="AF186" s="67" t="inlineStr">
        <is>
          <t>√</t>
        </is>
      </c>
      <c r="AG186" s="67" t="inlineStr">
        <is>
          <t>√</t>
        </is>
      </c>
      <c r="AH186" s="67" t="inlineStr">
        <is>
          <t>√</t>
        </is>
      </c>
      <c r="AI186" s="67" t="inlineStr">
        <is>
          <t>√</t>
        </is>
      </c>
      <c r="AJ186" s="67" t="inlineStr">
        <is>
          <t>√</t>
        </is>
      </c>
      <c r="AK186" s="67" t="inlineStr">
        <is>
          <t>√</t>
        </is>
      </c>
      <c r="AL186" s="18" t="inlineStr">
        <is>
          <t>×</t>
        </is>
      </c>
      <c r="AM186" s="18" t="inlineStr">
        <is>
          <t>×</t>
        </is>
      </c>
      <c r="AN186" s="67" t="inlineStr">
        <is>
          <t>√</t>
        </is>
      </c>
      <c r="AO186" s="89" t="inlineStr">
        <is>
          <t>正在完善</t>
        </is>
      </c>
    </row>
    <row r="187" ht="63" customHeight="1" s="186">
      <c r="A187" s="123" t="n"/>
      <c r="B187" s="46" t="inlineStr">
        <is>
          <t>一般农户羊棚建设</t>
        </is>
      </c>
      <c r="C187" s="46" t="inlineStr">
        <is>
          <t>新建</t>
        </is>
      </c>
      <c r="D187" s="44" t="inlineStr">
        <is>
          <t>2022.01-2022.12</t>
        </is>
      </c>
      <c r="E187" s="46" t="inlineStr">
        <is>
          <t>八珠乡</t>
        </is>
      </c>
      <c r="F187" s="51" t="inlineStr">
        <is>
          <t>扶持9个村36户每户新建羊棚1座，其中：八珠塬村3户、白塬村5户、曹塬村2户、冯家湾村1户、苟塬村7户、湫坝沟村5户、塔尔咀村2户、瓦崾岘村7户、杏树沟村4户。</t>
        </is>
      </c>
      <c r="G187" s="46" t="n">
        <v>58.8</v>
      </c>
      <c r="H187" s="46" t="n">
        <v>58.8</v>
      </c>
      <c r="I187" s="46" t="n"/>
      <c r="J187" s="46" t="n"/>
      <c r="K187" s="46" t="n"/>
      <c r="L187" s="46" t="inlineStr">
        <is>
          <t>甘财资环〔2021〕120号</t>
        </is>
      </c>
      <c r="M187" s="51" t="inlineStr">
        <is>
          <t>改善养殖配套设施，减少饲草浪费，提升养殖效益，增加养殖收入。</t>
        </is>
      </c>
      <c r="N187" s="51" t="inlineStr">
        <is>
          <t>加强基础设施建设，提高饲草利用率，增加养殖户收益，进一步完善“企、社、户”三方利益联结机制。</t>
        </is>
      </c>
      <c r="O187" s="46" t="n">
        <v>9</v>
      </c>
      <c r="P187" s="46" t="n"/>
      <c r="Q187" s="46">
        <f>R187+S187</f>
        <v/>
      </c>
      <c r="R187" s="46" t="n"/>
      <c r="S187" s="46" t="n">
        <v>0.0036</v>
      </c>
      <c r="T187" s="46">
        <f>U187+V187</f>
        <v/>
      </c>
      <c r="U187" s="46" t="n"/>
      <c r="V187" s="46" t="n">
        <v>0.0151</v>
      </c>
      <c r="W187" s="46" t="inlineStr">
        <is>
          <t>畜牧局</t>
        </is>
      </c>
      <c r="X187" s="80" t="inlineStr">
        <is>
          <t>赵过存</t>
        </is>
      </c>
      <c r="Y187" s="46" t="inlineStr">
        <is>
          <t>八珠乡</t>
        </is>
      </c>
      <c r="Z187" s="44" t="inlineStr">
        <is>
          <t>白俊虎</t>
        </is>
      </c>
      <c r="AA187" s="44" t="inlineStr">
        <is>
          <t>环农领办发〔2022〕5号</t>
        </is>
      </c>
      <c r="AB187" s="44" t="inlineStr">
        <is>
          <t>二批整合</t>
        </is>
      </c>
      <c r="AC187" s="67" t="inlineStr">
        <is>
          <t>是</t>
        </is>
      </c>
      <c r="AD187" s="67" t="inlineStr">
        <is>
          <t>√</t>
        </is>
      </c>
      <c r="AE187" s="67" t="inlineStr">
        <is>
          <t>√</t>
        </is>
      </c>
      <c r="AF187" s="67" t="inlineStr">
        <is>
          <t>√</t>
        </is>
      </c>
      <c r="AG187" s="67" t="inlineStr">
        <is>
          <t>√</t>
        </is>
      </c>
      <c r="AH187" s="67" t="inlineStr">
        <is>
          <t>√</t>
        </is>
      </c>
      <c r="AI187" s="67" t="inlineStr">
        <is>
          <t>√</t>
        </is>
      </c>
      <c r="AJ187" s="67" t="inlineStr">
        <is>
          <t>√</t>
        </is>
      </c>
      <c r="AK187" s="67" t="inlineStr">
        <is>
          <t>√</t>
        </is>
      </c>
      <c r="AL187" s="18" t="inlineStr">
        <is>
          <t>×</t>
        </is>
      </c>
      <c r="AM187" s="18" t="inlineStr">
        <is>
          <t>×</t>
        </is>
      </c>
      <c r="AN187" s="67" t="inlineStr">
        <is>
          <t>√</t>
        </is>
      </c>
      <c r="AO187" s="89" t="inlineStr">
        <is>
          <t>正在完善</t>
        </is>
      </c>
    </row>
    <row r="188" ht="63" customHeight="1" s="186">
      <c r="A188" s="123" t="n"/>
      <c r="B188" s="46" t="inlineStr">
        <is>
          <t>一般农户羊棚建设</t>
        </is>
      </c>
      <c r="C188" s="46" t="inlineStr">
        <is>
          <t>新建</t>
        </is>
      </c>
      <c r="D188" s="44" t="inlineStr">
        <is>
          <t>2022.01-2022.12</t>
        </is>
      </c>
      <c r="E188" s="46" t="inlineStr">
        <is>
          <t>樊家川镇</t>
        </is>
      </c>
      <c r="F188" s="51" t="inlineStr">
        <is>
          <t>扶持8个村52户每户新建羊棚1座，其中：樊家川村6户、郝集村1户、李崾岘村5户、马骏滩村6户、马驿沟村12户、慕家河村7、闫塬村10户、长城村5户。</t>
        </is>
      </c>
      <c r="G188" s="46" t="n">
        <v>90.3</v>
      </c>
      <c r="H188" s="46" t="n">
        <v>90.3</v>
      </c>
      <c r="I188" s="46" t="n"/>
      <c r="J188" s="46" t="n"/>
      <c r="K188" s="46" t="n"/>
      <c r="L188" s="46" t="inlineStr">
        <is>
          <t>甘财资环〔2021〕120号</t>
        </is>
      </c>
      <c r="M188" s="51" t="inlineStr">
        <is>
          <t>改善养殖配套设施，减少饲草浪费，提升养殖效益，增加养殖收入。</t>
        </is>
      </c>
      <c r="N188" s="51" t="inlineStr">
        <is>
          <t>加强基础设施建设，提高饲草利用率，增加养殖户收益，进一步完善“企、社、户”三方利益联结机制。</t>
        </is>
      </c>
      <c r="O188" s="46" t="n">
        <v>8</v>
      </c>
      <c r="P188" s="46" t="n"/>
      <c r="Q188" s="46">
        <f>R188+S188</f>
        <v/>
      </c>
      <c r="R188" s="46" t="n"/>
      <c r="S188" s="46" t="n">
        <v>0.0052</v>
      </c>
      <c r="T188" s="46">
        <f>U188+V188</f>
        <v/>
      </c>
      <c r="U188" s="46" t="n"/>
      <c r="V188" s="46" t="n">
        <v>0.0218</v>
      </c>
      <c r="W188" s="46" t="inlineStr">
        <is>
          <t>畜牧局</t>
        </is>
      </c>
      <c r="X188" s="80" t="inlineStr">
        <is>
          <t>赵过存</t>
        </is>
      </c>
      <c r="Y188" s="46" t="inlineStr">
        <is>
          <t>樊家川镇</t>
        </is>
      </c>
      <c r="Z188" s="44" t="inlineStr">
        <is>
          <t>王治峰</t>
        </is>
      </c>
      <c r="AA188" s="44" t="inlineStr">
        <is>
          <t>环农领办发〔2022〕5号</t>
        </is>
      </c>
      <c r="AB188" s="44" t="inlineStr">
        <is>
          <t>二批整合</t>
        </is>
      </c>
      <c r="AC188" s="67" t="inlineStr">
        <is>
          <t>是</t>
        </is>
      </c>
      <c r="AD188" s="67" t="inlineStr">
        <is>
          <t>√</t>
        </is>
      </c>
      <c r="AE188" s="67" t="inlineStr">
        <is>
          <t>√</t>
        </is>
      </c>
      <c r="AF188" s="67" t="inlineStr">
        <is>
          <t>√</t>
        </is>
      </c>
      <c r="AG188" s="67" t="inlineStr">
        <is>
          <t>√</t>
        </is>
      </c>
      <c r="AH188" s="67" t="inlineStr">
        <is>
          <t>√</t>
        </is>
      </c>
      <c r="AI188" s="67" t="inlineStr">
        <is>
          <t>√</t>
        </is>
      </c>
      <c r="AJ188" s="67" t="inlineStr">
        <is>
          <t>√</t>
        </is>
      </c>
      <c r="AK188" s="67" t="inlineStr">
        <is>
          <t>√</t>
        </is>
      </c>
      <c r="AL188" s="18" t="inlineStr">
        <is>
          <t>×</t>
        </is>
      </c>
      <c r="AM188" s="18" t="inlineStr">
        <is>
          <t>×</t>
        </is>
      </c>
      <c r="AN188" s="67" t="inlineStr">
        <is>
          <t>√</t>
        </is>
      </c>
      <c r="AO188" s="89" t="inlineStr">
        <is>
          <t>正在完善</t>
        </is>
      </c>
    </row>
    <row r="189" ht="63" customHeight="1" s="186">
      <c r="A189" s="123" t="n"/>
      <c r="B189" s="46" t="inlineStr">
        <is>
          <t>一般农户羊棚建设</t>
        </is>
      </c>
      <c r="C189" s="46" t="inlineStr">
        <is>
          <t>新建</t>
        </is>
      </c>
      <c r="D189" s="44" t="inlineStr">
        <is>
          <t>2022.01-2022.12</t>
        </is>
      </c>
      <c r="E189" s="46" t="inlineStr">
        <is>
          <t>虎洞镇</t>
        </is>
      </c>
      <c r="F189" s="51" t="inlineStr">
        <is>
          <t>扶持9个村73户每户新建羊棚1座，其中：半个城村5户、常兆台村6户、高庙湾村7户、贾驿村23户、金庄塬村8户、刘解掌村1户、砂井子2户、魏家河村4户、张家湾村17户。</t>
        </is>
      </c>
      <c r="G189" s="46" t="n">
        <v>119.7</v>
      </c>
      <c r="H189" s="46" t="n">
        <v>119.7</v>
      </c>
      <c r="I189" s="46" t="n"/>
      <c r="J189" s="46" t="n"/>
      <c r="K189" s="46" t="n"/>
      <c r="L189" s="46" t="inlineStr">
        <is>
          <t>甘财资环〔2021〕120号</t>
        </is>
      </c>
      <c r="M189" s="51" t="inlineStr">
        <is>
          <t>改善养殖配套设施，减少饲草浪费，提升养殖效益，增加养殖收入。</t>
        </is>
      </c>
      <c r="N189" s="51" t="inlineStr">
        <is>
          <t>加强基础设施建设，提高饲草利用率，增加养殖户收益，进一步完善“企、社、户”三方利益联结机制。</t>
        </is>
      </c>
      <c r="O189" s="46" t="n">
        <v>9</v>
      </c>
      <c r="P189" s="46" t="n"/>
      <c r="Q189" s="46">
        <f>R189+S189</f>
        <v/>
      </c>
      <c r="R189" s="46" t="n"/>
      <c r="S189" s="46" t="n">
        <v>0.0073</v>
      </c>
      <c r="T189" s="46">
        <f>U189+V189</f>
        <v/>
      </c>
      <c r="U189" s="46" t="n"/>
      <c r="V189" s="46" t="n">
        <v>0.0306</v>
      </c>
      <c r="W189" s="46" t="inlineStr">
        <is>
          <t>畜牧局</t>
        </is>
      </c>
      <c r="X189" s="80" t="inlineStr">
        <is>
          <t>赵过存</t>
        </is>
      </c>
      <c r="Y189" s="46" t="inlineStr">
        <is>
          <t>虎洞镇</t>
        </is>
      </c>
      <c r="Z189" s="44" t="inlineStr">
        <is>
          <t>梁海涛</t>
        </is>
      </c>
      <c r="AA189" s="44" t="inlineStr">
        <is>
          <t>环农领办发〔2022〕5号</t>
        </is>
      </c>
      <c r="AB189" s="44" t="inlineStr">
        <is>
          <t>二批整合</t>
        </is>
      </c>
      <c r="AC189" s="67" t="inlineStr">
        <is>
          <t>是</t>
        </is>
      </c>
      <c r="AD189" s="67" t="inlineStr">
        <is>
          <t>√</t>
        </is>
      </c>
      <c r="AE189" s="67" t="inlineStr">
        <is>
          <t>√</t>
        </is>
      </c>
      <c r="AF189" s="67" t="inlineStr">
        <is>
          <t>√</t>
        </is>
      </c>
      <c r="AG189" s="67" t="inlineStr">
        <is>
          <t>√</t>
        </is>
      </c>
      <c r="AH189" s="67" t="inlineStr">
        <is>
          <t>√</t>
        </is>
      </c>
      <c r="AI189" s="67" t="inlineStr">
        <is>
          <t>√</t>
        </is>
      </c>
      <c r="AJ189" s="67" t="inlineStr">
        <is>
          <t>√</t>
        </is>
      </c>
      <c r="AK189" s="67" t="inlineStr">
        <is>
          <t>√</t>
        </is>
      </c>
      <c r="AL189" s="18" t="inlineStr">
        <is>
          <t>×</t>
        </is>
      </c>
      <c r="AM189" s="18" t="inlineStr">
        <is>
          <t>×</t>
        </is>
      </c>
      <c r="AN189" s="67" t="inlineStr">
        <is>
          <t>√</t>
        </is>
      </c>
      <c r="AO189" s="89" t="inlineStr">
        <is>
          <t>正在完善</t>
        </is>
      </c>
    </row>
    <row r="190" ht="69" customHeight="1" s="186">
      <c r="A190" s="123" t="n"/>
      <c r="B190" s="46" t="inlineStr">
        <is>
          <t>一般农户羊棚建设</t>
        </is>
      </c>
      <c r="C190" s="46" t="inlineStr">
        <is>
          <t>新建</t>
        </is>
      </c>
      <c r="D190" s="44" t="inlineStr">
        <is>
          <t>2022.01-2022.12</t>
        </is>
      </c>
      <c r="E190" s="46" t="inlineStr">
        <is>
          <t>芦家湾乡</t>
        </is>
      </c>
      <c r="F190" s="51" t="inlineStr">
        <is>
          <t>扶持10个村66户每户新建羊棚1座，其中：大堡条村11户、花儿掌村10户、井川村5户、庙儿掌村1户、盘龙村7户、宋家掌村8户、桃李湾村5户、王庄村9户、小堡条村5户、杨新庄村5户。</t>
        </is>
      </c>
      <c r="G190" s="46" t="n">
        <v>116.1</v>
      </c>
      <c r="H190" s="46" t="n">
        <v>10.1</v>
      </c>
      <c r="I190" s="46" t="n">
        <v>106</v>
      </c>
      <c r="J190" s="46" t="n"/>
      <c r="K190" s="46" t="n"/>
      <c r="L190" s="46" t="inlineStr">
        <is>
          <t>甘财综〔2021〕63号</t>
        </is>
      </c>
      <c r="M190" s="51" t="inlineStr">
        <is>
          <t>改善养殖配套设施，减少饲草浪费，提升养殖效益，增加养殖收入。</t>
        </is>
      </c>
      <c r="N190" s="51" t="inlineStr">
        <is>
          <t>加强基础设施建设，提高饲草利用率，增加养殖户收益，进一步完善“企、社、户”三方利益联结机制。</t>
        </is>
      </c>
      <c r="O190" s="46" t="n">
        <v>10</v>
      </c>
      <c r="P190" s="46" t="n"/>
      <c r="Q190" s="46">
        <f>R190+S190</f>
        <v/>
      </c>
      <c r="R190" s="46" t="n"/>
      <c r="S190" s="46" t="n">
        <v>0.0066</v>
      </c>
      <c r="T190" s="46">
        <f>U190+V190</f>
        <v/>
      </c>
      <c r="U190" s="46" t="n"/>
      <c r="V190" s="46" t="n">
        <v>0.0277</v>
      </c>
      <c r="W190" s="46" t="inlineStr">
        <is>
          <t>畜牧局</t>
        </is>
      </c>
      <c r="X190" s="80" t="inlineStr">
        <is>
          <t>赵过存</t>
        </is>
      </c>
      <c r="Y190" s="46" t="inlineStr">
        <is>
          <t>芦家湾乡</t>
        </is>
      </c>
      <c r="Z190" s="44" t="inlineStr">
        <is>
          <t>马鹏飞</t>
        </is>
      </c>
      <c r="AA190" s="44" t="inlineStr">
        <is>
          <t>环农领办发〔2022〕5号</t>
        </is>
      </c>
      <c r="AB190" s="44" t="inlineStr">
        <is>
          <t>二批整合</t>
        </is>
      </c>
      <c r="AC190" s="67" t="inlineStr">
        <is>
          <t>是</t>
        </is>
      </c>
      <c r="AD190" s="67" t="inlineStr">
        <is>
          <t>√</t>
        </is>
      </c>
      <c r="AE190" s="67" t="inlineStr">
        <is>
          <t>√</t>
        </is>
      </c>
      <c r="AF190" s="67" t="inlineStr">
        <is>
          <t>√</t>
        </is>
      </c>
      <c r="AG190" s="67" t="inlineStr">
        <is>
          <t>√</t>
        </is>
      </c>
      <c r="AH190" s="67" t="inlineStr">
        <is>
          <t>√</t>
        </is>
      </c>
      <c r="AI190" s="67" t="inlineStr">
        <is>
          <t>√</t>
        </is>
      </c>
      <c r="AJ190" s="67" t="inlineStr">
        <is>
          <t>√</t>
        </is>
      </c>
      <c r="AK190" s="67" t="inlineStr">
        <is>
          <t>√</t>
        </is>
      </c>
      <c r="AL190" s="18" t="inlineStr">
        <is>
          <t>×</t>
        </is>
      </c>
      <c r="AM190" s="18" t="inlineStr">
        <is>
          <t>×</t>
        </is>
      </c>
      <c r="AN190" s="67" t="inlineStr">
        <is>
          <t>√</t>
        </is>
      </c>
      <c r="AO190" s="89" t="inlineStr">
        <is>
          <t>正在完善</t>
        </is>
      </c>
    </row>
    <row r="191" ht="69" customHeight="1" s="186">
      <c r="A191" s="123" t="n"/>
      <c r="B191" s="46" t="inlineStr">
        <is>
          <t>一般农户羊棚建设</t>
        </is>
      </c>
      <c r="C191" s="46" t="inlineStr">
        <is>
          <t>新建</t>
        </is>
      </c>
      <c r="D191" s="44" t="inlineStr">
        <is>
          <t>2022.01-2022.12</t>
        </is>
      </c>
      <c r="E191" s="46" t="inlineStr">
        <is>
          <t>罗山川乡</t>
        </is>
      </c>
      <c r="F191" s="51" t="inlineStr">
        <is>
          <t>扶持8个村70户每户新建羊棚1座，其中：西阳洼村5户、苇芝城村4户、龙柏山村8户、兰家掌村7户、大树塬村25户、陈渠子村5户、山水湾村3户、光明村13户。</t>
        </is>
      </c>
      <c r="G191" s="46" t="n">
        <v>123.6</v>
      </c>
      <c r="H191" s="46" t="n">
        <v>123.6</v>
      </c>
      <c r="I191" s="46" t="n"/>
      <c r="J191" s="46" t="n"/>
      <c r="K191" s="46" t="n"/>
      <c r="L191" s="46" t="inlineStr">
        <is>
          <t>甘财资环〔2021〕120号</t>
        </is>
      </c>
      <c r="M191" s="51" t="inlineStr">
        <is>
          <t>改善养殖配套设施，减少饲草浪费，提升养殖效益，增加养殖收入。</t>
        </is>
      </c>
      <c r="N191" s="51" t="inlineStr">
        <is>
          <t>加强基础设施建设，提高饲草利用率，增加养殖户收益，进一步完善“企、社、户”三方利益联结机制。</t>
        </is>
      </c>
      <c r="O191" s="46" t="n">
        <v>8</v>
      </c>
      <c r="P191" s="46" t="n"/>
      <c r="Q191" s="46">
        <f>R191+S191</f>
        <v/>
      </c>
      <c r="R191" s="46" t="n"/>
      <c r="S191" s="46" t="n">
        <v>0.007</v>
      </c>
      <c r="T191" s="46">
        <f>U191+V191</f>
        <v/>
      </c>
      <c r="U191" s="46" t="n"/>
      <c r="V191" s="46" t="n">
        <v>0.0294</v>
      </c>
      <c r="W191" s="46" t="inlineStr">
        <is>
          <t>畜牧局</t>
        </is>
      </c>
      <c r="X191" s="80" t="inlineStr">
        <is>
          <t>赵过存</t>
        </is>
      </c>
      <c r="Y191" s="46" t="inlineStr">
        <is>
          <t>罗山川乡</t>
        </is>
      </c>
      <c r="Z191" s="44" t="inlineStr">
        <is>
          <t>李怀文</t>
        </is>
      </c>
      <c r="AA191" s="44" t="inlineStr">
        <is>
          <t>环农领办发〔2022〕5号</t>
        </is>
      </c>
      <c r="AB191" s="44" t="inlineStr">
        <is>
          <t>二批整合</t>
        </is>
      </c>
      <c r="AC191" s="67" t="inlineStr">
        <is>
          <t>是</t>
        </is>
      </c>
      <c r="AD191" s="67" t="inlineStr">
        <is>
          <t>√</t>
        </is>
      </c>
      <c r="AE191" s="67" t="inlineStr">
        <is>
          <t>√</t>
        </is>
      </c>
      <c r="AF191" s="67" t="inlineStr">
        <is>
          <t>√</t>
        </is>
      </c>
      <c r="AG191" s="67" t="inlineStr">
        <is>
          <t>√</t>
        </is>
      </c>
      <c r="AH191" s="67" t="inlineStr">
        <is>
          <t>√</t>
        </is>
      </c>
      <c r="AI191" s="67" t="inlineStr">
        <is>
          <t>√</t>
        </is>
      </c>
      <c r="AJ191" s="67" t="inlineStr">
        <is>
          <t>√</t>
        </is>
      </c>
      <c r="AK191" s="67" t="inlineStr">
        <is>
          <t>√</t>
        </is>
      </c>
      <c r="AL191" s="18" t="inlineStr">
        <is>
          <t>×</t>
        </is>
      </c>
      <c r="AM191" s="18" t="inlineStr">
        <is>
          <t>×</t>
        </is>
      </c>
      <c r="AN191" s="67" t="inlineStr">
        <is>
          <t>√</t>
        </is>
      </c>
      <c r="AO191" s="89" t="inlineStr">
        <is>
          <t>正在完善</t>
        </is>
      </c>
    </row>
    <row r="192" ht="82" customHeight="1" s="186">
      <c r="A192" s="123" t="n"/>
      <c r="B192" s="46" t="inlineStr">
        <is>
          <t>一般农户羊棚建设</t>
        </is>
      </c>
      <c r="C192" s="46" t="inlineStr">
        <is>
          <t>新建</t>
        </is>
      </c>
      <c r="D192" s="44" t="inlineStr">
        <is>
          <t>2022.01-2022.12</t>
        </is>
      </c>
      <c r="E192" s="46" t="inlineStr">
        <is>
          <t>毛井镇</t>
        </is>
      </c>
      <c r="F192" s="51" t="inlineStr">
        <is>
          <t>扶持12个村79户每户新建羊棚1座，其中：二条俭村3户、砖城子村7户、山西掌村7户、杨东掌村1户、施家滩村8户、乔崾岘村4户、黄寨柯村13户、高家洼村3户、丁连掌村9户、大户掌村9户、红土咀村7户、马趟村8户。</t>
        </is>
      </c>
      <c r="G192" s="46" t="n">
        <v>136.2</v>
      </c>
      <c r="H192" s="46" t="n">
        <v>136.2</v>
      </c>
      <c r="I192" s="46" t="n"/>
      <c r="J192" s="46" t="n"/>
      <c r="K192" s="46" t="n"/>
      <c r="L192" s="46" t="inlineStr">
        <is>
          <t>甘财资环〔2021〕120号</t>
        </is>
      </c>
      <c r="M192" s="51" t="inlineStr">
        <is>
          <t>改善养殖配套设施，减少饲草浪费，提升养殖效益，增加养殖收入。</t>
        </is>
      </c>
      <c r="N192" s="51" t="inlineStr">
        <is>
          <t>加强基础设施建设，提高饲草利用率，增加养殖户收益，进一步完善“企、社、户”三方利益联结机制。</t>
        </is>
      </c>
      <c r="O192" s="46" t="n">
        <v>12</v>
      </c>
      <c r="P192" s="46" t="n"/>
      <c r="Q192" s="46">
        <f>R192+S192</f>
        <v/>
      </c>
      <c r="R192" s="46" t="n"/>
      <c r="S192" s="46" t="n">
        <v>0.007900000000000001</v>
      </c>
      <c r="T192" s="46">
        <f>U192+V192</f>
        <v/>
      </c>
      <c r="U192" s="46" t="n"/>
      <c r="V192" s="46" t="n">
        <v>0.0331</v>
      </c>
      <c r="W192" s="46" t="inlineStr">
        <is>
          <t>畜牧局</t>
        </is>
      </c>
      <c r="X192" s="80" t="inlineStr">
        <is>
          <t>赵过存</t>
        </is>
      </c>
      <c r="Y192" s="46" t="inlineStr">
        <is>
          <t>毛井镇</t>
        </is>
      </c>
      <c r="Z192" s="44" t="inlineStr">
        <is>
          <t>梁立群</t>
        </is>
      </c>
      <c r="AA192" s="44" t="inlineStr">
        <is>
          <t>环农领办发〔2022〕5号</t>
        </is>
      </c>
      <c r="AB192" s="44" t="inlineStr">
        <is>
          <t>二批整合</t>
        </is>
      </c>
      <c r="AC192" s="67" t="inlineStr">
        <is>
          <t>是</t>
        </is>
      </c>
      <c r="AD192" s="67" t="inlineStr">
        <is>
          <t>√</t>
        </is>
      </c>
      <c r="AE192" s="67" t="inlineStr">
        <is>
          <t>√</t>
        </is>
      </c>
      <c r="AF192" s="67" t="inlineStr">
        <is>
          <t>√</t>
        </is>
      </c>
      <c r="AG192" s="67" t="inlineStr">
        <is>
          <t>√</t>
        </is>
      </c>
      <c r="AH192" s="67" t="inlineStr">
        <is>
          <t>√</t>
        </is>
      </c>
      <c r="AI192" s="67" t="inlineStr">
        <is>
          <t>√</t>
        </is>
      </c>
      <c r="AJ192" s="67" t="inlineStr">
        <is>
          <t>√</t>
        </is>
      </c>
      <c r="AK192" s="67" t="inlineStr">
        <is>
          <t>√</t>
        </is>
      </c>
      <c r="AL192" s="18" t="inlineStr">
        <is>
          <t>×</t>
        </is>
      </c>
      <c r="AM192" s="18" t="inlineStr">
        <is>
          <t>×</t>
        </is>
      </c>
      <c r="AN192" s="67" t="inlineStr">
        <is>
          <t>√</t>
        </is>
      </c>
      <c r="AO192" s="89" t="inlineStr">
        <is>
          <t>正在完善</t>
        </is>
      </c>
    </row>
    <row r="193" ht="82" customHeight="1" s="186">
      <c r="A193" s="123" t="n"/>
      <c r="B193" s="46" t="inlineStr">
        <is>
          <t>一般农户羊棚建设</t>
        </is>
      </c>
      <c r="C193" s="46" t="inlineStr">
        <is>
          <t>新建</t>
        </is>
      </c>
      <c r="D193" s="44" t="inlineStr">
        <is>
          <t>2022.01-2022.12</t>
        </is>
      </c>
      <c r="E193" s="46" t="inlineStr">
        <is>
          <t>木钵镇</t>
        </is>
      </c>
      <c r="F193" s="51" t="inlineStr">
        <is>
          <t>扶持16个村56户每户新建羊棚1座，其中：殷家桥村3户、木钵街村4户、周湾村1户、韩洼子村4户、曹旗村2户、高寨村4户、刘家塬村4户、高楼塬村1户、白家掌村2户、邓寨子村5户、郭西掌村11户、二合塬村4户、坪子塬村3户、井儿岔村4户、罗家沟村2户、水坝滩村2户。</t>
        </is>
      </c>
      <c r="G193" s="46" t="n">
        <v>93.3</v>
      </c>
      <c r="H193" s="46" t="n">
        <v>93.3</v>
      </c>
      <c r="I193" s="46" t="n"/>
      <c r="J193" s="46" t="n"/>
      <c r="K193" s="46" t="n"/>
      <c r="L193" s="46" t="inlineStr">
        <is>
          <t>甘财资环〔2021〕120号</t>
        </is>
      </c>
      <c r="M193" s="51" t="inlineStr">
        <is>
          <t>改善养殖配套设施，减少饲草浪费，提升养殖效益，增加养殖收入。</t>
        </is>
      </c>
      <c r="N193" s="51" t="inlineStr">
        <is>
          <t>加强基础设施建设，提高饲草利用率，增加养殖户收益，进一步完善“企、社、户”三方利益联结机制。</t>
        </is>
      </c>
      <c r="O193" s="46" t="n">
        <v>16</v>
      </c>
      <c r="P193" s="46" t="n"/>
      <c r="Q193" s="46">
        <f>R193+S193</f>
        <v/>
      </c>
      <c r="R193" s="46" t="n"/>
      <c r="S193" s="46" t="n">
        <v>0.0056</v>
      </c>
      <c r="T193" s="46">
        <f>U193+V193</f>
        <v/>
      </c>
      <c r="U193" s="46" t="n"/>
      <c r="V193" s="46" t="n">
        <v>0.0235</v>
      </c>
      <c r="W193" s="46" t="inlineStr">
        <is>
          <t>畜牧局</t>
        </is>
      </c>
      <c r="X193" s="80" t="inlineStr">
        <is>
          <t>赵过存</t>
        </is>
      </c>
      <c r="Y193" s="46" t="inlineStr">
        <is>
          <t>木钵镇</t>
        </is>
      </c>
      <c r="Z193" s="71" t="inlineStr">
        <is>
          <t>方显</t>
        </is>
      </c>
      <c r="AA193" s="44" t="inlineStr">
        <is>
          <t>环农领办发〔2022〕5号</t>
        </is>
      </c>
      <c r="AB193" s="44" t="inlineStr">
        <is>
          <t>二批整合</t>
        </is>
      </c>
      <c r="AC193" s="67" t="inlineStr">
        <is>
          <t>是</t>
        </is>
      </c>
      <c r="AD193" s="67" t="inlineStr">
        <is>
          <t>√</t>
        </is>
      </c>
      <c r="AE193" s="67" t="inlineStr">
        <is>
          <t>√</t>
        </is>
      </c>
      <c r="AF193" s="67" t="inlineStr">
        <is>
          <t>√</t>
        </is>
      </c>
      <c r="AG193" s="67" t="inlineStr">
        <is>
          <t>√</t>
        </is>
      </c>
      <c r="AH193" s="67" t="inlineStr">
        <is>
          <t>√</t>
        </is>
      </c>
      <c r="AI193" s="67" t="inlineStr">
        <is>
          <t>√</t>
        </is>
      </c>
      <c r="AJ193" s="67" t="inlineStr">
        <is>
          <t>√</t>
        </is>
      </c>
      <c r="AK193" s="67" t="inlineStr">
        <is>
          <t>√</t>
        </is>
      </c>
      <c r="AL193" s="18" t="inlineStr">
        <is>
          <t>×</t>
        </is>
      </c>
      <c r="AM193" s="18" t="inlineStr">
        <is>
          <t>×</t>
        </is>
      </c>
      <c r="AN193" s="67" t="inlineStr">
        <is>
          <t>√</t>
        </is>
      </c>
      <c r="AO193" s="89" t="inlineStr">
        <is>
          <t>正在完善</t>
        </is>
      </c>
    </row>
    <row r="194" ht="63" customHeight="1" s="186">
      <c r="A194" s="123" t="n"/>
      <c r="B194" s="46" t="inlineStr">
        <is>
          <t>一般农户羊棚建设</t>
        </is>
      </c>
      <c r="C194" s="46" t="inlineStr">
        <is>
          <t>新建</t>
        </is>
      </c>
      <c r="D194" s="44" t="inlineStr">
        <is>
          <t>2022.01-2022.12</t>
        </is>
      </c>
      <c r="E194" s="46" t="inlineStr">
        <is>
          <t>南湫乡</t>
        </is>
      </c>
      <c r="F194" s="51" t="inlineStr">
        <is>
          <t>扶持6个村32户每户新建羊棚1座，其中：花儿山村4户、党家洼村4户、代家洼村7户、岳后渠村10户、洪涝池村4户、双井子村3户。</t>
        </is>
      </c>
      <c r="G194" s="46" t="n">
        <v>52.8</v>
      </c>
      <c r="H194" s="46" t="n">
        <v>52.8</v>
      </c>
      <c r="I194" s="46" t="n"/>
      <c r="J194" s="46" t="n"/>
      <c r="K194" s="46" t="n"/>
      <c r="L194" s="46" t="inlineStr">
        <is>
          <t>甘财资环〔2021〕120号</t>
        </is>
      </c>
      <c r="M194" s="51" t="inlineStr">
        <is>
          <t>改善养殖配套设施，减少饲草浪费，提升养殖效益，增加养殖收入。</t>
        </is>
      </c>
      <c r="N194" s="51" t="inlineStr">
        <is>
          <t>加强基础设施建设，提高饲草利用率，增加养殖户收益，进一步完善“企、社、户”三方利益联结机制。</t>
        </is>
      </c>
      <c r="O194" s="46" t="n">
        <v>6</v>
      </c>
      <c r="P194" s="46" t="n"/>
      <c r="Q194" s="46">
        <f>R194+S194</f>
        <v/>
      </c>
      <c r="R194" s="46" t="n"/>
      <c r="S194" s="46" t="n">
        <v>0.0032</v>
      </c>
      <c r="T194" s="46">
        <f>U194+V194</f>
        <v/>
      </c>
      <c r="U194" s="46" t="n"/>
      <c r="V194" s="46" t="n">
        <v>0.0134</v>
      </c>
      <c r="W194" s="46" t="inlineStr">
        <is>
          <t>畜牧局</t>
        </is>
      </c>
      <c r="X194" s="80" t="inlineStr">
        <is>
          <t>赵过存</t>
        </is>
      </c>
      <c r="Y194" s="46" t="inlineStr">
        <is>
          <t>南湫乡</t>
        </is>
      </c>
      <c r="Z194" s="44" t="inlineStr">
        <is>
          <t>杜志远</t>
        </is>
      </c>
      <c r="AA194" s="44" t="inlineStr">
        <is>
          <t>环农领办发〔2022〕5号</t>
        </is>
      </c>
      <c r="AB194" s="44" t="inlineStr">
        <is>
          <t>二批整合</t>
        </is>
      </c>
      <c r="AC194" s="67" t="inlineStr">
        <is>
          <t>是</t>
        </is>
      </c>
      <c r="AD194" s="67" t="inlineStr">
        <is>
          <t>√</t>
        </is>
      </c>
      <c r="AE194" s="67" t="inlineStr">
        <is>
          <t>√</t>
        </is>
      </c>
      <c r="AF194" s="67" t="inlineStr">
        <is>
          <t>√</t>
        </is>
      </c>
      <c r="AG194" s="67" t="inlineStr">
        <is>
          <t>√</t>
        </is>
      </c>
      <c r="AH194" s="67" t="inlineStr">
        <is>
          <t>√</t>
        </is>
      </c>
      <c r="AI194" s="67" t="inlineStr">
        <is>
          <t>√</t>
        </is>
      </c>
      <c r="AJ194" s="67" t="inlineStr">
        <is>
          <t>√</t>
        </is>
      </c>
      <c r="AK194" s="67" t="inlineStr">
        <is>
          <t>√</t>
        </is>
      </c>
      <c r="AL194" s="18" t="inlineStr">
        <is>
          <t>×</t>
        </is>
      </c>
      <c r="AM194" s="18" t="inlineStr">
        <is>
          <t>×</t>
        </is>
      </c>
      <c r="AN194" s="67" t="inlineStr">
        <is>
          <t>√</t>
        </is>
      </c>
      <c r="AO194" s="89" t="inlineStr">
        <is>
          <t>正在完善</t>
        </is>
      </c>
    </row>
    <row r="195" ht="63" customHeight="1" s="186">
      <c r="A195" s="123" t="n"/>
      <c r="B195" s="46" t="inlineStr">
        <is>
          <t>一般农户羊棚建设</t>
        </is>
      </c>
      <c r="C195" s="46" t="inlineStr">
        <is>
          <t>新建</t>
        </is>
      </c>
      <c r="D195" s="44" t="inlineStr">
        <is>
          <t>2022.01-2022.12</t>
        </is>
      </c>
      <c r="E195" s="46" t="inlineStr">
        <is>
          <t>秦团庄乡</t>
        </is>
      </c>
      <c r="F195" s="51" t="inlineStr">
        <is>
          <t>扶持8个村78户每户新建羊棚1座，其中：王团庄村7户、新峁村13户、白塬畔村8户、秦团庄村12户、南掌堡子8户、贾塬村10户、大天子村10户、新集子村10户。</t>
        </is>
      </c>
      <c r="G195" s="46" t="n">
        <v>132.3</v>
      </c>
      <c r="H195" s="46" t="n">
        <v>123.2</v>
      </c>
      <c r="I195" s="46" t="n">
        <v>9.1</v>
      </c>
      <c r="J195" s="46" t="n"/>
      <c r="K195" s="46" t="n"/>
      <c r="L195" s="46" t="inlineStr">
        <is>
          <t>甘财综〔2021〕63号甘财资环〔2021〕137号</t>
        </is>
      </c>
      <c r="M195" s="51" t="inlineStr">
        <is>
          <t>改善养殖配套设施，减少饲草浪费，提升养殖效益，增加养殖收入。</t>
        </is>
      </c>
      <c r="N195" s="51" t="inlineStr">
        <is>
          <t>加强基础设施建设，提高饲草利用率，增加养殖户收益，进一步完善“企、社、户”三方利益联结机制。</t>
        </is>
      </c>
      <c r="O195" s="46" t="n">
        <v>8</v>
      </c>
      <c r="P195" s="46" t="n"/>
      <c r="Q195" s="46">
        <f>R195+S195</f>
        <v/>
      </c>
      <c r="R195" s="46" t="n"/>
      <c r="S195" s="46" t="n">
        <v>0.0078</v>
      </c>
      <c r="T195" s="46">
        <f>U195+V195</f>
        <v/>
      </c>
      <c r="U195" s="46" t="n"/>
      <c r="V195" s="46" t="n">
        <v>0.0327</v>
      </c>
      <c r="W195" s="46" t="inlineStr">
        <is>
          <t>畜牧局</t>
        </is>
      </c>
      <c r="X195" s="80" t="inlineStr">
        <is>
          <t>赵过存</t>
        </is>
      </c>
      <c r="Y195" s="46" t="inlineStr">
        <is>
          <t>秦团庄乡</t>
        </is>
      </c>
      <c r="Z195" s="44" t="inlineStr">
        <is>
          <t>刘凤飞</t>
        </is>
      </c>
      <c r="AA195" s="44" t="inlineStr">
        <is>
          <t>环农领办发〔2022〕5号</t>
        </is>
      </c>
      <c r="AB195" s="44" t="inlineStr">
        <is>
          <t>二批整合</t>
        </is>
      </c>
      <c r="AC195" s="67" t="inlineStr">
        <is>
          <t>是</t>
        </is>
      </c>
      <c r="AD195" s="67" t="inlineStr">
        <is>
          <t>√</t>
        </is>
      </c>
      <c r="AE195" s="67" t="inlineStr">
        <is>
          <t>√</t>
        </is>
      </c>
      <c r="AF195" s="67" t="inlineStr">
        <is>
          <t>√</t>
        </is>
      </c>
      <c r="AG195" s="67" t="inlineStr">
        <is>
          <t>√</t>
        </is>
      </c>
      <c r="AH195" s="67" t="inlineStr">
        <is>
          <t>√</t>
        </is>
      </c>
      <c r="AI195" s="67" t="inlineStr">
        <is>
          <t>√</t>
        </is>
      </c>
      <c r="AJ195" s="67" t="inlineStr">
        <is>
          <t>√</t>
        </is>
      </c>
      <c r="AK195" s="67" t="inlineStr">
        <is>
          <t>√</t>
        </is>
      </c>
      <c r="AL195" s="18" t="inlineStr">
        <is>
          <t>×</t>
        </is>
      </c>
      <c r="AM195" s="18" t="inlineStr">
        <is>
          <t>×</t>
        </is>
      </c>
      <c r="AN195" s="67" t="inlineStr">
        <is>
          <t>√</t>
        </is>
      </c>
      <c r="AO195" s="89" t="inlineStr">
        <is>
          <t>正在完善</t>
        </is>
      </c>
    </row>
    <row r="196" ht="67" customHeight="1" s="186">
      <c r="A196" s="123" t="n"/>
      <c r="B196" s="46" t="inlineStr">
        <is>
          <t>一般农户羊棚建设</t>
        </is>
      </c>
      <c r="C196" s="46" t="inlineStr">
        <is>
          <t>新建</t>
        </is>
      </c>
      <c r="D196" s="44" t="inlineStr">
        <is>
          <t>2022.01-2022.12</t>
        </is>
      </c>
      <c r="E196" s="46" t="inlineStr">
        <is>
          <t>曲子镇</t>
        </is>
      </c>
      <c r="F196" s="51" t="inlineStr">
        <is>
          <t>扶持13个村170户每户新建羊棚1座，其中：五里桥村2户、双城村5户、刘旗村5户、孟家寨村1户、高李湾村17户、楼房子村33户、西沟村31户、宋家塬村18户、许家塬村28户、金村寺村6户、油坊塬村10户、金盆掌村7户、小庄子村7户。</t>
        </is>
      </c>
      <c r="G196" s="46" t="n">
        <v>283.5</v>
      </c>
      <c r="H196" s="46" t="n">
        <v>283.5</v>
      </c>
      <c r="I196" s="46" t="n"/>
      <c r="J196" s="46" t="n"/>
      <c r="K196" s="46" t="n"/>
      <c r="L196" s="46" t="inlineStr">
        <is>
          <t>甘财综〔2021〕63号甘财资环〔2021〕120号</t>
        </is>
      </c>
      <c r="M196" s="51" t="inlineStr">
        <is>
          <t>改善养殖配套设施，减少饲草浪费，提升养殖效益，增加养殖收入。</t>
        </is>
      </c>
      <c r="N196" s="51" t="inlineStr">
        <is>
          <t>加强基础设施建设，提高饲草利用率，增加养殖户收益，进一步完善“企、社、户”三方利益联结机制。</t>
        </is>
      </c>
      <c r="O196" s="46" t="n">
        <v>0</v>
      </c>
      <c r="P196" s="46" t="n">
        <v>13</v>
      </c>
      <c r="Q196" s="46">
        <f>R196+S196</f>
        <v/>
      </c>
      <c r="R196" s="46" t="n"/>
      <c r="S196" s="46" t="n">
        <v>0.017</v>
      </c>
      <c r="T196" s="46">
        <f>U196+V196</f>
        <v/>
      </c>
      <c r="U196" s="46" t="n"/>
      <c r="V196" s="46" t="n">
        <v>0.07140000000000001</v>
      </c>
      <c r="W196" s="46" t="inlineStr">
        <is>
          <t>畜牧局</t>
        </is>
      </c>
      <c r="X196" s="80" t="inlineStr">
        <is>
          <t>赵过存</t>
        </is>
      </c>
      <c r="Y196" s="46" t="inlineStr">
        <is>
          <t>曲子镇</t>
        </is>
      </c>
      <c r="Z196" s="44" t="inlineStr">
        <is>
          <t>段斌杰</t>
        </is>
      </c>
      <c r="AA196" s="44" t="inlineStr">
        <is>
          <t>环农领办发〔2022〕5号</t>
        </is>
      </c>
      <c r="AB196" s="44" t="inlineStr">
        <is>
          <t>二批整合</t>
        </is>
      </c>
      <c r="AC196" s="67" t="inlineStr">
        <is>
          <t>是</t>
        </is>
      </c>
      <c r="AD196" s="67" t="inlineStr">
        <is>
          <t>√</t>
        </is>
      </c>
      <c r="AE196" s="67" t="inlineStr">
        <is>
          <t>√</t>
        </is>
      </c>
      <c r="AF196" s="67" t="inlineStr">
        <is>
          <t>√</t>
        </is>
      </c>
      <c r="AG196" s="67" t="inlineStr">
        <is>
          <t>√</t>
        </is>
      </c>
      <c r="AH196" s="67" t="inlineStr">
        <is>
          <t>√</t>
        </is>
      </c>
      <c r="AI196" s="67" t="inlineStr">
        <is>
          <t>√</t>
        </is>
      </c>
      <c r="AJ196" s="67" t="inlineStr">
        <is>
          <t>√</t>
        </is>
      </c>
      <c r="AK196" s="67" t="inlineStr">
        <is>
          <t>√</t>
        </is>
      </c>
      <c r="AL196" s="18" t="inlineStr">
        <is>
          <t>×</t>
        </is>
      </c>
      <c r="AM196" s="18" t="inlineStr">
        <is>
          <t>×</t>
        </is>
      </c>
      <c r="AN196" s="67" t="inlineStr">
        <is>
          <t>√</t>
        </is>
      </c>
      <c r="AO196" s="89" t="inlineStr">
        <is>
          <t>正在完善</t>
        </is>
      </c>
    </row>
    <row r="197" ht="63" customHeight="1" s="186">
      <c r="A197" s="123" t="n"/>
      <c r="B197" s="46" t="inlineStr">
        <is>
          <t>一般农户羊棚建设</t>
        </is>
      </c>
      <c r="C197" s="46" t="inlineStr">
        <is>
          <t>新建</t>
        </is>
      </c>
      <c r="D197" s="44" t="inlineStr">
        <is>
          <t>2022.01-2022.12</t>
        </is>
      </c>
      <c r="E197" s="46" t="inlineStr">
        <is>
          <t>山城乡</t>
        </is>
      </c>
      <c r="F197" s="51" t="inlineStr">
        <is>
          <t>扶持8个村57户每户新建羊棚1座，其中：山城堡村6户、八里铺村3户、薛塬村22户、王山口子村13户、冯家沟村1户、郝掌村4户、赵庄村3户、谢庄村5户。</t>
        </is>
      </c>
      <c r="G197" s="46" t="n">
        <v>95.7</v>
      </c>
      <c r="H197" s="46" t="n">
        <v>95.7</v>
      </c>
      <c r="I197" s="46" t="n"/>
      <c r="J197" s="46" t="n"/>
      <c r="K197" s="46" t="n"/>
      <c r="L197" s="46" t="inlineStr">
        <is>
          <t>甘财资环〔2021〕120号</t>
        </is>
      </c>
      <c r="M197" s="51" t="inlineStr">
        <is>
          <t>改善养殖配套设施，减少饲草浪费，提升养殖效益，增加养殖收入。</t>
        </is>
      </c>
      <c r="N197" s="51" t="inlineStr">
        <is>
          <t>加强基础设施建设，提高饲草利用率，增加养殖户收益，进一步完善“企、社、户”三方利益联结机制。</t>
        </is>
      </c>
      <c r="O197" s="46" t="n">
        <v>8</v>
      </c>
      <c r="P197" s="46" t="n"/>
      <c r="Q197" s="46">
        <f>R197+S197</f>
        <v/>
      </c>
      <c r="R197" s="46" t="n"/>
      <c r="S197" s="46" t="n">
        <v>0.0057</v>
      </c>
      <c r="T197" s="46">
        <f>U197+V197</f>
        <v/>
      </c>
      <c r="U197" s="46" t="n"/>
      <c r="V197" s="46" t="n">
        <v>0.0239</v>
      </c>
      <c r="W197" s="46" t="inlineStr">
        <is>
          <t>畜牧局</t>
        </is>
      </c>
      <c r="X197" s="80" t="inlineStr">
        <is>
          <t>赵过存</t>
        </is>
      </c>
      <c r="Y197" s="46" t="inlineStr">
        <is>
          <t>山城乡</t>
        </is>
      </c>
      <c r="Z197" s="44" t="inlineStr">
        <is>
          <t>姚建平</t>
        </is>
      </c>
      <c r="AA197" s="44" t="inlineStr">
        <is>
          <t>环农领办发〔2022〕5号</t>
        </is>
      </c>
      <c r="AB197" s="44" t="inlineStr">
        <is>
          <t>二批整合</t>
        </is>
      </c>
      <c r="AC197" s="67" t="inlineStr">
        <is>
          <t>是</t>
        </is>
      </c>
      <c r="AD197" s="67" t="inlineStr">
        <is>
          <t>√</t>
        </is>
      </c>
      <c r="AE197" s="67" t="inlineStr">
        <is>
          <t>√</t>
        </is>
      </c>
      <c r="AF197" s="67" t="inlineStr">
        <is>
          <t>√</t>
        </is>
      </c>
      <c r="AG197" s="67" t="inlineStr">
        <is>
          <t>√</t>
        </is>
      </c>
      <c r="AH197" s="67" t="inlineStr">
        <is>
          <t>√</t>
        </is>
      </c>
      <c r="AI197" s="67" t="inlineStr">
        <is>
          <t>√</t>
        </is>
      </c>
      <c r="AJ197" s="67" t="inlineStr">
        <is>
          <t>√</t>
        </is>
      </c>
      <c r="AK197" s="67" t="inlineStr">
        <is>
          <t>√</t>
        </is>
      </c>
      <c r="AL197" s="18" t="inlineStr">
        <is>
          <t>×</t>
        </is>
      </c>
      <c r="AM197" s="18" t="inlineStr">
        <is>
          <t>×</t>
        </is>
      </c>
      <c r="AN197" s="67" t="inlineStr">
        <is>
          <t>√</t>
        </is>
      </c>
      <c r="AO197" s="89" t="inlineStr">
        <is>
          <t>正在完善</t>
        </is>
      </c>
    </row>
    <row r="198" ht="71" customHeight="1" s="186">
      <c r="A198" s="123" t="n"/>
      <c r="B198" s="46" t="inlineStr">
        <is>
          <t>一般农户羊棚建设</t>
        </is>
      </c>
      <c r="C198" s="46" t="inlineStr">
        <is>
          <t>新建</t>
        </is>
      </c>
      <c r="D198" s="44" t="inlineStr">
        <is>
          <t>2022.01-2022.12</t>
        </is>
      </c>
      <c r="E198" s="46" t="inlineStr">
        <is>
          <t>天池乡</t>
        </is>
      </c>
      <c r="F198" s="51" t="inlineStr">
        <is>
          <t>扶持16个村91户每户新建羊棚1座，其中：天池村3户、张邓塬村6户、梁家河村6户、殷屈河村6户、苏北岔村6户、潘老庄村5户、大庄台村2户、四合掌村11户、老庄湾村2户、井渠淌村7户、鲜岔村7户、碾盘岭村4户、大方山村2户、喜家坪村1户、曹李川村8户、吴城子村15户。</t>
        </is>
      </c>
      <c r="G198" s="46" t="n">
        <v>150.9</v>
      </c>
      <c r="H198" s="46" t="n"/>
      <c r="I198" s="46" t="n">
        <v>150.9</v>
      </c>
      <c r="J198" s="46" t="n"/>
      <c r="K198" s="46" t="n"/>
      <c r="L198" s="46" t="inlineStr">
        <is>
          <t>甘财资环〔2021〕137号</t>
        </is>
      </c>
      <c r="M198" s="51" t="inlineStr">
        <is>
          <t>改善养殖配套设施，减少饲草浪费，提升养殖效益，增加养殖收入。</t>
        </is>
      </c>
      <c r="N198" s="51" t="inlineStr">
        <is>
          <t>加强基础设施建设，提高饲草利用率，增加养殖户收益，进一步完善“企、社、户”三方利益联结机制。</t>
        </is>
      </c>
      <c r="O198" s="46" t="n">
        <v>16</v>
      </c>
      <c r="P198" s="46" t="n"/>
      <c r="Q198" s="46">
        <f>R198+S198</f>
        <v/>
      </c>
      <c r="R198" s="46" t="n"/>
      <c r="S198" s="46" t="n">
        <v>0.0091</v>
      </c>
      <c r="T198" s="46">
        <f>U198+V198</f>
        <v/>
      </c>
      <c r="U198" s="46" t="n"/>
      <c r="V198" s="46" t="n">
        <v>0.0382</v>
      </c>
      <c r="W198" s="46" t="inlineStr">
        <is>
          <t>畜牧局</t>
        </is>
      </c>
      <c r="X198" s="80" t="inlineStr">
        <is>
          <t>赵过存</t>
        </is>
      </c>
      <c r="Y198" s="46" t="inlineStr">
        <is>
          <t>天池乡</t>
        </is>
      </c>
      <c r="Z198" s="44" t="inlineStr">
        <is>
          <t>刘震</t>
        </is>
      </c>
      <c r="AA198" s="44" t="inlineStr">
        <is>
          <t>环农领办发〔2022〕5号</t>
        </is>
      </c>
      <c r="AB198" s="44" t="inlineStr">
        <is>
          <t>二批整合</t>
        </is>
      </c>
      <c r="AC198" s="67" t="inlineStr">
        <is>
          <t>是</t>
        </is>
      </c>
      <c r="AD198" s="67" t="inlineStr">
        <is>
          <t>√</t>
        </is>
      </c>
      <c r="AE198" s="67" t="inlineStr">
        <is>
          <t>√</t>
        </is>
      </c>
      <c r="AF198" s="67" t="inlineStr">
        <is>
          <t>√</t>
        </is>
      </c>
      <c r="AG198" s="67" t="inlineStr">
        <is>
          <t>√</t>
        </is>
      </c>
      <c r="AH198" s="67" t="inlineStr">
        <is>
          <t>√</t>
        </is>
      </c>
      <c r="AI198" s="67" t="inlineStr">
        <is>
          <t>√</t>
        </is>
      </c>
      <c r="AJ198" s="67" t="inlineStr">
        <is>
          <t>√</t>
        </is>
      </c>
      <c r="AK198" s="67" t="inlineStr">
        <is>
          <t>√</t>
        </is>
      </c>
      <c r="AL198" s="18" t="inlineStr">
        <is>
          <t>×</t>
        </is>
      </c>
      <c r="AM198" s="18" t="inlineStr">
        <is>
          <t>×</t>
        </is>
      </c>
      <c r="AN198" s="67" t="inlineStr">
        <is>
          <t>√</t>
        </is>
      </c>
      <c r="AO198" s="89" t="inlineStr">
        <is>
          <t>正在完善</t>
        </is>
      </c>
    </row>
    <row r="199" ht="63" customHeight="1" s="186">
      <c r="A199" s="123" t="n"/>
      <c r="B199" s="46" t="inlineStr">
        <is>
          <t>一般农户羊棚建设</t>
        </is>
      </c>
      <c r="C199" s="46" t="inlineStr">
        <is>
          <t>新建</t>
        </is>
      </c>
      <c r="D199" s="44" t="inlineStr">
        <is>
          <t>2022.01-2022.12</t>
        </is>
      </c>
      <c r="E199" s="46" t="inlineStr">
        <is>
          <t>甜水镇</t>
        </is>
      </c>
      <c r="F199" s="51" t="inlineStr">
        <is>
          <t>扶持8个村56户每户新建羊棚1座，其中：张铁村2户、何塬村27户、邱滩村3户、赵掌村4户、高崾岘村5户、狼儿滩村7户、大良洼村7户、甜水街村1户。</t>
        </is>
      </c>
      <c r="G199" s="46" t="n">
        <v>95.40000000000001</v>
      </c>
      <c r="H199" s="46" t="n">
        <v>95.40000000000001</v>
      </c>
      <c r="I199" s="46" t="n"/>
      <c r="J199" s="46" t="n"/>
      <c r="K199" s="46" t="n"/>
      <c r="L199" s="46" t="inlineStr">
        <is>
          <t>甘财资环〔2021〕120号</t>
        </is>
      </c>
      <c r="M199" s="51" t="inlineStr">
        <is>
          <t>改善养殖配套设施，减少饲草浪费，提升养殖效益，增加养殖收入。</t>
        </is>
      </c>
      <c r="N199" s="51" t="inlineStr">
        <is>
          <t>加强基础设施建设，提高饲草利用率，增加养殖户收益，进一步完善“企、社、户”三方利益联结机制。</t>
        </is>
      </c>
      <c r="O199" s="46" t="n">
        <v>8</v>
      </c>
      <c r="P199" s="46" t="n"/>
      <c r="Q199" s="46">
        <f>R199+S199</f>
        <v/>
      </c>
      <c r="R199" s="46" t="n"/>
      <c r="S199" s="46" t="n">
        <v>0.0056</v>
      </c>
      <c r="T199" s="46">
        <f>U199+V199</f>
        <v/>
      </c>
      <c r="U199" s="46" t="n"/>
      <c r="V199" s="46" t="n">
        <v>0.0235</v>
      </c>
      <c r="W199" s="46" t="inlineStr">
        <is>
          <t>畜牧局</t>
        </is>
      </c>
      <c r="X199" s="80" t="inlineStr">
        <is>
          <t>赵过存</t>
        </is>
      </c>
      <c r="Y199" s="46" t="inlineStr">
        <is>
          <t>甜水镇</t>
        </is>
      </c>
      <c r="Z199" s="44" t="inlineStr">
        <is>
          <t>程利平</t>
        </is>
      </c>
      <c r="AA199" s="44" t="inlineStr">
        <is>
          <t>环农领办发〔2022〕5号</t>
        </is>
      </c>
      <c r="AB199" s="44" t="inlineStr">
        <is>
          <t>二批整合</t>
        </is>
      </c>
      <c r="AC199" s="67" t="inlineStr">
        <is>
          <t>是</t>
        </is>
      </c>
      <c r="AD199" s="67" t="inlineStr">
        <is>
          <t>√</t>
        </is>
      </c>
      <c r="AE199" s="67" t="inlineStr">
        <is>
          <t>√</t>
        </is>
      </c>
      <c r="AF199" s="67" t="inlineStr">
        <is>
          <t>√</t>
        </is>
      </c>
      <c r="AG199" s="67" t="inlineStr">
        <is>
          <t>√</t>
        </is>
      </c>
      <c r="AH199" s="67" t="inlineStr">
        <is>
          <t>√</t>
        </is>
      </c>
      <c r="AI199" s="67" t="inlineStr">
        <is>
          <t>√</t>
        </is>
      </c>
      <c r="AJ199" s="67" t="inlineStr">
        <is>
          <t>√</t>
        </is>
      </c>
      <c r="AK199" s="67" t="inlineStr">
        <is>
          <t>√</t>
        </is>
      </c>
      <c r="AL199" s="18" t="inlineStr">
        <is>
          <t>×</t>
        </is>
      </c>
      <c r="AM199" s="18" t="inlineStr">
        <is>
          <t>×</t>
        </is>
      </c>
      <c r="AN199" s="67" t="inlineStr">
        <is>
          <t>√</t>
        </is>
      </c>
      <c r="AO199" s="89" t="inlineStr">
        <is>
          <t>正在完善</t>
        </is>
      </c>
    </row>
    <row r="200" ht="63" customHeight="1" s="186">
      <c r="A200" s="123" t="n"/>
      <c r="B200" s="46" t="inlineStr">
        <is>
          <t>一般农户羊棚建设</t>
        </is>
      </c>
      <c r="C200" s="46" t="inlineStr">
        <is>
          <t>新建</t>
        </is>
      </c>
      <c r="D200" s="44" t="inlineStr">
        <is>
          <t>2022.01-2022.12</t>
        </is>
      </c>
      <c r="E200" s="46" t="inlineStr">
        <is>
          <t>小南沟乡</t>
        </is>
      </c>
      <c r="F200" s="51" t="inlineStr">
        <is>
          <t>扶持6个村20户每户新建羊棚1座，其中：丁寨柯村1户、李上山村6户、汪天子村6户、李塬村4户、粉子山村1户、陈掌村2户。</t>
        </is>
      </c>
      <c r="G200" s="46" t="n">
        <v>32.1</v>
      </c>
      <c r="H200" s="46" t="n">
        <v>32.1</v>
      </c>
      <c r="I200" s="46" t="n"/>
      <c r="J200" s="46" t="n"/>
      <c r="K200" s="46" t="n"/>
      <c r="L200" s="46" t="inlineStr">
        <is>
          <t>甘财资环〔2021〕120号</t>
        </is>
      </c>
      <c r="M200" s="51" t="inlineStr">
        <is>
          <t>改善养殖配套设施，减少饲草浪费，提升养殖效益，增加养殖收入。</t>
        </is>
      </c>
      <c r="N200" s="51" t="inlineStr">
        <is>
          <t>加强基础设施建设，提高饲草利用率，增加养殖户收益，进一步完善“企、社、户”三方利益联结机制。</t>
        </is>
      </c>
      <c r="O200" s="46" t="n">
        <v>6</v>
      </c>
      <c r="P200" s="46" t="n"/>
      <c r="Q200" s="46">
        <f>R200+S200</f>
        <v/>
      </c>
      <c r="R200" s="46" t="n"/>
      <c r="S200" s="46" t="n">
        <v>0.002</v>
      </c>
      <c r="T200" s="46">
        <f>U200+V200</f>
        <v/>
      </c>
      <c r="U200" s="46" t="n"/>
      <c r="V200" s="46" t="n">
        <v>0.008399999999999999</v>
      </c>
      <c r="W200" s="46" t="inlineStr">
        <is>
          <t>畜牧局</t>
        </is>
      </c>
      <c r="X200" s="80" t="inlineStr">
        <is>
          <t>赵过存</t>
        </is>
      </c>
      <c r="Y200" s="46" t="inlineStr">
        <is>
          <t>小南沟乡</t>
        </is>
      </c>
      <c r="Z200" s="44" t="inlineStr">
        <is>
          <t>任新育</t>
        </is>
      </c>
      <c r="AA200" s="44" t="inlineStr">
        <is>
          <t>环农领办发〔2022〕5号</t>
        </is>
      </c>
      <c r="AB200" s="44" t="inlineStr">
        <is>
          <t>二批整合</t>
        </is>
      </c>
      <c r="AC200" s="67" t="inlineStr">
        <is>
          <t>是</t>
        </is>
      </c>
      <c r="AD200" s="67" t="inlineStr">
        <is>
          <t>√</t>
        </is>
      </c>
      <c r="AE200" s="67" t="inlineStr">
        <is>
          <t>√</t>
        </is>
      </c>
      <c r="AF200" s="67" t="inlineStr">
        <is>
          <t>√</t>
        </is>
      </c>
      <c r="AG200" s="67" t="inlineStr">
        <is>
          <t>√</t>
        </is>
      </c>
      <c r="AH200" s="67" t="inlineStr">
        <is>
          <t>√</t>
        </is>
      </c>
      <c r="AI200" s="67" t="inlineStr">
        <is>
          <t>√</t>
        </is>
      </c>
      <c r="AJ200" s="67" t="inlineStr">
        <is>
          <t>√</t>
        </is>
      </c>
      <c r="AK200" s="67" t="inlineStr">
        <is>
          <t>√</t>
        </is>
      </c>
      <c r="AL200" s="18" t="inlineStr">
        <is>
          <t>×</t>
        </is>
      </c>
      <c r="AM200" s="18" t="inlineStr">
        <is>
          <t>×</t>
        </is>
      </c>
      <c r="AN200" s="67" t="inlineStr">
        <is>
          <t>√</t>
        </is>
      </c>
      <c r="AO200" s="89" t="inlineStr">
        <is>
          <t>正在完善</t>
        </is>
      </c>
    </row>
    <row r="201" ht="63" customHeight="1" s="186">
      <c r="A201" s="123" t="n"/>
      <c r="B201" s="46" t="inlineStr">
        <is>
          <t>一般农户羊棚建设</t>
        </is>
      </c>
      <c r="C201" s="46" t="inlineStr">
        <is>
          <t>新建</t>
        </is>
      </c>
      <c r="D201" s="44" t="inlineStr">
        <is>
          <t>2022.01-2022.12</t>
        </is>
      </c>
      <c r="E201" s="46" t="inlineStr">
        <is>
          <t>演武乡</t>
        </is>
      </c>
      <c r="F201" s="51" t="inlineStr">
        <is>
          <t>扶持9个村86户每户新建羊棚1座，其中：曳郭咀村2户、杨家洼村10户、佛岔村14户、黑泉河村21户、刘坪村5户、黄山村16户、路家塬村8户、吴家塬村5户、走马硷村5户。</t>
        </is>
      </c>
      <c r="G201" s="46" t="n">
        <v>135.6</v>
      </c>
      <c r="H201" s="46" t="n">
        <v>135.6</v>
      </c>
      <c r="I201" s="46" t="n"/>
      <c r="J201" s="46" t="n"/>
      <c r="K201" s="46" t="n"/>
      <c r="L201" s="46" t="inlineStr">
        <is>
          <t>甘财资环〔2021〕120号</t>
        </is>
      </c>
      <c r="M201" s="51" t="inlineStr">
        <is>
          <t>改善养殖配套设施，减少饲草浪费，提升养殖效益，增加养殖收入。</t>
        </is>
      </c>
      <c r="N201" s="51" t="inlineStr">
        <is>
          <t>加强基础设施建设，提高饲草利用率，增加养殖户收益，进一步完善“企、社、户”三方利益联结机制。</t>
        </is>
      </c>
      <c r="O201" s="46" t="n">
        <v>9</v>
      </c>
      <c r="P201" s="46" t="n"/>
      <c r="Q201" s="46">
        <f>R201+S201</f>
        <v/>
      </c>
      <c r="R201" s="46" t="n"/>
      <c r="S201" s="46" t="n">
        <v>0.0086</v>
      </c>
      <c r="T201" s="46">
        <f>U201+V201</f>
        <v/>
      </c>
      <c r="U201" s="46" t="n"/>
      <c r="V201" s="46" t="n">
        <v>0.0361</v>
      </c>
      <c r="W201" s="46" t="inlineStr">
        <is>
          <t>畜牧局</t>
        </is>
      </c>
      <c r="X201" s="80" t="inlineStr">
        <is>
          <t>赵过存</t>
        </is>
      </c>
      <c r="Y201" s="46" t="inlineStr">
        <is>
          <t>演武乡</t>
        </is>
      </c>
      <c r="Z201" s="44" t="inlineStr">
        <is>
          <t>杨永杰</t>
        </is>
      </c>
      <c r="AA201" s="44" t="inlineStr">
        <is>
          <t>环农领办发〔2022〕5号</t>
        </is>
      </c>
      <c r="AB201" s="44" t="inlineStr">
        <is>
          <t>二批整合</t>
        </is>
      </c>
      <c r="AC201" s="67" t="inlineStr">
        <is>
          <t>是</t>
        </is>
      </c>
      <c r="AD201" s="67" t="inlineStr">
        <is>
          <t>√</t>
        </is>
      </c>
      <c r="AE201" s="67" t="inlineStr">
        <is>
          <t>√</t>
        </is>
      </c>
      <c r="AF201" s="67" t="inlineStr">
        <is>
          <t>√</t>
        </is>
      </c>
      <c r="AG201" s="67" t="inlineStr">
        <is>
          <t>√</t>
        </is>
      </c>
      <c r="AH201" s="67" t="inlineStr">
        <is>
          <t>√</t>
        </is>
      </c>
      <c r="AI201" s="67" t="inlineStr">
        <is>
          <t>√</t>
        </is>
      </c>
      <c r="AJ201" s="67" t="inlineStr">
        <is>
          <t>√</t>
        </is>
      </c>
      <c r="AK201" s="67" t="inlineStr">
        <is>
          <t>√</t>
        </is>
      </c>
      <c r="AL201" s="18" t="inlineStr">
        <is>
          <t>×</t>
        </is>
      </c>
      <c r="AM201" s="18" t="inlineStr">
        <is>
          <t>×</t>
        </is>
      </c>
      <c r="AN201" s="67" t="inlineStr">
        <is>
          <t>√</t>
        </is>
      </c>
      <c r="AO201" s="89" t="inlineStr">
        <is>
          <t>正在完善</t>
        </is>
      </c>
    </row>
    <row r="202" ht="69" customHeight="1" s="186">
      <c r="A202" s="42" t="n"/>
      <c r="B202" s="42" t="inlineStr">
        <is>
          <t>脱贫户羔羊保温箱合计</t>
        </is>
      </c>
      <c r="C202" s="42" t="inlineStr">
        <is>
          <t>新建</t>
        </is>
      </c>
      <c r="D202" s="40" t="inlineStr">
        <is>
          <t>2022.01-2022.12</t>
        </is>
      </c>
      <c r="E202" s="42" t="inlineStr">
        <is>
          <t>车道镇等18个乡镇</t>
        </is>
      </c>
      <c r="F202" s="50" t="inlineStr">
        <is>
          <t>为769户脱贫户每户投放羔羊保温箱1个，聚乙烯款式补助385元/个，电热板款式的补助280元/个。产权归农户所有。</t>
        </is>
      </c>
      <c r="G202" s="42">
        <f>SUM(G203:G220)</f>
        <v/>
      </c>
      <c r="H202" s="42">
        <f>SUM(H203:H220)</f>
        <v/>
      </c>
      <c r="I202" s="42" t="n"/>
      <c r="J202" s="42" t="n"/>
      <c r="K202" s="42" t="n"/>
      <c r="L202" s="42" t="n"/>
      <c r="M202" s="102" t="inlineStr">
        <is>
          <t>改善养殖配套设施，提升养殖效益，增加养殖收入。</t>
        </is>
      </c>
      <c r="N202" s="102" t="inlineStr">
        <is>
          <t>增加养殖户发展湖羊养殖信心，提高养殖户出生羔羊成活率和养殖效益。</t>
        </is>
      </c>
      <c r="O202" s="42">
        <f>SUM(O203:O220)</f>
        <v/>
      </c>
      <c r="P202" s="42" t="n">
        <v>11</v>
      </c>
      <c r="Q202" s="42">
        <f>R202+S202</f>
        <v/>
      </c>
      <c r="R202" s="42">
        <f>SUM(R203:R220)</f>
        <v/>
      </c>
      <c r="S202" s="42" t="n"/>
      <c r="T202" s="42">
        <f>U202+V202</f>
        <v/>
      </c>
      <c r="U202" s="42">
        <f>SUM(U203:U220)</f>
        <v/>
      </c>
      <c r="V202" s="42" t="n"/>
      <c r="W202" s="42" t="inlineStr">
        <is>
          <t>畜牧局</t>
        </is>
      </c>
      <c r="X202" s="79" t="inlineStr">
        <is>
          <t>赵过存</t>
        </is>
      </c>
      <c r="Y202" s="42" t="inlineStr">
        <is>
          <t>各乡镇</t>
        </is>
      </c>
      <c r="Z202" s="40" t="n"/>
      <c r="AA202" s="40" t="inlineStr">
        <is>
          <t>环农领办发〔2022〕5号</t>
        </is>
      </c>
      <c r="AB202" s="40" t="inlineStr">
        <is>
          <t>二批整合</t>
        </is>
      </c>
      <c r="AC202" s="67" t="inlineStr">
        <is>
          <t>是</t>
        </is>
      </c>
      <c r="AD202" s="67" t="inlineStr">
        <is>
          <t>√</t>
        </is>
      </c>
      <c r="AE202" s="67" t="inlineStr">
        <is>
          <t>√</t>
        </is>
      </c>
      <c r="AF202" s="67" t="inlineStr">
        <is>
          <t>√</t>
        </is>
      </c>
      <c r="AG202" s="67" t="inlineStr">
        <is>
          <t>√</t>
        </is>
      </c>
      <c r="AH202" s="67" t="inlineStr">
        <is>
          <t>√</t>
        </is>
      </c>
      <c r="AI202" s="67" t="inlineStr">
        <is>
          <t>√</t>
        </is>
      </c>
      <c r="AJ202" s="67" t="inlineStr">
        <is>
          <t>√</t>
        </is>
      </c>
      <c r="AK202" s="67" t="inlineStr">
        <is>
          <t>√</t>
        </is>
      </c>
      <c r="AL202" s="18" t="inlineStr">
        <is>
          <t>×</t>
        </is>
      </c>
      <c r="AM202" s="18" t="inlineStr">
        <is>
          <t>×</t>
        </is>
      </c>
      <c r="AN202" s="67" t="inlineStr">
        <is>
          <t>√</t>
        </is>
      </c>
      <c r="AO202" s="89" t="inlineStr">
        <is>
          <t>正在完善</t>
        </is>
      </c>
    </row>
    <row r="203" ht="65" customHeight="1" s="186">
      <c r="A203" s="123" t="n"/>
      <c r="B203" s="46" t="inlineStr">
        <is>
          <t>脱贫户羔羊保温箱</t>
        </is>
      </c>
      <c r="C203" s="46" t="inlineStr">
        <is>
          <t>新建</t>
        </is>
      </c>
      <c r="D203" s="44" t="inlineStr">
        <is>
          <t>2022.01-2022.12</t>
        </is>
      </c>
      <c r="E203" s="46" t="inlineStr">
        <is>
          <t>车道镇</t>
        </is>
      </c>
      <c r="F203" s="51" t="inlineStr">
        <is>
          <t>扶持30户每户投放羔羊保温箱1个，其中：元峁村7个、双庙村3个、王西掌村11个、吊渠村1个、红台套村1个、樱桃掌村4个、刘园子村3个。</t>
        </is>
      </c>
      <c r="G203" s="46" t="n">
        <v>1.155</v>
      </c>
      <c r="H203" s="46" t="n">
        <v>1.155</v>
      </c>
      <c r="I203" s="46" t="n"/>
      <c r="J203" s="46" t="n"/>
      <c r="K203" s="46" t="n"/>
      <c r="L203" s="46" t="inlineStr">
        <is>
          <t>甘财资环〔2021〕120号</t>
        </is>
      </c>
      <c r="M203" s="51" t="inlineStr">
        <is>
          <t>改善养殖配套设施，提升养殖效益，增加养殖收入。</t>
        </is>
      </c>
      <c r="N203" s="51" t="inlineStr">
        <is>
          <t>增加养殖户发展湖羊养殖信心，提高养殖户出生羔羊成活率和养殖效益。</t>
        </is>
      </c>
      <c r="O203" s="46" t="n">
        <v>7</v>
      </c>
      <c r="P203" s="46" t="n"/>
      <c r="Q203" s="46">
        <f>R203+S203</f>
        <v/>
      </c>
      <c r="R203" s="46" t="n">
        <v>0.003</v>
      </c>
      <c r="S203" s="46" t="n"/>
      <c r="T203" s="46">
        <f>U203+V203</f>
        <v/>
      </c>
      <c r="U203" s="46" t="n">
        <v>0.0126</v>
      </c>
      <c r="V203" s="46" t="n"/>
      <c r="W203" s="46" t="inlineStr">
        <is>
          <t>畜牧局</t>
        </is>
      </c>
      <c r="X203" s="80" t="inlineStr">
        <is>
          <t>赵过存</t>
        </is>
      </c>
      <c r="Y203" s="46" t="inlineStr">
        <is>
          <t>车道镇</t>
        </is>
      </c>
      <c r="Z203" s="46" t="inlineStr">
        <is>
          <t>张会星</t>
        </is>
      </c>
      <c r="AA203" s="44" t="inlineStr">
        <is>
          <t>环农领办发〔2022〕5号</t>
        </is>
      </c>
      <c r="AB203" s="44" t="inlineStr">
        <is>
          <t>二批整合</t>
        </is>
      </c>
      <c r="AC203" s="67" t="inlineStr">
        <is>
          <t>是</t>
        </is>
      </c>
      <c r="AD203" s="67" t="inlineStr">
        <is>
          <t>√</t>
        </is>
      </c>
      <c r="AE203" s="67" t="inlineStr">
        <is>
          <t>√</t>
        </is>
      </c>
      <c r="AF203" s="67" t="inlineStr">
        <is>
          <t>√</t>
        </is>
      </c>
      <c r="AG203" s="67" t="inlineStr">
        <is>
          <t>√</t>
        </is>
      </c>
      <c r="AH203" s="67" t="inlineStr">
        <is>
          <t>√</t>
        </is>
      </c>
      <c r="AI203" s="67" t="inlineStr">
        <is>
          <t>√</t>
        </is>
      </c>
      <c r="AJ203" s="67" t="inlineStr">
        <is>
          <t>√</t>
        </is>
      </c>
      <c r="AK203" s="67" t="inlineStr">
        <is>
          <t>√</t>
        </is>
      </c>
      <c r="AL203" s="18" t="inlineStr">
        <is>
          <t>×</t>
        </is>
      </c>
      <c r="AM203" s="18" t="inlineStr">
        <is>
          <t>×</t>
        </is>
      </c>
      <c r="AN203" s="67" t="inlineStr">
        <is>
          <t>√</t>
        </is>
      </c>
      <c r="AO203" s="89" t="inlineStr">
        <is>
          <t>正在完善</t>
        </is>
      </c>
    </row>
    <row r="204" ht="65" customHeight="1" s="186">
      <c r="A204" s="123" t="n"/>
      <c r="B204" s="46" t="inlineStr">
        <is>
          <t>脱贫户羔羊保温箱</t>
        </is>
      </c>
      <c r="C204" s="46" t="inlineStr">
        <is>
          <t>新建</t>
        </is>
      </c>
      <c r="D204" s="44" t="inlineStr">
        <is>
          <t>2022.01-2022.12</t>
        </is>
      </c>
      <c r="E204" s="46" t="inlineStr">
        <is>
          <t>毛井镇</t>
        </is>
      </c>
      <c r="F204" s="51" t="inlineStr">
        <is>
          <t>扶持10户每户投放羔羊保温箱1个，其中：乔崾岘村1个、山西掌村4个、高家洼村5个。</t>
        </is>
      </c>
      <c r="G204" s="46" t="n">
        <v>0.385</v>
      </c>
      <c r="H204" s="46" t="n">
        <v>0.385</v>
      </c>
      <c r="I204" s="46" t="n"/>
      <c r="J204" s="46" t="n"/>
      <c r="K204" s="46" t="n"/>
      <c r="L204" s="46" t="inlineStr">
        <is>
          <t>甘财资环〔2021〕120号</t>
        </is>
      </c>
      <c r="M204" s="51" t="inlineStr">
        <is>
          <t>改善养殖配套设施，提升养殖效益，增加养殖收入。</t>
        </is>
      </c>
      <c r="N204" s="51" t="inlineStr">
        <is>
          <t>增加养殖户发展湖羊养殖信心，提高养殖户出生羔羊成活率和养殖效益。</t>
        </is>
      </c>
      <c r="O204" s="46" t="n">
        <v>3</v>
      </c>
      <c r="P204" s="46" t="n"/>
      <c r="Q204" s="46">
        <f>R204+S204</f>
        <v/>
      </c>
      <c r="R204" s="46" t="n">
        <v>0.001</v>
      </c>
      <c r="S204" s="46" t="n"/>
      <c r="T204" s="46">
        <f>U204+V204</f>
        <v/>
      </c>
      <c r="U204" s="46" t="n">
        <v>0.0042</v>
      </c>
      <c r="V204" s="46" t="n"/>
      <c r="W204" s="46" t="inlineStr">
        <is>
          <t>畜牧局</t>
        </is>
      </c>
      <c r="X204" s="80" t="inlineStr">
        <is>
          <t>赵过存</t>
        </is>
      </c>
      <c r="Y204" s="46" t="inlineStr">
        <is>
          <t>毛井镇</t>
        </is>
      </c>
      <c r="Z204" s="44" t="inlineStr">
        <is>
          <t>梁立群</t>
        </is>
      </c>
      <c r="AA204" s="44" t="inlineStr">
        <is>
          <t>环农领办发〔2022〕5号</t>
        </is>
      </c>
      <c r="AB204" s="44" t="inlineStr">
        <is>
          <t>二批整合</t>
        </is>
      </c>
      <c r="AC204" s="67" t="inlineStr">
        <is>
          <t>是</t>
        </is>
      </c>
      <c r="AD204" s="67" t="inlineStr">
        <is>
          <t>√</t>
        </is>
      </c>
      <c r="AE204" s="67" t="inlineStr">
        <is>
          <t>√</t>
        </is>
      </c>
      <c r="AF204" s="67" t="inlineStr">
        <is>
          <t>√</t>
        </is>
      </c>
      <c r="AG204" s="67" t="inlineStr">
        <is>
          <t>√</t>
        </is>
      </c>
      <c r="AH204" s="67" t="inlineStr">
        <is>
          <t>√</t>
        </is>
      </c>
      <c r="AI204" s="67" t="inlineStr">
        <is>
          <t>√</t>
        </is>
      </c>
      <c r="AJ204" s="67" t="inlineStr">
        <is>
          <t>√</t>
        </is>
      </c>
      <c r="AK204" s="67" t="inlineStr">
        <is>
          <t>√</t>
        </is>
      </c>
      <c r="AL204" s="18" t="inlineStr">
        <is>
          <t>×</t>
        </is>
      </c>
      <c r="AM204" s="18" t="inlineStr">
        <is>
          <t>×</t>
        </is>
      </c>
      <c r="AN204" s="67" t="inlineStr">
        <is>
          <t>√</t>
        </is>
      </c>
      <c r="AO204" s="89" t="inlineStr">
        <is>
          <t>正在完善</t>
        </is>
      </c>
    </row>
    <row r="205" ht="65" customHeight="1" s="186">
      <c r="A205" s="123" t="n"/>
      <c r="B205" s="46" t="inlineStr">
        <is>
          <t>脱贫户羔羊保温箱</t>
        </is>
      </c>
      <c r="C205" s="46" t="inlineStr">
        <is>
          <t>新建</t>
        </is>
      </c>
      <c r="D205" s="44" t="inlineStr">
        <is>
          <t>2022.01-2022.12</t>
        </is>
      </c>
      <c r="E205" s="46" t="inlineStr">
        <is>
          <t>洪德镇</t>
        </is>
      </c>
      <c r="F205" s="51" t="inlineStr">
        <is>
          <t>扶持50户每户投放羔羊保温箱1个，其中：丁阳渠子村3个、寇河村4个、李达掌村5个、梁岔村9个、马塬村7个、苏长沟村6个、许旗村3个、张崾岘村4个、张塬村9个。</t>
        </is>
      </c>
      <c r="G205" s="46" t="n">
        <v>1.925</v>
      </c>
      <c r="H205" s="46" t="n">
        <v>1.925</v>
      </c>
      <c r="I205" s="46" t="n"/>
      <c r="J205" s="46" t="n"/>
      <c r="K205" s="46" t="n"/>
      <c r="L205" s="46" t="inlineStr">
        <is>
          <t>甘财资环〔2021〕120号</t>
        </is>
      </c>
      <c r="M205" s="51" t="inlineStr">
        <is>
          <t>改善养殖配套设施，提升养殖效益，增加养殖收入。</t>
        </is>
      </c>
      <c r="N205" s="51" t="inlineStr">
        <is>
          <t>增加养殖户发展湖羊养殖信心，提高养殖户出生羔羊成活率和养殖效益。</t>
        </is>
      </c>
      <c r="O205" s="46" t="n">
        <v>9</v>
      </c>
      <c r="P205" s="46" t="n"/>
      <c r="Q205" s="46">
        <f>R205+S205</f>
        <v/>
      </c>
      <c r="R205" s="46" t="n">
        <v>0.005</v>
      </c>
      <c r="S205" s="46" t="n"/>
      <c r="T205" s="46">
        <f>U205+V205</f>
        <v/>
      </c>
      <c r="U205" s="46" t="n">
        <v>0.021</v>
      </c>
      <c r="V205" s="46" t="n"/>
      <c r="W205" s="46" t="inlineStr">
        <is>
          <t>畜牧局</t>
        </is>
      </c>
      <c r="X205" s="80" t="inlineStr">
        <is>
          <t>赵过存</t>
        </is>
      </c>
      <c r="Y205" s="46" t="inlineStr">
        <is>
          <t>洪德镇</t>
        </is>
      </c>
      <c r="Z205" s="71" t="inlineStr">
        <is>
          <t>王国伍</t>
        </is>
      </c>
      <c r="AA205" s="44" t="inlineStr">
        <is>
          <t>环农领办发〔2022〕5号</t>
        </is>
      </c>
      <c r="AB205" s="44" t="inlineStr">
        <is>
          <t>二批整合</t>
        </is>
      </c>
      <c r="AC205" s="67" t="inlineStr">
        <is>
          <t>是</t>
        </is>
      </c>
      <c r="AD205" s="67" t="inlineStr">
        <is>
          <t>√</t>
        </is>
      </c>
      <c r="AE205" s="67" t="inlineStr">
        <is>
          <t>√</t>
        </is>
      </c>
      <c r="AF205" s="67" t="inlineStr">
        <is>
          <t>√</t>
        </is>
      </c>
      <c r="AG205" s="67" t="inlineStr">
        <is>
          <t>√</t>
        </is>
      </c>
      <c r="AH205" s="67" t="inlineStr">
        <is>
          <t>√</t>
        </is>
      </c>
      <c r="AI205" s="67" t="inlineStr">
        <is>
          <t>√</t>
        </is>
      </c>
      <c r="AJ205" s="67" t="inlineStr">
        <is>
          <t>√</t>
        </is>
      </c>
      <c r="AK205" s="67" t="inlineStr">
        <is>
          <t>√</t>
        </is>
      </c>
      <c r="AL205" s="18" t="inlineStr">
        <is>
          <t>×</t>
        </is>
      </c>
      <c r="AM205" s="18" t="inlineStr">
        <is>
          <t>×</t>
        </is>
      </c>
      <c r="AN205" s="67" t="inlineStr">
        <is>
          <t>√</t>
        </is>
      </c>
      <c r="AO205" s="89" t="inlineStr">
        <is>
          <t>正在完善</t>
        </is>
      </c>
    </row>
    <row r="206" ht="65" customHeight="1" s="186">
      <c r="A206" s="123" t="n"/>
      <c r="B206" s="46" t="inlineStr">
        <is>
          <t>脱贫户羔羊保温箱</t>
        </is>
      </c>
      <c r="C206" s="46" t="inlineStr">
        <is>
          <t>新建</t>
        </is>
      </c>
      <c r="D206" s="44" t="inlineStr">
        <is>
          <t>2022.01-2022.12</t>
        </is>
      </c>
      <c r="E206" s="46" t="inlineStr">
        <is>
          <t>小南沟乡</t>
        </is>
      </c>
      <c r="F206" s="51" t="inlineStr">
        <is>
          <t>扶持19户每户投放羔羊保温箱1个，其中：燕麦掌村2户、粉子山村4户、李上山村7户、杨胡套子村4户、汪天子村2户。</t>
        </is>
      </c>
      <c r="G206" s="46" t="n">
        <v>0.7315</v>
      </c>
      <c r="H206" s="46" t="n">
        <v>0.7315</v>
      </c>
      <c r="I206" s="46" t="n"/>
      <c r="J206" s="46" t="n"/>
      <c r="K206" s="46" t="n"/>
      <c r="L206" s="46" t="inlineStr">
        <is>
          <t>甘财资环〔2021〕120号</t>
        </is>
      </c>
      <c r="M206" s="51" t="inlineStr">
        <is>
          <t>改善养殖配套设施，提升养殖效益，增加养殖收入。</t>
        </is>
      </c>
      <c r="N206" s="51" t="inlineStr">
        <is>
          <t>增加养殖户发展湖羊养殖信心，提高养殖户出生羔羊成活率和养殖效益。</t>
        </is>
      </c>
      <c r="O206" s="46" t="n">
        <v>5</v>
      </c>
      <c r="P206" s="46" t="n"/>
      <c r="Q206" s="46">
        <f>R206+S206</f>
        <v/>
      </c>
      <c r="R206" s="46" t="n">
        <v>0.0019</v>
      </c>
      <c r="S206" s="46" t="n"/>
      <c r="T206" s="46">
        <f>U206+V206</f>
        <v/>
      </c>
      <c r="U206" s="46" t="n">
        <v>0.007900000000000001</v>
      </c>
      <c r="V206" s="46" t="n"/>
      <c r="W206" s="46" t="inlineStr">
        <is>
          <t>畜牧局</t>
        </is>
      </c>
      <c r="X206" s="80" t="inlineStr">
        <is>
          <t>赵过存</t>
        </is>
      </c>
      <c r="Y206" s="46" t="inlineStr">
        <is>
          <t>小南沟乡</t>
        </is>
      </c>
      <c r="Z206" s="44" t="inlineStr">
        <is>
          <t>任新育</t>
        </is>
      </c>
      <c r="AA206" s="44" t="inlineStr">
        <is>
          <t>环农领办发〔2022〕5号</t>
        </is>
      </c>
      <c r="AB206" s="44" t="inlineStr">
        <is>
          <t>二批整合</t>
        </is>
      </c>
      <c r="AC206" s="67" t="inlineStr">
        <is>
          <t>是</t>
        </is>
      </c>
      <c r="AD206" s="67" t="inlineStr">
        <is>
          <t>√</t>
        </is>
      </c>
      <c r="AE206" s="67" t="inlineStr">
        <is>
          <t>√</t>
        </is>
      </c>
      <c r="AF206" s="67" t="inlineStr">
        <is>
          <t>√</t>
        </is>
      </c>
      <c r="AG206" s="67" t="inlineStr">
        <is>
          <t>√</t>
        </is>
      </c>
      <c r="AH206" s="67" t="inlineStr">
        <is>
          <t>√</t>
        </is>
      </c>
      <c r="AI206" s="67" t="inlineStr">
        <is>
          <t>√</t>
        </is>
      </c>
      <c r="AJ206" s="67" t="inlineStr">
        <is>
          <t>√</t>
        </is>
      </c>
      <c r="AK206" s="67" t="inlineStr">
        <is>
          <t>√</t>
        </is>
      </c>
      <c r="AL206" s="18" t="inlineStr">
        <is>
          <t>×</t>
        </is>
      </c>
      <c r="AM206" s="18" t="inlineStr">
        <is>
          <t>×</t>
        </is>
      </c>
      <c r="AN206" s="67" t="inlineStr">
        <is>
          <t>√</t>
        </is>
      </c>
      <c r="AO206" s="89" t="inlineStr">
        <is>
          <t>正在完善</t>
        </is>
      </c>
    </row>
    <row r="207" ht="65" customHeight="1" s="186">
      <c r="A207" s="123" t="n"/>
      <c r="B207" s="46" t="inlineStr">
        <is>
          <t>脱贫户羔羊保温箱</t>
        </is>
      </c>
      <c r="C207" s="46" t="inlineStr">
        <is>
          <t>新建</t>
        </is>
      </c>
      <c r="D207" s="44" t="inlineStr">
        <is>
          <t>2022.01-2022.12</t>
        </is>
      </c>
      <c r="E207" s="46" t="inlineStr">
        <is>
          <t>耿湾乡</t>
        </is>
      </c>
      <c r="F207" s="51" t="inlineStr">
        <is>
          <t>扶持38每户投放羔羊保温箱1个，其中：郜庄村2个、韩老庄村4个、郝东掌村10个、潘掌村1个、四合原村2个、天桥村11个、许掌村1个、张台村2个、桃树掌村5个。</t>
        </is>
      </c>
      <c r="G207" s="46" t="n">
        <v>1.463</v>
      </c>
      <c r="H207" s="46" t="n">
        <v>1.463</v>
      </c>
      <c r="I207" s="46" t="n"/>
      <c r="J207" s="46" t="n"/>
      <c r="K207" s="46" t="n"/>
      <c r="L207" s="46" t="inlineStr">
        <is>
          <t>甘财资环〔2021〕120号</t>
        </is>
      </c>
      <c r="M207" s="51" t="inlineStr">
        <is>
          <t>改善养殖配套设施，提升养殖效益，增加养殖收入。</t>
        </is>
      </c>
      <c r="N207" s="51" t="inlineStr">
        <is>
          <t>增加养殖户发展湖羊养殖信心，提高养殖户出生羔羊成活率和养殖效益。</t>
        </is>
      </c>
      <c r="O207" s="46" t="n">
        <v>9</v>
      </c>
      <c r="P207" s="46" t="n"/>
      <c r="Q207" s="46">
        <f>R207+S207</f>
        <v/>
      </c>
      <c r="R207" s="46" t="n">
        <v>0.0038</v>
      </c>
      <c r="S207" s="46" t="n"/>
      <c r="T207" s="46">
        <f>U207+V207</f>
        <v/>
      </c>
      <c r="U207" s="46" t="n">
        <v>0.0159</v>
      </c>
      <c r="V207" s="46" t="n"/>
      <c r="W207" s="46" t="inlineStr">
        <is>
          <t>畜牧局</t>
        </is>
      </c>
      <c r="X207" s="80" t="inlineStr">
        <is>
          <t>赵过存</t>
        </is>
      </c>
      <c r="Y207" s="46" t="inlineStr">
        <is>
          <t>耿湾乡</t>
        </is>
      </c>
      <c r="Z207" s="44" t="inlineStr">
        <is>
          <t>王秀丽</t>
        </is>
      </c>
      <c r="AA207" s="44" t="inlineStr">
        <is>
          <t>环农领办发〔2022〕5号</t>
        </is>
      </c>
      <c r="AB207" s="44" t="inlineStr">
        <is>
          <t>二批整合</t>
        </is>
      </c>
      <c r="AC207" s="67" t="inlineStr">
        <is>
          <t>是</t>
        </is>
      </c>
      <c r="AD207" s="67" t="inlineStr">
        <is>
          <t>√</t>
        </is>
      </c>
      <c r="AE207" s="67" t="inlineStr">
        <is>
          <t>√</t>
        </is>
      </c>
      <c r="AF207" s="67" t="inlineStr">
        <is>
          <t>√</t>
        </is>
      </c>
      <c r="AG207" s="67" t="inlineStr">
        <is>
          <t>√</t>
        </is>
      </c>
      <c r="AH207" s="67" t="inlineStr">
        <is>
          <t>√</t>
        </is>
      </c>
      <c r="AI207" s="67" t="inlineStr">
        <is>
          <t>√</t>
        </is>
      </c>
      <c r="AJ207" s="67" t="inlineStr">
        <is>
          <t>√</t>
        </is>
      </c>
      <c r="AK207" s="67" t="inlineStr">
        <is>
          <t>√</t>
        </is>
      </c>
      <c r="AL207" s="18" t="inlineStr">
        <is>
          <t>×</t>
        </is>
      </c>
      <c r="AM207" s="18" t="inlineStr">
        <is>
          <t>×</t>
        </is>
      </c>
      <c r="AN207" s="67" t="inlineStr">
        <is>
          <t>√</t>
        </is>
      </c>
      <c r="AO207" s="89" t="inlineStr">
        <is>
          <t>正在完善</t>
        </is>
      </c>
    </row>
    <row r="208" ht="84" customHeight="1" s="186">
      <c r="A208" s="123" t="n"/>
      <c r="B208" s="46" t="inlineStr">
        <is>
          <t>脱贫户羔羊保温箱</t>
        </is>
      </c>
      <c r="C208" s="46" t="inlineStr">
        <is>
          <t>新建</t>
        </is>
      </c>
      <c r="D208" s="44" t="inlineStr">
        <is>
          <t>2022.01-2022.12</t>
        </is>
      </c>
      <c r="E208" s="46" t="inlineStr">
        <is>
          <t>合道镇</t>
        </is>
      </c>
      <c r="F208" s="51" t="inlineStr">
        <is>
          <t>扶持88户每户投放羔羊保温箱1个，其中：朱家塬村10个、赵塬村1个、沈家岭村1个、瓦天沟村3个、何家坪村5个、唐台子村5个、梁坪村15个、陈旗塬村1个、辛坪村22个、赵台村10个、杨坪沟村1个、寨子坪村7个、红崖洼村2个、大路洼村1个、尚西坪村4个。</t>
        </is>
      </c>
      <c r="G208" s="46" t="n">
        <v>3.388</v>
      </c>
      <c r="H208" s="46" t="n">
        <v>3.388</v>
      </c>
      <c r="I208" s="46" t="n"/>
      <c r="J208" s="46" t="n"/>
      <c r="K208" s="46" t="n"/>
      <c r="L208" s="46" t="inlineStr">
        <is>
          <t>甘财资环〔2021〕120号</t>
        </is>
      </c>
      <c r="M208" s="51" t="inlineStr">
        <is>
          <t>改善养殖配套设施，提升养殖效益，增加养殖收入。</t>
        </is>
      </c>
      <c r="N208" s="51" t="inlineStr">
        <is>
          <t>增加养殖户发展湖羊养殖信心，提高养殖户出生羔羊成活率和养殖效益。</t>
        </is>
      </c>
      <c r="O208" s="46" t="n">
        <v>15</v>
      </c>
      <c r="P208" s="46" t="n"/>
      <c r="Q208" s="46">
        <f>R208+S208</f>
        <v/>
      </c>
      <c r="R208" s="46" t="n">
        <v>0.008800000000000001</v>
      </c>
      <c r="S208" s="46" t="n"/>
      <c r="T208" s="46">
        <f>U208+V208</f>
        <v/>
      </c>
      <c r="U208" s="46" t="n">
        <v>0.0369</v>
      </c>
      <c r="V208" s="46" t="n"/>
      <c r="W208" s="46" t="inlineStr">
        <is>
          <t>畜牧局</t>
        </is>
      </c>
      <c r="X208" s="80" t="inlineStr">
        <is>
          <t>赵过存</t>
        </is>
      </c>
      <c r="Y208" s="46" t="inlineStr">
        <is>
          <t>合道镇</t>
        </is>
      </c>
      <c r="Z208" s="44" t="inlineStr">
        <is>
          <t>王宝明</t>
        </is>
      </c>
      <c r="AA208" s="44" t="inlineStr">
        <is>
          <t>环农领办发〔2022〕5号</t>
        </is>
      </c>
      <c r="AB208" s="44" t="inlineStr">
        <is>
          <t>二批整合</t>
        </is>
      </c>
      <c r="AC208" s="67" t="inlineStr">
        <is>
          <t>是</t>
        </is>
      </c>
      <c r="AD208" s="67" t="inlineStr">
        <is>
          <t>√</t>
        </is>
      </c>
      <c r="AE208" s="67" t="inlineStr">
        <is>
          <t>√</t>
        </is>
      </c>
      <c r="AF208" s="67" t="inlineStr">
        <is>
          <t>√</t>
        </is>
      </c>
      <c r="AG208" s="67" t="inlineStr">
        <is>
          <t>√</t>
        </is>
      </c>
      <c r="AH208" s="67" t="inlineStr">
        <is>
          <t>√</t>
        </is>
      </c>
      <c r="AI208" s="67" t="inlineStr">
        <is>
          <t>√</t>
        </is>
      </c>
      <c r="AJ208" s="67" t="inlineStr">
        <is>
          <t>√</t>
        </is>
      </c>
      <c r="AK208" s="67" t="inlineStr">
        <is>
          <t>√</t>
        </is>
      </c>
      <c r="AL208" s="18" t="inlineStr">
        <is>
          <t>×</t>
        </is>
      </c>
      <c r="AM208" s="18" t="inlineStr">
        <is>
          <t>×</t>
        </is>
      </c>
      <c r="AN208" s="67" t="inlineStr">
        <is>
          <t>√</t>
        </is>
      </c>
      <c r="AO208" s="89" t="inlineStr">
        <is>
          <t>正在完善</t>
        </is>
      </c>
    </row>
    <row r="209" ht="74" customHeight="1" s="186">
      <c r="A209" s="123" t="n"/>
      <c r="B209" s="46" t="inlineStr">
        <is>
          <t>脱贫户羔羊保温箱</t>
        </is>
      </c>
      <c r="C209" s="46" t="inlineStr">
        <is>
          <t>新建</t>
        </is>
      </c>
      <c r="D209" s="44" t="inlineStr">
        <is>
          <t>2022.01-2022.12</t>
        </is>
      </c>
      <c r="E209" s="46" t="inlineStr">
        <is>
          <t>曲子镇</t>
        </is>
      </c>
      <c r="F209" s="51" t="inlineStr">
        <is>
          <t>扶持23户每户投放羔羊保温箱1个，其中：五里桥村3个、高李湾村5个、楼房子村3个、西沟村3个、宋家塬村2个、许家塬村1个、油坊塬村2个、金盆掌村3个、小庄子村1个。</t>
        </is>
      </c>
      <c r="G209" s="46" t="n">
        <v>0.8855</v>
      </c>
      <c r="H209" s="46" t="n">
        <v>0.8855</v>
      </c>
      <c r="I209" s="46" t="n"/>
      <c r="J209" s="46" t="n"/>
      <c r="K209" s="46" t="n"/>
      <c r="L209" s="46" t="inlineStr">
        <is>
          <t>甘财资环〔2021〕120号</t>
        </is>
      </c>
      <c r="M209" s="51" t="inlineStr">
        <is>
          <t>改善养殖配套设施，提升养殖效益，增加养殖收入。</t>
        </is>
      </c>
      <c r="N209" s="51" t="inlineStr">
        <is>
          <t>增加养殖户发展湖羊养殖信心，提高养殖户出生羔羊成活率和养殖效益。</t>
        </is>
      </c>
      <c r="O209" s="46" t="n">
        <v>0</v>
      </c>
      <c r="P209" s="46" t="n">
        <v>9</v>
      </c>
      <c r="Q209" s="46">
        <f>R209+S209</f>
        <v/>
      </c>
      <c r="R209" s="46" t="n">
        <v>0.0023</v>
      </c>
      <c r="S209" s="46" t="n"/>
      <c r="T209" s="46">
        <f>U209+V209</f>
        <v/>
      </c>
      <c r="U209" s="46" t="n">
        <v>0.009599999999999999</v>
      </c>
      <c r="V209" s="46" t="n"/>
      <c r="W209" s="46" t="inlineStr">
        <is>
          <t>畜牧局</t>
        </is>
      </c>
      <c r="X209" s="80" t="inlineStr">
        <is>
          <t>赵过存</t>
        </is>
      </c>
      <c r="Y209" s="46" t="inlineStr">
        <is>
          <t>曲子镇</t>
        </is>
      </c>
      <c r="Z209" s="44" t="inlineStr">
        <is>
          <t>段斌杰</t>
        </is>
      </c>
      <c r="AA209" s="44" t="inlineStr">
        <is>
          <t>环农领办发〔2022〕5号</t>
        </is>
      </c>
      <c r="AB209" s="44" t="inlineStr">
        <is>
          <t>二批整合</t>
        </is>
      </c>
      <c r="AC209" s="67" t="inlineStr">
        <is>
          <t>是</t>
        </is>
      </c>
      <c r="AD209" s="67" t="inlineStr">
        <is>
          <t>√</t>
        </is>
      </c>
      <c r="AE209" s="67" t="inlineStr">
        <is>
          <t>√</t>
        </is>
      </c>
      <c r="AF209" s="67" t="inlineStr">
        <is>
          <t>√</t>
        </is>
      </c>
      <c r="AG209" s="67" t="inlineStr">
        <is>
          <t>√</t>
        </is>
      </c>
      <c r="AH209" s="67" t="inlineStr">
        <is>
          <t>√</t>
        </is>
      </c>
      <c r="AI209" s="67" t="inlineStr">
        <is>
          <t>√</t>
        </is>
      </c>
      <c r="AJ209" s="67" t="inlineStr">
        <is>
          <t>√</t>
        </is>
      </c>
      <c r="AK209" s="67" t="inlineStr">
        <is>
          <t>√</t>
        </is>
      </c>
      <c r="AL209" s="18" t="inlineStr">
        <is>
          <t>×</t>
        </is>
      </c>
      <c r="AM209" s="18" t="inlineStr">
        <is>
          <t>×</t>
        </is>
      </c>
      <c r="AN209" s="67" t="inlineStr">
        <is>
          <t>√</t>
        </is>
      </c>
      <c r="AO209" s="89" t="inlineStr">
        <is>
          <t>正在完善</t>
        </is>
      </c>
    </row>
    <row r="210" ht="74" customHeight="1" s="186">
      <c r="A210" s="123" t="n"/>
      <c r="B210" s="46" t="inlineStr">
        <is>
          <t>脱贫户羔羊保温箱</t>
        </is>
      </c>
      <c r="C210" s="46" t="inlineStr">
        <is>
          <t>新建</t>
        </is>
      </c>
      <c r="D210" s="44" t="inlineStr">
        <is>
          <t>2022.01-2022.12</t>
        </is>
      </c>
      <c r="E210" s="46" t="inlineStr">
        <is>
          <t>罗山川乡</t>
        </is>
      </c>
      <c r="F210" s="51" t="inlineStr">
        <is>
          <t>扶持16户每户投放羔羊保温箱1个，其中：苇芝城村2个、龙柏山村9个、兰家掌村3个、山水湾村1个、陈渠子村1个。</t>
        </is>
      </c>
      <c r="G210" s="46" t="n">
        <v>0.616</v>
      </c>
      <c r="H210" s="46" t="n">
        <v>0.616</v>
      </c>
      <c r="I210" s="46" t="n"/>
      <c r="J210" s="46" t="n"/>
      <c r="K210" s="46" t="n"/>
      <c r="L210" s="46" t="inlineStr">
        <is>
          <t>甘财资环〔2021〕120号</t>
        </is>
      </c>
      <c r="M210" s="51" t="inlineStr">
        <is>
          <t>改善养殖配套设施，提升养殖效益，增加养殖收入。</t>
        </is>
      </c>
      <c r="N210" s="51" t="inlineStr">
        <is>
          <t>增加养殖户发展湖羊养殖信心，提高养殖户出生羔羊成活率和养殖效益。</t>
        </is>
      </c>
      <c r="O210" s="46" t="n">
        <v>5</v>
      </c>
      <c r="P210" s="46" t="n"/>
      <c r="Q210" s="46">
        <f>R210+S210</f>
        <v/>
      </c>
      <c r="R210" s="46" t="n">
        <v>0.0016</v>
      </c>
      <c r="S210" s="46" t="n"/>
      <c r="T210" s="46">
        <f>U210+V210</f>
        <v/>
      </c>
      <c r="U210" s="46" t="n">
        <v>0.0067</v>
      </c>
      <c r="V210" s="46" t="n"/>
      <c r="W210" s="46" t="inlineStr">
        <is>
          <t>畜牧局</t>
        </is>
      </c>
      <c r="X210" s="80" t="inlineStr">
        <is>
          <t>赵过存</t>
        </is>
      </c>
      <c r="Y210" s="46" t="inlineStr">
        <is>
          <t>罗山川乡</t>
        </is>
      </c>
      <c r="Z210" s="44" t="inlineStr">
        <is>
          <t>李怀文</t>
        </is>
      </c>
      <c r="AA210" s="44" t="inlineStr">
        <is>
          <t>环农领办发〔2022〕5号</t>
        </is>
      </c>
      <c r="AB210" s="44" t="inlineStr">
        <is>
          <t>二批整合</t>
        </is>
      </c>
      <c r="AC210" s="67" t="inlineStr">
        <is>
          <t>是</t>
        </is>
      </c>
      <c r="AD210" s="67" t="inlineStr">
        <is>
          <t>√</t>
        </is>
      </c>
      <c r="AE210" s="67" t="inlineStr">
        <is>
          <t>√</t>
        </is>
      </c>
      <c r="AF210" s="67" t="inlineStr">
        <is>
          <t>√</t>
        </is>
      </c>
      <c r="AG210" s="67" t="inlineStr">
        <is>
          <t>√</t>
        </is>
      </c>
      <c r="AH210" s="67" t="inlineStr">
        <is>
          <t>√</t>
        </is>
      </c>
      <c r="AI210" s="67" t="inlineStr">
        <is>
          <t>√</t>
        </is>
      </c>
      <c r="AJ210" s="67" t="inlineStr">
        <is>
          <t>√</t>
        </is>
      </c>
      <c r="AK210" s="67" t="inlineStr">
        <is>
          <t>√</t>
        </is>
      </c>
      <c r="AL210" s="18" t="inlineStr">
        <is>
          <t>×</t>
        </is>
      </c>
      <c r="AM210" s="18" t="inlineStr">
        <is>
          <t>×</t>
        </is>
      </c>
      <c r="AN210" s="67" t="inlineStr">
        <is>
          <t>√</t>
        </is>
      </c>
      <c r="AO210" s="89" t="inlineStr">
        <is>
          <t>正在完善</t>
        </is>
      </c>
    </row>
    <row r="211" ht="74" customHeight="1" s="186">
      <c r="A211" s="123" t="n"/>
      <c r="B211" s="46" t="inlineStr">
        <is>
          <t>脱贫户羔羊保温箱</t>
        </is>
      </c>
      <c r="C211" s="46" t="inlineStr">
        <is>
          <t>新建</t>
        </is>
      </c>
      <c r="D211" s="44" t="inlineStr">
        <is>
          <t>2022.01-2022.12</t>
        </is>
      </c>
      <c r="E211" s="46" t="inlineStr">
        <is>
          <t>南湫乡</t>
        </is>
      </c>
      <c r="F211" s="51" t="inlineStr">
        <is>
          <t>扶持51户每户投放羔羊保温箱1个，其中：代家洼村13个、党家洼村9个、洪涝池村6个、花儿山村3个、双井子村9个、杨兴堡村4个、岳后渠村7个。</t>
        </is>
      </c>
      <c r="G211" s="46" t="n">
        <v>1.9635</v>
      </c>
      <c r="H211" s="46" t="n">
        <v>1.9635</v>
      </c>
      <c r="I211" s="46" t="n"/>
      <c r="J211" s="46" t="n"/>
      <c r="K211" s="46" t="n"/>
      <c r="L211" s="46" t="inlineStr">
        <is>
          <t>甘财资环〔2021〕120号</t>
        </is>
      </c>
      <c r="M211" s="51" t="inlineStr">
        <is>
          <t>改善养殖配套设施，提升养殖效益，增加养殖收入。</t>
        </is>
      </c>
      <c r="N211" s="51" t="inlineStr">
        <is>
          <t>增加养殖户发展湖羊养殖信心，提高养殖户出生羔羊成活率和养殖效益。</t>
        </is>
      </c>
      <c r="O211" s="46" t="n">
        <v>7</v>
      </c>
      <c r="P211" s="46" t="n"/>
      <c r="Q211" s="46">
        <f>R211+S211</f>
        <v/>
      </c>
      <c r="R211" s="46" t="n">
        <v>0.0051</v>
      </c>
      <c r="S211" s="46" t="n"/>
      <c r="T211" s="46">
        <f>U211+V211</f>
        <v/>
      </c>
      <c r="U211" s="46" t="n">
        <v>0.0214</v>
      </c>
      <c r="V211" s="46" t="n"/>
      <c r="W211" s="46" t="inlineStr">
        <is>
          <t>畜牧局</t>
        </is>
      </c>
      <c r="X211" s="80" t="inlineStr">
        <is>
          <t>赵过存</t>
        </is>
      </c>
      <c r="Y211" s="46" t="inlineStr">
        <is>
          <t>南湫乡</t>
        </is>
      </c>
      <c r="Z211" s="44" t="inlineStr">
        <is>
          <t>杜志远</t>
        </is>
      </c>
      <c r="AA211" s="44" t="inlineStr">
        <is>
          <t>环农领办发〔2022〕5号</t>
        </is>
      </c>
      <c r="AB211" s="44" t="inlineStr">
        <is>
          <t>二批整合</t>
        </is>
      </c>
      <c r="AC211" s="67" t="inlineStr">
        <is>
          <t>是</t>
        </is>
      </c>
      <c r="AD211" s="67" t="inlineStr">
        <is>
          <t>√</t>
        </is>
      </c>
      <c r="AE211" s="67" t="inlineStr">
        <is>
          <t>√</t>
        </is>
      </c>
      <c r="AF211" s="67" t="inlineStr">
        <is>
          <t>√</t>
        </is>
      </c>
      <c r="AG211" s="67" t="inlineStr">
        <is>
          <t>√</t>
        </is>
      </c>
      <c r="AH211" s="67" t="inlineStr">
        <is>
          <t>√</t>
        </is>
      </c>
      <c r="AI211" s="67" t="inlineStr">
        <is>
          <t>√</t>
        </is>
      </c>
      <c r="AJ211" s="67" t="inlineStr">
        <is>
          <t>√</t>
        </is>
      </c>
      <c r="AK211" s="67" t="inlineStr">
        <is>
          <t>√</t>
        </is>
      </c>
      <c r="AL211" s="18" t="inlineStr">
        <is>
          <t>×</t>
        </is>
      </c>
      <c r="AM211" s="18" t="inlineStr">
        <is>
          <t>×</t>
        </is>
      </c>
      <c r="AN211" s="67" t="inlineStr">
        <is>
          <t>√</t>
        </is>
      </c>
      <c r="AO211" s="89" t="inlineStr">
        <is>
          <t>正在完善</t>
        </is>
      </c>
    </row>
    <row r="212" ht="74" customHeight="1" s="186">
      <c r="A212" s="123" t="n"/>
      <c r="B212" s="46" t="inlineStr">
        <is>
          <t>脱贫户羔羊保温箱</t>
        </is>
      </c>
      <c r="C212" s="46" t="inlineStr">
        <is>
          <t>新建</t>
        </is>
      </c>
      <c r="D212" s="44" t="inlineStr">
        <is>
          <t>2022.01-2022.12</t>
        </is>
      </c>
      <c r="E212" s="46" t="inlineStr">
        <is>
          <t>天池乡</t>
        </is>
      </c>
      <c r="F212" s="51" t="inlineStr">
        <is>
          <t>扶持90户每户投放羔羊保温箱1个，其中：殷屈河村11个、鲜岔村2个、吴城子村12个、喜家坪村2个、大庄台村5个、碾盘岭村6个、大方山村6个、四合掌村2个、潘老庄村9个、老庄湾村1个、梁家河村4个、井渠淌村5个、曹李川村21个、苏北岔村4个。</t>
        </is>
      </c>
      <c r="G212" s="46" t="n">
        <v>3.465</v>
      </c>
      <c r="H212" s="46" t="n">
        <v>3.465</v>
      </c>
      <c r="I212" s="46" t="n"/>
      <c r="J212" s="46" t="n"/>
      <c r="K212" s="46" t="n"/>
      <c r="L212" s="46" t="inlineStr">
        <is>
          <t>甘财资环〔2021〕120号</t>
        </is>
      </c>
      <c r="M212" s="51" t="inlineStr">
        <is>
          <t>改善养殖配套设施，提升养殖效益，增加养殖收入。</t>
        </is>
      </c>
      <c r="N212" s="51" t="inlineStr">
        <is>
          <t>增加养殖户发展湖羊养殖信心，提高养殖户出生羔羊成活率和养殖效益。</t>
        </is>
      </c>
      <c r="O212" s="46" t="n">
        <v>14</v>
      </c>
      <c r="P212" s="46" t="n"/>
      <c r="Q212" s="46">
        <f>R212+S212</f>
        <v/>
      </c>
      <c r="R212" s="46" t="n">
        <v>0.008999999999999999</v>
      </c>
      <c r="S212" s="46" t="n"/>
      <c r="T212" s="46">
        <f>U212+V212</f>
        <v/>
      </c>
      <c r="U212" s="46" t="n">
        <v>0.0378</v>
      </c>
      <c r="V212" s="46" t="n"/>
      <c r="W212" s="46" t="inlineStr">
        <is>
          <t>畜牧局</t>
        </is>
      </c>
      <c r="X212" s="80" t="inlineStr">
        <is>
          <t>赵过存</t>
        </is>
      </c>
      <c r="Y212" s="46" t="inlineStr">
        <is>
          <t>天池乡</t>
        </is>
      </c>
      <c r="Z212" s="44" t="inlineStr">
        <is>
          <t>刘震</t>
        </is>
      </c>
      <c r="AA212" s="44" t="inlineStr">
        <is>
          <t>环农领办发〔2022〕5号</t>
        </is>
      </c>
      <c r="AB212" s="44" t="inlineStr">
        <is>
          <t>二批整合</t>
        </is>
      </c>
      <c r="AC212" s="67" t="inlineStr">
        <is>
          <t>是</t>
        </is>
      </c>
      <c r="AD212" s="67" t="inlineStr">
        <is>
          <t>√</t>
        </is>
      </c>
      <c r="AE212" s="67" t="inlineStr">
        <is>
          <t>√</t>
        </is>
      </c>
      <c r="AF212" s="67" t="inlineStr">
        <is>
          <t>√</t>
        </is>
      </c>
      <c r="AG212" s="67" t="inlineStr">
        <is>
          <t>√</t>
        </is>
      </c>
      <c r="AH212" s="67" t="inlineStr">
        <is>
          <t>√</t>
        </is>
      </c>
      <c r="AI212" s="67" t="inlineStr">
        <is>
          <t>√</t>
        </is>
      </c>
      <c r="AJ212" s="67" t="inlineStr">
        <is>
          <t>√</t>
        </is>
      </c>
      <c r="AK212" s="67" t="inlineStr">
        <is>
          <t>√</t>
        </is>
      </c>
      <c r="AL212" s="18" t="inlineStr">
        <is>
          <t>×</t>
        </is>
      </c>
      <c r="AM212" s="18" t="inlineStr">
        <is>
          <t>×</t>
        </is>
      </c>
      <c r="AN212" s="67" t="inlineStr">
        <is>
          <t>√</t>
        </is>
      </c>
      <c r="AO212" s="89" t="inlineStr">
        <is>
          <t>正在完善</t>
        </is>
      </c>
    </row>
    <row r="213" ht="71" customHeight="1" s="186">
      <c r="A213" s="123" t="n"/>
      <c r="B213" s="46" t="inlineStr">
        <is>
          <t>脱贫户羔羊保温箱</t>
        </is>
      </c>
      <c r="C213" s="46" t="inlineStr">
        <is>
          <t>新建</t>
        </is>
      </c>
      <c r="D213" s="44" t="inlineStr">
        <is>
          <t>2022.01-2022.12</t>
        </is>
      </c>
      <c r="E213" s="46" t="inlineStr">
        <is>
          <t>甜水镇</t>
        </is>
      </c>
      <c r="F213" s="51" t="inlineStr">
        <is>
          <t>扶持48户每户投放羔羊保温箱1个，其中：鲁掌村6个、邱滩村6个、高崾岘村13个、狼儿滩村23个。</t>
        </is>
      </c>
      <c r="G213" s="46" t="n">
        <v>1.848</v>
      </c>
      <c r="H213" s="46" t="n">
        <v>1.848</v>
      </c>
      <c r="I213" s="46" t="n"/>
      <c r="J213" s="46" t="n"/>
      <c r="K213" s="46" t="n"/>
      <c r="L213" s="46" t="inlineStr">
        <is>
          <t>甘财资环〔2021〕120号</t>
        </is>
      </c>
      <c r="M213" s="51" t="inlineStr">
        <is>
          <t>改善养殖配套设施，提升养殖效益，增加养殖收入。</t>
        </is>
      </c>
      <c r="N213" s="51" t="inlineStr">
        <is>
          <t>增加养殖户发展湖羊养殖信心，提高养殖户出生羔羊成活率和养殖效益。</t>
        </is>
      </c>
      <c r="O213" s="46" t="n">
        <v>4</v>
      </c>
      <c r="P213" s="46" t="n"/>
      <c r="Q213" s="46">
        <f>R213+S213</f>
        <v/>
      </c>
      <c r="R213" s="46" t="n">
        <v>0.0048</v>
      </c>
      <c r="S213" s="46" t="n"/>
      <c r="T213" s="46">
        <f>U213+V213</f>
        <v/>
      </c>
      <c r="U213" s="46" t="n">
        <v>0.0201</v>
      </c>
      <c r="V213" s="46" t="n"/>
      <c r="W213" s="46" t="inlineStr">
        <is>
          <t>畜牧局</t>
        </is>
      </c>
      <c r="X213" s="80" t="inlineStr">
        <is>
          <t>赵过存</t>
        </is>
      </c>
      <c r="Y213" s="46" t="inlineStr">
        <is>
          <t>甜水镇</t>
        </is>
      </c>
      <c r="Z213" s="44" t="inlineStr">
        <is>
          <t>程利平</t>
        </is>
      </c>
      <c r="AA213" s="44" t="inlineStr">
        <is>
          <t>环农领办发〔2022〕5号</t>
        </is>
      </c>
      <c r="AB213" s="44" t="inlineStr">
        <is>
          <t>二批整合</t>
        </is>
      </c>
      <c r="AC213" s="67" t="inlineStr">
        <is>
          <t>是</t>
        </is>
      </c>
      <c r="AD213" s="67" t="inlineStr">
        <is>
          <t>√</t>
        </is>
      </c>
      <c r="AE213" s="67" t="inlineStr">
        <is>
          <t>√</t>
        </is>
      </c>
      <c r="AF213" s="67" t="inlineStr">
        <is>
          <t>√</t>
        </is>
      </c>
      <c r="AG213" s="67" t="inlineStr">
        <is>
          <t>√</t>
        </is>
      </c>
      <c r="AH213" s="67" t="inlineStr">
        <is>
          <t>√</t>
        </is>
      </c>
      <c r="AI213" s="67" t="inlineStr">
        <is>
          <t>√</t>
        </is>
      </c>
      <c r="AJ213" s="67" t="inlineStr">
        <is>
          <t>√</t>
        </is>
      </c>
      <c r="AK213" s="67" t="inlineStr">
        <is>
          <t>√</t>
        </is>
      </c>
      <c r="AL213" s="18" t="inlineStr">
        <is>
          <t>×</t>
        </is>
      </c>
      <c r="AM213" s="18" t="inlineStr">
        <is>
          <t>×</t>
        </is>
      </c>
      <c r="AN213" s="67" t="inlineStr">
        <is>
          <t>√</t>
        </is>
      </c>
      <c r="AO213" s="89" t="inlineStr">
        <is>
          <t>正在完善</t>
        </is>
      </c>
    </row>
    <row r="214" ht="71" customHeight="1" s="186">
      <c r="A214" s="123" t="n"/>
      <c r="B214" s="46" t="inlineStr">
        <is>
          <t>脱贫户羔羊保温箱</t>
        </is>
      </c>
      <c r="C214" s="46" t="inlineStr">
        <is>
          <t>新建</t>
        </is>
      </c>
      <c r="D214" s="44" t="inlineStr">
        <is>
          <t>2022.01-2022.12</t>
        </is>
      </c>
      <c r="E214" s="46" t="inlineStr">
        <is>
          <t>山城乡</t>
        </is>
      </c>
      <c r="F214" s="51" t="inlineStr">
        <is>
          <t>扶持134户每户投放羔羊保温箱1个，其中：山城堡村10户、八里铺村13户、薛塬村36户、王山口子村17户、寨柯村19户、冯家沟村5户、郝掌村13户、赵庄村6户、谢庄村15户。</t>
        </is>
      </c>
      <c r="G214" s="46" t="n">
        <v>5.159</v>
      </c>
      <c r="H214" s="46" t="n">
        <v>5.159</v>
      </c>
      <c r="I214" s="46" t="n"/>
      <c r="J214" s="46" t="n"/>
      <c r="K214" s="46" t="n"/>
      <c r="L214" s="46" t="inlineStr">
        <is>
          <t>甘财资环〔2021〕120号</t>
        </is>
      </c>
      <c r="M214" s="51" t="inlineStr">
        <is>
          <t>改善养殖配套设施，提升养殖效益，增加养殖收入。</t>
        </is>
      </c>
      <c r="N214" s="51" t="inlineStr">
        <is>
          <t>增加养殖户发展湖羊养殖信心，提高养殖户出生羔羊成活率和养殖效益。</t>
        </is>
      </c>
      <c r="O214" s="46" t="n">
        <v>9</v>
      </c>
      <c r="P214" s="46" t="n"/>
      <c r="Q214" s="46">
        <f>R214+S214</f>
        <v/>
      </c>
      <c r="R214" s="46" t="n">
        <v>0.0134</v>
      </c>
      <c r="S214" s="46" t="n"/>
      <c r="T214" s="46">
        <f>U214+V214</f>
        <v/>
      </c>
      <c r="U214" s="46" t="n">
        <v>0.0562</v>
      </c>
      <c r="V214" s="46" t="n"/>
      <c r="W214" s="46" t="inlineStr">
        <is>
          <t>畜牧局</t>
        </is>
      </c>
      <c r="X214" s="80" t="inlineStr">
        <is>
          <t>赵过存</t>
        </is>
      </c>
      <c r="Y214" s="46" t="inlineStr">
        <is>
          <t>山城乡</t>
        </is>
      </c>
      <c r="Z214" s="44" t="inlineStr">
        <is>
          <t>姚建平</t>
        </is>
      </c>
      <c r="AA214" s="44" t="inlineStr">
        <is>
          <t>环农领办发〔2022〕5号</t>
        </is>
      </c>
      <c r="AB214" s="44" t="inlineStr">
        <is>
          <t>二批整合</t>
        </is>
      </c>
      <c r="AC214" s="67" t="inlineStr">
        <is>
          <t>是</t>
        </is>
      </c>
      <c r="AD214" s="67" t="inlineStr">
        <is>
          <t>√</t>
        </is>
      </c>
      <c r="AE214" s="67" t="inlineStr">
        <is>
          <t>√</t>
        </is>
      </c>
      <c r="AF214" s="67" t="inlineStr">
        <is>
          <t>√</t>
        </is>
      </c>
      <c r="AG214" s="67" t="inlineStr">
        <is>
          <t>√</t>
        </is>
      </c>
      <c r="AH214" s="67" t="inlineStr">
        <is>
          <t>√</t>
        </is>
      </c>
      <c r="AI214" s="67" t="inlineStr">
        <is>
          <t>√</t>
        </is>
      </c>
      <c r="AJ214" s="67" t="inlineStr">
        <is>
          <t>√</t>
        </is>
      </c>
      <c r="AK214" s="67" t="inlineStr">
        <is>
          <t>√</t>
        </is>
      </c>
      <c r="AL214" s="18" t="inlineStr">
        <is>
          <t>×</t>
        </is>
      </c>
      <c r="AM214" s="18" t="inlineStr">
        <is>
          <t>×</t>
        </is>
      </c>
      <c r="AN214" s="67" t="inlineStr">
        <is>
          <t>√</t>
        </is>
      </c>
      <c r="AO214" s="89" t="inlineStr">
        <is>
          <t>正在完善</t>
        </is>
      </c>
    </row>
    <row r="215" ht="71" customHeight="1" s="186">
      <c r="A215" s="123" t="n"/>
      <c r="B215" s="46" t="inlineStr">
        <is>
          <t>脱贫户羔羊保温箱</t>
        </is>
      </c>
      <c r="C215" s="46" t="inlineStr">
        <is>
          <t>新建</t>
        </is>
      </c>
      <c r="D215" s="44" t="inlineStr">
        <is>
          <t>2022.01-2022.12</t>
        </is>
      </c>
      <c r="E215" s="46" t="inlineStr">
        <is>
          <t>秦团庄乡</t>
        </is>
      </c>
      <c r="F215" s="51" t="inlineStr">
        <is>
          <t>扶持40户每户投放羔羊保温箱1个，其中：贾塬村5个、秦团庄村8个、新集子村6个、新峁村6个、白塬畔村5个、大天子村10个。</t>
        </is>
      </c>
      <c r="G215" s="46" t="n">
        <v>1.54</v>
      </c>
      <c r="H215" s="46" t="n">
        <v>1.54</v>
      </c>
      <c r="I215" s="46" t="n"/>
      <c r="J215" s="46" t="n"/>
      <c r="K215" s="46" t="n"/>
      <c r="L215" s="46" t="inlineStr">
        <is>
          <t>甘财资环〔2021〕120号</t>
        </is>
      </c>
      <c r="M215" s="51" t="inlineStr">
        <is>
          <t>改善养殖配套设施，提升养殖效益，增加养殖收入。</t>
        </is>
      </c>
      <c r="N215" s="51" t="inlineStr">
        <is>
          <t>增加养殖户发展湖羊养殖信心，提高养殖户出生羔羊成活率和养殖效益。</t>
        </is>
      </c>
      <c r="O215" s="46" t="n">
        <v>6</v>
      </c>
      <c r="P215" s="46" t="n"/>
      <c r="Q215" s="46">
        <f>R215+S215</f>
        <v/>
      </c>
      <c r="R215" s="46" t="n">
        <v>0.004</v>
      </c>
      <c r="S215" s="46" t="n"/>
      <c r="T215" s="46">
        <f>U215+V215</f>
        <v/>
      </c>
      <c r="U215" s="46" t="n">
        <v>0.0168</v>
      </c>
      <c r="V215" s="46" t="n"/>
      <c r="W215" s="46" t="inlineStr">
        <is>
          <t>畜牧局</t>
        </is>
      </c>
      <c r="X215" s="80" t="inlineStr">
        <is>
          <t>赵过存</t>
        </is>
      </c>
      <c r="Y215" s="46" t="inlineStr">
        <is>
          <t>秦团庄乡</t>
        </is>
      </c>
      <c r="Z215" s="44" t="inlineStr">
        <is>
          <t>刘凤飞</t>
        </is>
      </c>
      <c r="AA215" s="44" t="inlineStr">
        <is>
          <t>环农领办发〔2022〕5号</t>
        </is>
      </c>
      <c r="AB215" s="44" t="inlineStr">
        <is>
          <t>二批整合</t>
        </is>
      </c>
      <c r="AC215" s="67" t="inlineStr">
        <is>
          <t>是</t>
        </is>
      </c>
      <c r="AD215" s="67" t="inlineStr">
        <is>
          <t>√</t>
        </is>
      </c>
      <c r="AE215" s="67" t="inlineStr">
        <is>
          <t>√</t>
        </is>
      </c>
      <c r="AF215" s="67" t="inlineStr">
        <is>
          <t>√</t>
        </is>
      </c>
      <c r="AG215" s="67" t="inlineStr">
        <is>
          <t>√</t>
        </is>
      </c>
      <c r="AH215" s="67" t="inlineStr">
        <is>
          <t>√</t>
        </is>
      </c>
      <c r="AI215" s="67" t="inlineStr">
        <is>
          <t>√</t>
        </is>
      </c>
      <c r="AJ215" s="67" t="inlineStr">
        <is>
          <t>√</t>
        </is>
      </c>
      <c r="AK215" s="67" t="inlineStr">
        <is>
          <t>√</t>
        </is>
      </c>
      <c r="AL215" s="18" t="inlineStr">
        <is>
          <t>×</t>
        </is>
      </c>
      <c r="AM215" s="18" t="inlineStr">
        <is>
          <t>×</t>
        </is>
      </c>
      <c r="AN215" s="67" t="inlineStr">
        <is>
          <t>√</t>
        </is>
      </c>
      <c r="AO215" s="89" t="inlineStr">
        <is>
          <t>正在完善</t>
        </is>
      </c>
    </row>
    <row r="216" ht="71" customHeight="1" s="186">
      <c r="A216" s="123" t="n"/>
      <c r="B216" s="46" t="inlineStr">
        <is>
          <t>脱贫户羔羊保温箱</t>
        </is>
      </c>
      <c r="C216" s="46" t="inlineStr">
        <is>
          <t>新建</t>
        </is>
      </c>
      <c r="D216" s="44" t="inlineStr">
        <is>
          <t>2022.01-2022.12</t>
        </is>
      </c>
      <c r="E216" s="46" t="inlineStr">
        <is>
          <t>木钵镇</t>
        </is>
      </c>
      <c r="F216" s="51" t="inlineStr">
        <is>
          <t>扶持27户每户投放羔羊保温箱1个，其中：木钵街村1个、韩洼子村3个、曹旗村2个、关营村1个、高寨村1个、高楼塬村1个、白家掌村9个、邓寨子村1个、郭西掌村4个、坪子塬村1个、井儿岔村2个、水坝滩村1个。</t>
        </is>
      </c>
      <c r="G216" s="46" t="n">
        <v>1.0395</v>
      </c>
      <c r="H216" s="46" t="n">
        <v>1.0395</v>
      </c>
      <c r="I216" s="46" t="n"/>
      <c r="J216" s="46" t="n"/>
      <c r="K216" s="46" t="n"/>
      <c r="L216" s="46" t="inlineStr">
        <is>
          <t>甘财资环〔2021〕120号</t>
        </is>
      </c>
      <c r="M216" s="51" t="inlineStr">
        <is>
          <t>改善养殖配套设施，提升养殖效益，增加养殖收入。</t>
        </is>
      </c>
      <c r="N216" s="51" t="inlineStr">
        <is>
          <t>增加养殖户发展湖羊养殖信心，提高养殖户出生羔羊成活率和养殖效益。</t>
        </is>
      </c>
      <c r="O216" s="46" t="n">
        <v>12</v>
      </c>
      <c r="P216" s="46" t="n"/>
      <c r="Q216" s="46">
        <f>R216+S216</f>
        <v/>
      </c>
      <c r="R216" s="46" t="n">
        <v>0.0027</v>
      </c>
      <c r="S216" s="46" t="n"/>
      <c r="T216" s="46">
        <f>U216+V216</f>
        <v/>
      </c>
      <c r="U216" s="46" t="n">
        <v>0.0113</v>
      </c>
      <c r="V216" s="46" t="n"/>
      <c r="W216" s="46" t="inlineStr">
        <is>
          <t>畜牧局</t>
        </is>
      </c>
      <c r="X216" s="80" t="inlineStr">
        <is>
          <t>赵过存</t>
        </is>
      </c>
      <c r="Y216" s="46" t="inlineStr">
        <is>
          <t>木钵镇</t>
        </is>
      </c>
      <c r="Z216" s="71" t="inlineStr">
        <is>
          <t>方显</t>
        </is>
      </c>
      <c r="AA216" s="44" t="inlineStr">
        <is>
          <t>环农领办发〔2022〕5号</t>
        </is>
      </c>
      <c r="AB216" s="44" t="inlineStr">
        <is>
          <t>二批整合</t>
        </is>
      </c>
      <c r="AC216" s="67" t="inlineStr">
        <is>
          <t>是</t>
        </is>
      </c>
      <c r="AD216" s="67" t="inlineStr">
        <is>
          <t>√</t>
        </is>
      </c>
      <c r="AE216" s="67" t="inlineStr">
        <is>
          <t>√</t>
        </is>
      </c>
      <c r="AF216" s="67" t="inlineStr">
        <is>
          <t>√</t>
        </is>
      </c>
      <c r="AG216" s="67" t="inlineStr">
        <is>
          <t>√</t>
        </is>
      </c>
      <c r="AH216" s="67" t="inlineStr">
        <is>
          <t>√</t>
        </is>
      </c>
      <c r="AI216" s="67" t="inlineStr">
        <is>
          <t>√</t>
        </is>
      </c>
      <c r="AJ216" s="67" t="inlineStr">
        <is>
          <t>√</t>
        </is>
      </c>
      <c r="AK216" s="67" t="inlineStr">
        <is>
          <t>√</t>
        </is>
      </c>
      <c r="AL216" s="18" t="inlineStr">
        <is>
          <t>×</t>
        </is>
      </c>
      <c r="AM216" s="18" t="inlineStr">
        <is>
          <t>×</t>
        </is>
      </c>
      <c r="AN216" s="67" t="inlineStr">
        <is>
          <t>√</t>
        </is>
      </c>
      <c r="AO216" s="89" t="inlineStr">
        <is>
          <t>正在完善</t>
        </is>
      </c>
    </row>
    <row r="217" ht="60" customHeight="1" s="186">
      <c r="A217" s="123" t="n"/>
      <c r="B217" s="46" t="inlineStr">
        <is>
          <t>脱贫户羔羊保温箱</t>
        </is>
      </c>
      <c r="C217" s="46" t="inlineStr">
        <is>
          <t>新建</t>
        </is>
      </c>
      <c r="D217" s="44" t="inlineStr">
        <is>
          <t>2022.01-2022.12</t>
        </is>
      </c>
      <c r="E217" s="46" t="inlineStr">
        <is>
          <t>虎洞镇</t>
        </is>
      </c>
      <c r="F217" s="51" t="inlineStr">
        <is>
          <t>扶持12户每户投放羔羊保温箱1个，其中、贾驿村5个、张湾村5个、刘解掌村2个。</t>
        </is>
      </c>
      <c r="G217" s="46" t="n">
        <v>0.462</v>
      </c>
      <c r="H217" s="46" t="n">
        <v>0.462</v>
      </c>
      <c r="I217" s="46" t="n"/>
      <c r="J217" s="46" t="n"/>
      <c r="K217" s="46" t="n"/>
      <c r="L217" s="46" t="inlineStr">
        <is>
          <t>甘财资环〔2021〕120号</t>
        </is>
      </c>
      <c r="M217" s="51" t="inlineStr">
        <is>
          <t>改善养殖配套设施，提升养殖效益，增加养殖收入。</t>
        </is>
      </c>
      <c r="N217" s="51" t="inlineStr">
        <is>
          <t>增加养殖户发展湖羊养殖信心，提高养殖户出生羔羊成活率和养殖效益。</t>
        </is>
      </c>
      <c r="O217" s="46" t="n">
        <v>3</v>
      </c>
      <c r="P217" s="46" t="n"/>
      <c r="Q217" s="46">
        <f>R217+S217</f>
        <v/>
      </c>
      <c r="R217" s="46" t="n">
        <v>0.0012</v>
      </c>
      <c r="S217" s="46" t="n"/>
      <c r="T217" s="46">
        <f>U217+V217</f>
        <v/>
      </c>
      <c r="U217" s="200" t="n">
        <v>0.005</v>
      </c>
      <c r="V217" s="200" t="n"/>
      <c r="W217" s="46" t="inlineStr">
        <is>
          <t>畜牧局</t>
        </is>
      </c>
      <c r="X217" s="80" t="inlineStr">
        <is>
          <t>赵过存</t>
        </is>
      </c>
      <c r="Y217" s="46" t="inlineStr">
        <is>
          <t>虎洞镇</t>
        </is>
      </c>
      <c r="Z217" s="44" t="inlineStr">
        <is>
          <t>梁海涛</t>
        </is>
      </c>
      <c r="AA217" s="44" t="inlineStr">
        <is>
          <t>环农领办发〔2022〕5号</t>
        </is>
      </c>
      <c r="AB217" s="44" t="inlineStr">
        <is>
          <t>二批整合</t>
        </is>
      </c>
      <c r="AC217" s="67" t="inlineStr">
        <is>
          <t>是</t>
        </is>
      </c>
      <c r="AD217" s="67" t="inlineStr">
        <is>
          <t>√</t>
        </is>
      </c>
      <c r="AE217" s="67" t="inlineStr">
        <is>
          <t>√</t>
        </is>
      </c>
      <c r="AF217" s="67" t="inlineStr">
        <is>
          <t>√</t>
        </is>
      </c>
      <c r="AG217" s="67" t="inlineStr">
        <is>
          <t>√</t>
        </is>
      </c>
      <c r="AH217" s="67" t="inlineStr">
        <is>
          <t>√</t>
        </is>
      </c>
      <c r="AI217" s="67" t="inlineStr">
        <is>
          <t>√</t>
        </is>
      </c>
      <c r="AJ217" s="67" t="inlineStr">
        <is>
          <t>√</t>
        </is>
      </c>
      <c r="AK217" s="67" t="inlineStr">
        <is>
          <t>√</t>
        </is>
      </c>
      <c r="AL217" s="18" t="inlineStr">
        <is>
          <t>×</t>
        </is>
      </c>
      <c r="AM217" s="18" t="inlineStr">
        <is>
          <t>×</t>
        </is>
      </c>
      <c r="AN217" s="67" t="inlineStr">
        <is>
          <t>√</t>
        </is>
      </c>
      <c r="AO217" s="89" t="inlineStr">
        <is>
          <t>正在完善</t>
        </is>
      </c>
    </row>
    <row r="218" ht="60" customHeight="1" s="186">
      <c r="A218" s="123" t="n"/>
      <c r="B218" s="46" t="inlineStr">
        <is>
          <t>脱贫户羔羊保温箱</t>
        </is>
      </c>
      <c r="C218" s="46" t="inlineStr">
        <is>
          <t>新建</t>
        </is>
      </c>
      <c r="D218" s="44" t="inlineStr">
        <is>
          <t>2022.01-2022.12</t>
        </is>
      </c>
      <c r="E218" s="46" t="inlineStr">
        <is>
          <t>八珠乡</t>
        </is>
      </c>
      <c r="F218" s="51" t="inlineStr">
        <is>
          <t>扶持40户每户投放羔羊保温箱1个，其中：八珠塬村6个、曹塬村4个、杏树沟村4个、塔儿咀村2个、马连掌村4个、冯家湾村12个、湫坝沟村5个、白塬村3个。</t>
        </is>
      </c>
      <c r="G218" s="46" t="n">
        <v>1.54</v>
      </c>
      <c r="H218" s="46" t="n">
        <v>1.54</v>
      </c>
      <c r="I218" s="46" t="n"/>
      <c r="J218" s="46" t="n"/>
      <c r="K218" s="46" t="n"/>
      <c r="L218" s="46" t="inlineStr">
        <is>
          <t>甘财资环〔2021〕120号</t>
        </is>
      </c>
      <c r="M218" s="51" t="inlineStr">
        <is>
          <t>改善养殖配套设施，提升养殖效益，增加养殖收入。</t>
        </is>
      </c>
      <c r="N218" s="51" t="inlineStr">
        <is>
          <t>增加养殖户发展湖羊养殖信心，提高养殖户出生羔羊成活率和养殖效益。</t>
        </is>
      </c>
      <c r="O218" s="46" t="n">
        <v>8</v>
      </c>
      <c r="P218" s="46" t="n"/>
      <c r="Q218" s="46">
        <f>R218+S218</f>
        <v/>
      </c>
      <c r="R218" s="46" t="n">
        <v>0.004</v>
      </c>
      <c r="S218" s="46" t="n"/>
      <c r="T218" s="46">
        <f>U218+V218</f>
        <v/>
      </c>
      <c r="U218" s="46" t="n">
        <v>0.0168</v>
      </c>
      <c r="V218" s="46" t="n"/>
      <c r="W218" s="46" t="inlineStr">
        <is>
          <t>畜牧局</t>
        </is>
      </c>
      <c r="X218" s="80" t="inlineStr">
        <is>
          <t>赵过存</t>
        </is>
      </c>
      <c r="Y218" s="46" t="inlineStr">
        <is>
          <t>八珠乡</t>
        </is>
      </c>
      <c r="Z218" s="44" t="inlineStr">
        <is>
          <t>白俊虎</t>
        </is>
      </c>
      <c r="AA218" s="44" t="inlineStr">
        <is>
          <t>环农领办发〔2022〕5号</t>
        </is>
      </c>
      <c r="AB218" s="44" t="inlineStr">
        <is>
          <t>二批整合</t>
        </is>
      </c>
      <c r="AC218" s="67" t="inlineStr">
        <is>
          <t>是</t>
        </is>
      </c>
      <c r="AD218" s="67" t="inlineStr">
        <is>
          <t>√</t>
        </is>
      </c>
      <c r="AE218" s="67" t="inlineStr">
        <is>
          <t>√</t>
        </is>
      </c>
      <c r="AF218" s="67" t="inlineStr">
        <is>
          <t>√</t>
        </is>
      </c>
      <c r="AG218" s="67" t="inlineStr">
        <is>
          <t>√</t>
        </is>
      </c>
      <c r="AH218" s="67" t="inlineStr">
        <is>
          <t>√</t>
        </is>
      </c>
      <c r="AI218" s="67" t="inlineStr">
        <is>
          <t>√</t>
        </is>
      </c>
      <c r="AJ218" s="67" t="inlineStr">
        <is>
          <t>√</t>
        </is>
      </c>
      <c r="AK218" s="67" t="inlineStr">
        <is>
          <t>√</t>
        </is>
      </c>
      <c r="AL218" s="18" t="inlineStr">
        <is>
          <t>×</t>
        </is>
      </c>
      <c r="AM218" s="18" t="inlineStr">
        <is>
          <t>×</t>
        </is>
      </c>
      <c r="AN218" s="67" t="inlineStr">
        <is>
          <t>√</t>
        </is>
      </c>
      <c r="AO218" s="89" t="inlineStr">
        <is>
          <t>正在完善</t>
        </is>
      </c>
    </row>
    <row r="219" ht="60" customHeight="1" s="186">
      <c r="A219" s="123" t="n"/>
      <c r="B219" s="46" t="inlineStr">
        <is>
          <t>脱贫户羔羊保温箱</t>
        </is>
      </c>
      <c r="C219" s="46" t="inlineStr">
        <is>
          <t>新建</t>
        </is>
      </c>
      <c r="D219" s="44" t="inlineStr">
        <is>
          <t>2022.01-2022.12</t>
        </is>
      </c>
      <c r="E219" s="46" t="inlineStr">
        <is>
          <t>演武乡</t>
        </is>
      </c>
      <c r="F219" s="51" t="inlineStr">
        <is>
          <t>扶持47户每户投放羔羊保温箱1个，其中：佛岔村5个、黑泉河村12个、刘坪村7个、吴家塬村13个、曳郭咀村7个、走马硷村3个。</t>
        </is>
      </c>
      <c r="G219" s="46" t="n">
        <v>1.8095</v>
      </c>
      <c r="H219" s="46" t="n">
        <v>1.8095</v>
      </c>
      <c r="I219" s="46" t="n"/>
      <c r="J219" s="46" t="n"/>
      <c r="K219" s="46" t="n"/>
      <c r="L219" s="46" t="inlineStr">
        <is>
          <t>甘财资环〔2021〕120号</t>
        </is>
      </c>
      <c r="M219" s="51" t="inlineStr">
        <is>
          <t>改善养殖配套设施，提升养殖效益，增加养殖收入。</t>
        </is>
      </c>
      <c r="N219" s="51" t="inlineStr">
        <is>
          <t>增加养殖户发展湖羊养殖信心，提高养殖户出生羔羊成活率和养殖效益。</t>
        </is>
      </c>
      <c r="O219" s="46" t="n">
        <v>6</v>
      </c>
      <c r="P219" s="46" t="n"/>
      <c r="Q219" s="46">
        <f>R219+S219</f>
        <v/>
      </c>
      <c r="R219" s="46" t="n">
        <v>0.0047</v>
      </c>
      <c r="S219" s="46" t="n"/>
      <c r="T219" s="46">
        <f>U219+V219</f>
        <v/>
      </c>
      <c r="U219" s="46" t="n">
        <v>0.0197</v>
      </c>
      <c r="V219" s="46" t="n"/>
      <c r="W219" s="46" t="inlineStr">
        <is>
          <t>畜牧局</t>
        </is>
      </c>
      <c r="X219" s="80" t="inlineStr">
        <is>
          <t>赵过存</t>
        </is>
      </c>
      <c r="Y219" s="46" t="inlineStr">
        <is>
          <t>演武乡</t>
        </is>
      </c>
      <c r="Z219" s="44" t="inlineStr">
        <is>
          <t>杨永杰</t>
        </is>
      </c>
      <c r="AA219" s="44" t="inlineStr">
        <is>
          <t>环农领办发〔2022〕5号</t>
        </is>
      </c>
      <c r="AB219" s="44" t="inlineStr">
        <is>
          <t>二批整合</t>
        </is>
      </c>
      <c r="AC219" s="67" t="inlineStr">
        <is>
          <t>是</t>
        </is>
      </c>
      <c r="AD219" s="67" t="inlineStr">
        <is>
          <t>√</t>
        </is>
      </c>
      <c r="AE219" s="67" t="inlineStr">
        <is>
          <t>√</t>
        </is>
      </c>
      <c r="AF219" s="67" t="inlineStr">
        <is>
          <t>√</t>
        </is>
      </c>
      <c r="AG219" s="67" t="inlineStr">
        <is>
          <t>√</t>
        </is>
      </c>
      <c r="AH219" s="67" t="inlineStr">
        <is>
          <t>√</t>
        </is>
      </c>
      <c r="AI219" s="67" t="inlineStr">
        <is>
          <t>√</t>
        </is>
      </c>
      <c r="AJ219" s="67" t="inlineStr">
        <is>
          <t>√</t>
        </is>
      </c>
      <c r="AK219" s="67" t="inlineStr">
        <is>
          <t>√</t>
        </is>
      </c>
      <c r="AL219" s="18" t="inlineStr">
        <is>
          <t>×</t>
        </is>
      </c>
      <c r="AM219" s="18" t="inlineStr">
        <is>
          <t>×</t>
        </is>
      </c>
      <c r="AN219" s="67" t="inlineStr">
        <is>
          <t>√</t>
        </is>
      </c>
      <c r="AO219" s="89" t="inlineStr">
        <is>
          <t>正在完善</t>
        </is>
      </c>
    </row>
    <row r="220" ht="45" customHeight="1" s="186">
      <c r="A220" s="123" t="n"/>
      <c r="B220" s="46" t="inlineStr">
        <is>
          <t>脱贫户羔羊保温箱</t>
        </is>
      </c>
      <c r="C220" s="46" t="inlineStr">
        <is>
          <t>新建</t>
        </is>
      </c>
      <c r="D220" s="44" t="inlineStr">
        <is>
          <t>2022.01-2022.12</t>
        </is>
      </c>
      <c r="E220" s="46" t="inlineStr">
        <is>
          <t>环城镇</t>
        </is>
      </c>
      <c r="F220" s="51" t="inlineStr">
        <is>
          <t>扶持6户每户投放羔羊保温箱1个，其中：西川村2个、高龚塬村4个。</t>
        </is>
      </c>
      <c r="G220" s="46" t="n">
        <v>0.231</v>
      </c>
      <c r="H220" s="46" t="n">
        <v>0.231</v>
      </c>
      <c r="I220" s="46" t="n"/>
      <c r="J220" s="46" t="n"/>
      <c r="K220" s="46" t="n"/>
      <c r="L220" s="46" t="inlineStr">
        <is>
          <t>甘财资环〔2021〕120号</t>
        </is>
      </c>
      <c r="M220" s="51" t="inlineStr">
        <is>
          <t>改善养殖配套设施，提升养殖效益，增加养殖收入。</t>
        </is>
      </c>
      <c r="N220" s="51" t="inlineStr">
        <is>
          <t>增加养殖户发展湖羊养殖信心，提高养殖户出生羔羊成活率和养殖效益。</t>
        </is>
      </c>
      <c r="O220" s="46" t="n">
        <v>0</v>
      </c>
      <c r="P220" s="46" t="n">
        <v>2</v>
      </c>
      <c r="Q220" s="46">
        <f>R220+S220</f>
        <v/>
      </c>
      <c r="R220" s="46" t="n">
        <v>0.0005999999999999999</v>
      </c>
      <c r="S220" s="46" t="n"/>
      <c r="T220" s="46">
        <f>U220+V220</f>
        <v/>
      </c>
      <c r="U220" s="46" t="n">
        <v>0.0025</v>
      </c>
      <c r="V220" s="46" t="n"/>
      <c r="W220" s="46" t="inlineStr">
        <is>
          <t>畜牧局</t>
        </is>
      </c>
      <c r="X220" s="80" t="inlineStr">
        <is>
          <t>赵过存</t>
        </is>
      </c>
      <c r="Y220" s="46" t="inlineStr">
        <is>
          <t>环城镇</t>
        </is>
      </c>
      <c r="Z220" s="44" t="inlineStr">
        <is>
          <t>王向斌</t>
        </is>
      </c>
      <c r="AA220" s="44" t="inlineStr">
        <is>
          <t>环农领办发〔2022〕5号</t>
        </is>
      </c>
      <c r="AB220" s="44" t="inlineStr">
        <is>
          <t>二批整合</t>
        </is>
      </c>
      <c r="AC220" s="67" t="inlineStr">
        <is>
          <t>是</t>
        </is>
      </c>
      <c r="AD220" s="67" t="inlineStr">
        <is>
          <t>√</t>
        </is>
      </c>
      <c r="AE220" s="67" t="inlineStr">
        <is>
          <t>√</t>
        </is>
      </c>
      <c r="AF220" s="67" t="inlineStr">
        <is>
          <t>√</t>
        </is>
      </c>
      <c r="AG220" s="67" t="inlineStr">
        <is>
          <t>√</t>
        </is>
      </c>
      <c r="AH220" s="67" t="inlineStr">
        <is>
          <t>√</t>
        </is>
      </c>
      <c r="AI220" s="67" t="inlineStr">
        <is>
          <t>√</t>
        </is>
      </c>
      <c r="AJ220" s="67" t="inlineStr">
        <is>
          <t>√</t>
        </is>
      </c>
      <c r="AK220" s="67" t="inlineStr">
        <is>
          <t>√</t>
        </is>
      </c>
      <c r="AL220" s="18" t="inlineStr">
        <is>
          <t>×</t>
        </is>
      </c>
      <c r="AM220" s="18" t="inlineStr">
        <is>
          <t>×</t>
        </is>
      </c>
      <c r="AN220" s="67" t="inlineStr">
        <is>
          <t>√</t>
        </is>
      </c>
      <c r="AO220" s="89" t="inlineStr">
        <is>
          <t>正在完善</t>
        </is>
      </c>
    </row>
    <row r="221" ht="63" customHeight="1" s="186">
      <c r="A221" s="42" t="n"/>
      <c r="B221" s="42" t="inlineStr">
        <is>
          <t>一般农户羔羊保温箱合计</t>
        </is>
      </c>
      <c r="C221" s="42" t="inlineStr">
        <is>
          <t>新建</t>
        </is>
      </c>
      <c r="D221" s="40" t="inlineStr">
        <is>
          <t>2022.01-2022.12</t>
        </is>
      </c>
      <c r="E221" s="42" t="inlineStr">
        <is>
          <t>甜水镇等20个乡镇</t>
        </is>
      </c>
      <c r="F221" s="50" t="inlineStr">
        <is>
          <t>扶持1851户一般户湖羊养殖专业户每户投放羔羊保温箱1个。每个羔羊保温箱按照价格70%给于补助。其中：550元标准1621户，400元标准230户。产权归农户所有。</t>
        </is>
      </c>
      <c r="G221" s="42">
        <f>SUM(G222:G241)</f>
        <v/>
      </c>
      <c r="H221" s="42">
        <f>SUM(H222:H241)</f>
        <v/>
      </c>
      <c r="I221" s="42" t="n"/>
      <c r="J221" s="42" t="n"/>
      <c r="K221" s="42" t="n"/>
      <c r="L221" s="42" t="n"/>
      <c r="M221" s="102" t="inlineStr">
        <is>
          <t>改善养殖配套设施，提升养殖效益，增加养殖收入。</t>
        </is>
      </c>
      <c r="N221" s="102" t="inlineStr">
        <is>
          <t>增加养殖户发展湖羊养殖信心，提高养殖户出生羔羊成活率和养殖效益。</t>
        </is>
      </c>
      <c r="O221" s="42">
        <f>SUM(O222:O241)</f>
        <v/>
      </c>
      <c r="P221" s="42" t="n">
        <v>32</v>
      </c>
      <c r="Q221" s="42">
        <f>R221+S221</f>
        <v/>
      </c>
      <c r="R221" s="42" t="n"/>
      <c r="S221" s="42">
        <f>SUM(S222:S241)</f>
        <v/>
      </c>
      <c r="T221" s="42">
        <f>U221+V221</f>
        <v/>
      </c>
      <c r="U221" s="42" t="n"/>
      <c r="V221" s="42">
        <f>SUM(V222:V241)</f>
        <v/>
      </c>
      <c r="W221" s="42" t="inlineStr">
        <is>
          <t>畜牧局</t>
        </is>
      </c>
      <c r="X221" s="79" t="inlineStr">
        <is>
          <t>赵过存</t>
        </is>
      </c>
      <c r="Y221" s="42" t="inlineStr">
        <is>
          <t>各乡镇</t>
        </is>
      </c>
      <c r="Z221" s="40" t="n"/>
      <c r="AA221" s="40" t="inlineStr">
        <is>
          <t>环农领办发〔2022〕5号</t>
        </is>
      </c>
      <c r="AB221" s="40" t="inlineStr">
        <is>
          <t>二批整合</t>
        </is>
      </c>
      <c r="AC221" s="67" t="inlineStr">
        <is>
          <t>是</t>
        </is>
      </c>
      <c r="AD221" s="67" t="inlineStr">
        <is>
          <t>√</t>
        </is>
      </c>
      <c r="AE221" s="67" t="inlineStr">
        <is>
          <t>√</t>
        </is>
      </c>
      <c r="AF221" s="67" t="inlineStr">
        <is>
          <t>√</t>
        </is>
      </c>
      <c r="AG221" s="67" t="inlineStr">
        <is>
          <t>√</t>
        </is>
      </c>
      <c r="AH221" s="67" t="inlineStr">
        <is>
          <t>√</t>
        </is>
      </c>
      <c r="AI221" s="67" t="inlineStr">
        <is>
          <t>√</t>
        </is>
      </c>
      <c r="AJ221" s="67" t="inlineStr">
        <is>
          <t>√</t>
        </is>
      </c>
      <c r="AK221" s="67" t="inlineStr">
        <is>
          <t>√</t>
        </is>
      </c>
      <c r="AL221" s="18" t="inlineStr">
        <is>
          <t>×</t>
        </is>
      </c>
      <c r="AM221" s="18" t="inlineStr">
        <is>
          <t>×</t>
        </is>
      </c>
      <c r="AN221" s="67" t="inlineStr">
        <is>
          <t>√</t>
        </is>
      </c>
      <c r="AO221" s="89" t="inlineStr">
        <is>
          <t>正在完善</t>
        </is>
      </c>
    </row>
    <row r="222" ht="62" customHeight="1" s="186">
      <c r="A222" s="123" t="n"/>
      <c r="B222" s="46" t="inlineStr">
        <is>
          <t>一般农户羔羊保温箱</t>
        </is>
      </c>
      <c r="C222" s="46" t="inlineStr">
        <is>
          <t>新建</t>
        </is>
      </c>
      <c r="D222" s="44" t="inlineStr">
        <is>
          <t>2022.01-2022.12</t>
        </is>
      </c>
      <c r="E222" s="46" t="inlineStr">
        <is>
          <t>甜水镇</t>
        </is>
      </c>
      <c r="F222" s="51" t="inlineStr">
        <is>
          <t>为37户每户投放550元标准羔羊保温箱1个，其中：甜水街村2个、张铁村12个、鲁掌村4个、何塬村8个、赵掌村4个、高崾岘村3个、大良洼村4个。</t>
        </is>
      </c>
      <c r="G222" s="46" t="n">
        <v>1.4245</v>
      </c>
      <c r="H222" s="46" t="n">
        <v>1.4245</v>
      </c>
      <c r="I222" s="46" t="n"/>
      <c r="J222" s="46" t="n"/>
      <c r="K222" s="46" t="n"/>
      <c r="L222" s="46" t="inlineStr">
        <is>
          <t>甘财农〔2021〕132号</t>
        </is>
      </c>
      <c r="M222" s="51" t="inlineStr">
        <is>
          <t>改善养殖配套设施，提升养殖效益，增加养殖收入。</t>
        </is>
      </c>
      <c r="N222" s="51" t="inlineStr">
        <is>
          <t>增加养殖户发展湖羊养殖信心，提高养殖户出生羔羊成活率和养殖效益。</t>
        </is>
      </c>
      <c r="O222" s="46" t="n">
        <v>7</v>
      </c>
      <c r="P222" s="46" t="n"/>
      <c r="Q222" s="46">
        <f>R222+S222</f>
        <v/>
      </c>
      <c r="R222" s="46" t="n"/>
      <c r="S222" s="46" t="n">
        <v>0.0037</v>
      </c>
      <c r="T222" s="46">
        <f>U222+V222</f>
        <v/>
      </c>
      <c r="U222" s="46" t="n"/>
      <c r="V222" s="46" t="n">
        <v>0.0155</v>
      </c>
      <c r="W222" s="46" t="inlineStr">
        <is>
          <t>畜牧局</t>
        </is>
      </c>
      <c r="X222" s="80" t="inlineStr">
        <is>
          <t>赵过存</t>
        </is>
      </c>
      <c r="Y222" s="46" t="inlineStr">
        <is>
          <t>甜水镇</t>
        </is>
      </c>
      <c r="Z222" s="44" t="inlineStr">
        <is>
          <t>程利平</t>
        </is>
      </c>
      <c r="AA222" s="44" t="inlineStr">
        <is>
          <t>环农领办发〔2022〕5号</t>
        </is>
      </c>
      <c r="AB222" s="44" t="inlineStr">
        <is>
          <t>二批整合</t>
        </is>
      </c>
      <c r="AC222" s="67" t="inlineStr">
        <is>
          <t>是</t>
        </is>
      </c>
      <c r="AD222" s="67" t="inlineStr">
        <is>
          <t>√</t>
        </is>
      </c>
      <c r="AE222" s="67" t="inlineStr">
        <is>
          <t>√</t>
        </is>
      </c>
      <c r="AF222" s="67" t="inlineStr">
        <is>
          <t>√</t>
        </is>
      </c>
      <c r="AG222" s="67" t="inlineStr">
        <is>
          <t>√</t>
        </is>
      </c>
      <c r="AH222" s="67" t="inlineStr">
        <is>
          <t>√</t>
        </is>
      </c>
      <c r="AI222" s="67" t="inlineStr">
        <is>
          <t>√</t>
        </is>
      </c>
      <c r="AJ222" s="67" t="inlineStr">
        <is>
          <t>√</t>
        </is>
      </c>
      <c r="AK222" s="67" t="inlineStr">
        <is>
          <t>√</t>
        </is>
      </c>
      <c r="AL222" s="18" t="inlineStr">
        <is>
          <t>×</t>
        </is>
      </c>
      <c r="AM222" s="18" t="inlineStr">
        <is>
          <t>×</t>
        </is>
      </c>
      <c r="AN222" s="67" t="inlineStr">
        <is>
          <t>√</t>
        </is>
      </c>
      <c r="AO222" s="89" t="inlineStr">
        <is>
          <t>正在完善</t>
        </is>
      </c>
    </row>
    <row r="223" ht="62" customHeight="1" s="186">
      <c r="A223" s="123" t="n"/>
      <c r="B223" s="46" t="inlineStr">
        <is>
          <t>一般农户羔羊保温箱</t>
        </is>
      </c>
      <c r="C223" s="46" t="inlineStr">
        <is>
          <t>新建</t>
        </is>
      </c>
      <c r="D223" s="44" t="inlineStr">
        <is>
          <t>2022.01-2022.12</t>
        </is>
      </c>
      <c r="E223" s="46" t="inlineStr">
        <is>
          <t>洪德镇</t>
        </is>
      </c>
      <c r="F223" s="51" t="inlineStr">
        <is>
          <t>为84户每户投放550元标准羔羊保温箱1个，其中：大户塬村2个、丁阳渠子村21个、河连湾村5个、洪德街村2个、李达掌村1个、李塬村2个、马塬村4个、苗河村3个、私盐路村3个、苏长沟村1个、新集子村24个、张崾岘村9个、张塬村2个、赵洼村5个。</t>
        </is>
      </c>
      <c r="G223" s="46" t="n">
        <v>3.234</v>
      </c>
      <c r="H223" s="46" t="n">
        <v>3.234</v>
      </c>
      <c r="I223" s="46" t="n"/>
      <c r="J223" s="46" t="n"/>
      <c r="K223" s="46" t="n"/>
      <c r="L223" s="46" t="inlineStr">
        <is>
          <t>甘财农〔2021〕132号</t>
        </is>
      </c>
      <c r="M223" s="51" t="inlineStr">
        <is>
          <t>改善养殖配套设施，提升养殖效益，增加养殖收入。</t>
        </is>
      </c>
      <c r="N223" s="51" t="inlineStr">
        <is>
          <t>增加养殖户发展湖羊养殖信心，提高养殖户出生羔羊成活率和养殖效益。</t>
        </is>
      </c>
      <c r="O223" s="46" t="n">
        <v>14</v>
      </c>
      <c r="P223" s="46" t="n"/>
      <c r="Q223" s="46">
        <f>R223+S223</f>
        <v/>
      </c>
      <c r="R223" s="46" t="n"/>
      <c r="S223" s="46" t="n">
        <v>0.008399999999999999</v>
      </c>
      <c r="T223" s="46">
        <f>U223+V223</f>
        <v/>
      </c>
      <c r="U223" s="46" t="n"/>
      <c r="V223" s="46" t="n">
        <v>0.0352</v>
      </c>
      <c r="W223" s="46" t="inlineStr">
        <is>
          <t>畜牧局</t>
        </is>
      </c>
      <c r="X223" s="80" t="inlineStr">
        <is>
          <t>赵过存</t>
        </is>
      </c>
      <c r="Y223" s="46" t="inlineStr">
        <is>
          <t>洪德镇</t>
        </is>
      </c>
      <c r="Z223" s="71" t="inlineStr">
        <is>
          <t>王国伍</t>
        </is>
      </c>
      <c r="AA223" s="44" t="inlineStr">
        <is>
          <t>环农领办发〔2022〕5号</t>
        </is>
      </c>
      <c r="AB223" s="44" t="inlineStr">
        <is>
          <t>二批整合</t>
        </is>
      </c>
      <c r="AC223" s="67" t="inlineStr">
        <is>
          <t>是</t>
        </is>
      </c>
      <c r="AD223" s="67" t="inlineStr">
        <is>
          <t>√</t>
        </is>
      </c>
      <c r="AE223" s="67" t="inlineStr">
        <is>
          <t>√</t>
        </is>
      </c>
      <c r="AF223" s="67" t="inlineStr">
        <is>
          <t>√</t>
        </is>
      </c>
      <c r="AG223" s="67" t="inlineStr">
        <is>
          <t>√</t>
        </is>
      </c>
      <c r="AH223" s="67" t="inlineStr">
        <is>
          <t>√</t>
        </is>
      </c>
      <c r="AI223" s="67" t="inlineStr">
        <is>
          <t>√</t>
        </is>
      </c>
      <c r="AJ223" s="67" t="inlineStr">
        <is>
          <t>√</t>
        </is>
      </c>
      <c r="AK223" s="67" t="inlineStr">
        <is>
          <t>√</t>
        </is>
      </c>
      <c r="AL223" s="18" t="inlineStr">
        <is>
          <t>×</t>
        </is>
      </c>
      <c r="AM223" s="18" t="inlineStr">
        <is>
          <t>×</t>
        </is>
      </c>
      <c r="AN223" s="67" t="inlineStr">
        <is>
          <t>√</t>
        </is>
      </c>
      <c r="AO223" s="89" t="inlineStr">
        <is>
          <t>正在完善</t>
        </is>
      </c>
    </row>
    <row r="224" ht="60" customHeight="1" s="186">
      <c r="A224" s="123" t="n"/>
      <c r="B224" s="46" t="inlineStr">
        <is>
          <t>一般农户羔羊保温箱</t>
        </is>
      </c>
      <c r="C224" s="46" t="inlineStr">
        <is>
          <t>新建</t>
        </is>
      </c>
      <c r="D224" s="44" t="inlineStr">
        <is>
          <t>2022.01-2022.12</t>
        </is>
      </c>
      <c r="E224" s="46" t="inlineStr">
        <is>
          <t>樊家川镇</t>
        </is>
      </c>
      <c r="F224" s="51" t="inlineStr">
        <is>
          <t>为25户每户投放550元标准羔羊保温箱1个，其中：慕家河村12个、樊家川村2个、马驿沟村2个、郝集村1个、长城村3个、闫塬村3个、马骏滩村2个。</t>
        </is>
      </c>
      <c r="G224" s="46" t="n">
        <v>0.9625</v>
      </c>
      <c r="H224" s="46" t="n">
        <v>0.9625</v>
      </c>
      <c r="I224" s="46" t="n"/>
      <c r="J224" s="46" t="n"/>
      <c r="K224" s="46" t="n"/>
      <c r="L224" s="46" t="inlineStr">
        <is>
          <t>甘财农〔2021〕132号</t>
        </is>
      </c>
      <c r="M224" s="51" t="inlineStr">
        <is>
          <t>改善养殖配套设施，提升养殖效益，增加养殖收入。</t>
        </is>
      </c>
      <c r="N224" s="51" t="inlineStr">
        <is>
          <t>增加养殖户发展湖羊养殖信心，提高养殖户出生羔羊成活率和养殖效益。</t>
        </is>
      </c>
      <c r="O224" s="46" t="n">
        <v>7</v>
      </c>
      <c r="P224" s="46" t="n"/>
      <c r="Q224" s="46">
        <f>R224+S224</f>
        <v/>
      </c>
      <c r="R224" s="46" t="n"/>
      <c r="S224" s="46" t="n">
        <v>0.0025</v>
      </c>
      <c r="T224" s="46">
        <f>U224+V224</f>
        <v/>
      </c>
      <c r="U224" s="46" t="n"/>
      <c r="V224" s="46" t="n">
        <v>0.0105</v>
      </c>
      <c r="W224" s="46" t="inlineStr">
        <is>
          <t>畜牧局</t>
        </is>
      </c>
      <c r="X224" s="80" t="inlineStr">
        <is>
          <t>赵过存</t>
        </is>
      </c>
      <c r="Y224" s="46" t="inlineStr">
        <is>
          <t>樊家川镇</t>
        </is>
      </c>
      <c r="Z224" s="44" t="inlineStr">
        <is>
          <t>王治峰</t>
        </is>
      </c>
      <c r="AA224" s="44" t="inlineStr">
        <is>
          <t>环农领办发〔2022〕5号</t>
        </is>
      </c>
      <c r="AB224" s="44" t="inlineStr">
        <is>
          <t>二批整合</t>
        </is>
      </c>
      <c r="AC224" s="67" t="inlineStr">
        <is>
          <t>是</t>
        </is>
      </c>
      <c r="AD224" s="67" t="inlineStr">
        <is>
          <t>√</t>
        </is>
      </c>
      <c r="AE224" s="67" t="inlineStr">
        <is>
          <t>√</t>
        </is>
      </c>
      <c r="AF224" s="67" t="inlineStr">
        <is>
          <t>√</t>
        </is>
      </c>
      <c r="AG224" s="67" t="inlineStr">
        <is>
          <t>√</t>
        </is>
      </c>
      <c r="AH224" s="67" t="inlineStr">
        <is>
          <t>√</t>
        </is>
      </c>
      <c r="AI224" s="67" t="inlineStr">
        <is>
          <t>√</t>
        </is>
      </c>
      <c r="AJ224" s="67" t="inlineStr">
        <is>
          <t>√</t>
        </is>
      </c>
      <c r="AK224" s="67" t="inlineStr">
        <is>
          <t>√</t>
        </is>
      </c>
      <c r="AL224" s="18" t="inlineStr">
        <is>
          <t>×</t>
        </is>
      </c>
      <c r="AM224" s="18" t="inlineStr">
        <is>
          <t>×</t>
        </is>
      </c>
      <c r="AN224" s="67" t="inlineStr">
        <is>
          <t>√</t>
        </is>
      </c>
      <c r="AO224" s="89" t="inlineStr">
        <is>
          <t>正在完善</t>
        </is>
      </c>
    </row>
    <row r="225" ht="87" customHeight="1" s="186">
      <c r="A225" s="123" t="n"/>
      <c r="B225" s="46" t="inlineStr">
        <is>
          <t>一般农户羔羊保温箱</t>
        </is>
      </c>
      <c r="C225" s="46" t="inlineStr">
        <is>
          <t>新建</t>
        </is>
      </c>
      <c r="D225" s="44" t="inlineStr">
        <is>
          <t>2022.01-2022.12</t>
        </is>
      </c>
      <c r="E225" s="46" t="inlineStr">
        <is>
          <t>环城镇</t>
        </is>
      </c>
      <c r="F225" s="51" t="inlineStr">
        <is>
          <t>为284户每户投放550元标准羔羊保温箱1个，其中：北郭塬村16户、赵小掌村5户、宁老庄村30户、城东塬村8户、十八里村1户、十五里村1户、鸳鸯沟村13户、张淌村15户、肖川村18户、马坊塬村18户、龚淌村21户、唐塬村16户、耿家沟村4户、周源村15户、张滩滩村13户、杨庙掌村18户、西川村19户、五里屯村9户、白草塬村6户、陈汤塬村37户、红星村1户。</t>
        </is>
      </c>
      <c r="G225" s="46" t="n">
        <v>10.934</v>
      </c>
      <c r="H225" s="46" t="n">
        <v>10.934</v>
      </c>
      <c r="I225" s="46" t="n"/>
      <c r="J225" s="46" t="n"/>
      <c r="K225" s="46" t="n"/>
      <c r="L225" s="46" t="inlineStr">
        <is>
          <t>甘财农〔2021〕132号</t>
        </is>
      </c>
      <c r="M225" s="51" t="inlineStr">
        <is>
          <t>改善养殖配套设施，提升养殖效益，增加养殖收入。</t>
        </is>
      </c>
      <c r="N225" s="51" t="inlineStr">
        <is>
          <t>增加养殖户发展湖羊养殖信心，提高养殖户出生羔羊成活率和养殖效益。</t>
        </is>
      </c>
      <c r="O225" s="46" t="n">
        <v>2</v>
      </c>
      <c r="P225" s="46" t="n">
        <v>19</v>
      </c>
      <c r="Q225" s="46">
        <f>R225+S225</f>
        <v/>
      </c>
      <c r="R225" s="46" t="n"/>
      <c r="S225" s="46" t="n">
        <v>0.0284</v>
      </c>
      <c r="T225" s="46">
        <f>U225+V225</f>
        <v/>
      </c>
      <c r="U225" s="46" t="n"/>
      <c r="V225" s="46" t="n">
        <v>0.1192</v>
      </c>
      <c r="W225" s="46" t="inlineStr">
        <is>
          <t>畜牧局</t>
        </is>
      </c>
      <c r="X225" s="80" t="inlineStr">
        <is>
          <t>赵过存</t>
        </is>
      </c>
      <c r="Y225" s="46" t="inlineStr">
        <is>
          <t>环城镇</t>
        </is>
      </c>
      <c r="Z225" s="44" t="inlineStr">
        <is>
          <t>王向斌</t>
        </is>
      </c>
      <c r="AA225" s="44" t="inlineStr">
        <is>
          <t>环农领办发〔2022〕5号</t>
        </is>
      </c>
      <c r="AB225" s="44" t="inlineStr">
        <is>
          <t>二批整合</t>
        </is>
      </c>
      <c r="AC225" s="67" t="inlineStr">
        <is>
          <t>是</t>
        </is>
      </c>
      <c r="AD225" s="67" t="inlineStr">
        <is>
          <t>√</t>
        </is>
      </c>
      <c r="AE225" s="67" t="inlineStr">
        <is>
          <t>√</t>
        </is>
      </c>
      <c r="AF225" s="67" t="inlineStr">
        <is>
          <t>√</t>
        </is>
      </c>
      <c r="AG225" s="67" t="inlineStr">
        <is>
          <t>√</t>
        </is>
      </c>
      <c r="AH225" s="67" t="inlineStr">
        <is>
          <t>√</t>
        </is>
      </c>
      <c r="AI225" s="67" t="inlineStr">
        <is>
          <t>√</t>
        </is>
      </c>
      <c r="AJ225" s="67" t="inlineStr">
        <is>
          <t>√</t>
        </is>
      </c>
      <c r="AK225" s="67" t="inlineStr">
        <is>
          <t>√</t>
        </is>
      </c>
      <c r="AL225" s="18" t="inlineStr">
        <is>
          <t>×</t>
        </is>
      </c>
      <c r="AM225" s="18" t="inlineStr">
        <is>
          <t>×</t>
        </is>
      </c>
      <c r="AN225" s="67" t="inlineStr">
        <is>
          <t>√</t>
        </is>
      </c>
      <c r="AO225" s="89" t="inlineStr">
        <is>
          <t>正在完善</t>
        </is>
      </c>
    </row>
    <row r="226" ht="79" customHeight="1" s="186">
      <c r="A226" s="123" t="n"/>
      <c r="B226" s="46" t="inlineStr">
        <is>
          <t>一般农户羔羊保温箱</t>
        </is>
      </c>
      <c r="C226" s="46" t="inlineStr">
        <is>
          <t>新建</t>
        </is>
      </c>
      <c r="D226" s="44" t="inlineStr">
        <is>
          <t>2022.01-2022.12</t>
        </is>
      </c>
      <c r="E226" s="46" t="inlineStr">
        <is>
          <t>天池乡</t>
        </is>
      </c>
      <c r="F226" s="51" t="inlineStr">
        <is>
          <t>为92户每户投放550元标准的羔羊保温箱1个，其中：天池村2个、张邓塬村3个、梁家河村3个、殷屈河村5个、苏北岔村36个、潘老庄村2个、大庄台村6个、四合掌村1个、老庄湾村2个、鲜岔村2个、大方山村1个、喜家坪村9个、曹李川村10个、吴城子村7个、井渠淌村3户。</t>
        </is>
      </c>
      <c r="G226" s="46" t="n">
        <v>3.542</v>
      </c>
      <c r="H226" s="46" t="n">
        <v>3.542</v>
      </c>
      <c r="I226" s="46" t="n"/>
      <c r="J226" s="46" t="n"/>
      <c r="K226" s="46" t="n"/>
      <c r="L226" s="46" t="inlineStr">
        <is>
          <t>甘财农〔2021〕132号</t>
        </is>
      </c>
      <c r="M226" s="51" t="inlineStr">
        <is>
          <t>改善养殖配套设施，提升养殖效益，增加养殖收入。</t>
        </is>
      </c>
      <c r="N226" s="51" t="inlineStr">
        <is>
          <t>增加养殖户发展湖羊养殖信心，提高养殖户出生羔羊成活率和养殖效益。</t>
        </is>
      </c>
      <c r="O226" s="46" t="n">
        <v>15</v>
      </c>
      <c r="P226" s="46" t="n"/>
      <c r="Q226" s="46">
        <f>R226+S226</f>
        <v/>
      </c>
      <c r="R226" s="46" t="n"/>
      <c r="S226" s="46" t="n">
        <v>0.0092</v>
      </c>
      <c r="T226" s="46">
        <f>U226+V226</f>
        <v/>
      </c>
      <c r="U226" s="46" t="n"/>
      <c r="V226" s="46" t="n">
        <v>0.0386</v>
      </c>
      <c r="W226" s="46" t="inlineStr">
        <is>
          <t>畜牧局</t>
        </is>
      </c>
      <c r="X226" s="80" t="inlineStr">
        <is>
          <t>赵过存</t>
        </is>
      </c>
      <c r="Y226" s="46" t="inlineStr">
        <is>
          <t>天池乡</t>
        </is>
      </c>
      <c r="Z226" s="44" t="inlineStr">
        <is>
          <t>刘震</t>
        </is>
      </c>
      <c r="AA226" s="44" t="inlineStr">
        <is>
          <t>环农领办发〔2022〕5号</t>
        </is>
      </c>
      <c r="AB226" s="44" t="inlineStr">
        <is>
          <t>二批整合</t>
        </is>
      </c>
      <c r="AC226" s="67" t="inlineStr">
        <is>
          <t>是</t>
        </is>
      </c>
      <c r="AD226" s="67" t="inlineStr">
        <is>
          <t>√</t>
        </is>
      </c>
      <c r="AE226" s="67" t="inlineStr">
        <is>
          <t>√</t>
        </is>
      </c>
      <c r="AF226" s="67" t="inlineStr">
        <is>
          <t>√</t>
        </is>
      </c>
      <c r="AG226" s="67" t="inlineStr">
        <is>
          <t>√</t>
        </is>
      </c>
      <c r="AH226" s="67" t="inlineStr">
        <is>
          <t>√</t>
        </is>
      </c>
      <c r="AI226" s="67" t="inlineStr">
        <is>
          <t>√</t>
        </is>
      </c>
      <c r="AJ226" s="67" t="inlineStr">
        <is>
          <t>√</t>
        </is>
      </c>
      <c r="AK226" s="67" t="inlineStr">
        <is>
          <t>√</t>
        </is>
      </c>
      <c r="AL226" s="18" t="inlineStr">
        <is>
          <t>×</t>
        </is>
      </c>
      <c r="AM226" s="18" t="inlineStr">
        <is>
          <t>×</t>
        </is>
      </c>
      <c r="AN226" s="67" t="inlineStr">
        <is>
          <t>√</t>
        </is>
      </c>
      <c r="AO226" s="89" t="inlineStr">
        <is>
          <t>正在完善</t>
        </is>
      </c>
    </row>
    <row r="227" ht="67" customHeight="1" s="186">
      <c r="A227" s="123" t="n"/>
      <c r="B227" s="46" t="inlineStr">
        <is>
          <t>一般农户羔羊保温箱</t>
        </is>
      </c>
      <c r="C227" s="46" t="inlineStr">
        <is>
          <t>新建</t>
        </is>
      </c>
      <c r="D227" s="44" t="inlineStr">
        <is>
          <t>2022.01-2022.12</t>
        </is>
      </c>
      <c r="E227" s="46" t="inlineStr">
        <is>
          <t>虎洞镇</t>
        </is>
      </c>
      <c r="F227" s="51" t="inlineStr">
        <is>
          <t>为67户每户投放550元标准羔羊保温箱1个，其中：常兆台村9户、高庙湾村17户、贾驿村11户、金庄塬村5户、刘解掌村6户、砂井子村8户、张家湾村11户。</t>
        </is>
      </c>
      <c r="G227" s="46" t="n">
        <v>2.5795</v>
      </c>
      <c r="H227" s="46" t="n">
        <v>2.5795</v>
      </c>
      <c r="I227" s="46" t="n"/>
      <c r="J227" s="46" t="n"/>
      <c r="K227" s="46" t="n"/>
      <c r="L227" s="46" t="inlineStr">
        <is>
          <t>甘财农〔2021〕132号</t>
        </is>
      </c>
      <c r="M227" s="51" t="inlineStr">
        <is>
          <t>改善养殖配套设施，提升养殖效益，增加养殖收入。</t>
        </is>
      </c>
      <c r="N227" s="51" t="inlineStr">
        <is>
          <t>增加养殖户发展湖羊养殖信心，提高养殖户出生羔羊成活率和养殖效益。</t>
        </is>
      </c>
      <c r="O227" s="46" t="n">
        <v>7</v>
      </c>
      <c r="P227" s="46" t="n"/>
      <c r="Q227" s="46">
        <f>R227+S227</f>
        <v/>
      </c>
      <c r="R227" s="46" t="n"/>
      <c r="S227" s="46" t="n">
        <v>0.0067</v>
      </c>
      <c r="T227" s="46">
        <f>U227+V227</f>
        <v/>
      </c>
      <c r="U227" s="46" t="n"/>
      <c r="V227" s="46" t="n">
        <v>0.0281</v>
      </c>
      <c r="W227" s="46" t="inlineStr">
        <is>
          <t>畜牧局</t>
        </is>
      </c>
      <c r="X227" s="80" t="inlineStr">
        <is>
          <t>赵过存</t>
        </is>
      </c>
      <c r="Y227" s="46" t="inlineStr">
        <is>
          <t>虎洞镇</t>
        </is>
      </c>
      <c r="Z227" s="44" t="inlineStr">
        <is>
          <t>梁海涛</t>
        </is>
      </c>
      <c r="AA227" s="44" t="inlineStr">
        <is>
          <t>环农领办发〔2022〕5号</t>
        </is>
      </c>
      <c r="AB227" s="44" t="inlineStr">
        <is>
          <t>二批整合</t>
        </is>
      </c>
      <c r="AC227" s="67" t="inlineStr">
        <is>
          <t>是</t>
        </is>
      </c>
      <c r="AD227" s="67" t="inlineStr">
        <is>
          <t>√</t>
        </is>
      </c>
      <c r="AE227" s="67" t="inlineStr">
        <is>
          <t>√</t>
        </is>
      </c>
      <c r="AF227" s="67" t="inlineStr">
        <is>
          <t>√</t>
        </is>
      </c>
      <c r="AG227" s="67" t="inlineStr">
        <is>
          <t>√</t>
        </is>
      </c>
      <c r="AH227" s="67" t="inlineStr">
        <is>
          <t>√</t>
        </is>
      </c>
      <c r="AI227" s="67" t="inlineStr">
        <is>
          <t>√</t>
        </is>
      </c>
      <c r="AJ227" s="67" t="inlineStr">
        <is>
          <t>√</t>
        </is>
      </c>
      <c r="AK227" s="67" t="inlineStr">
        <is>
          <t>√</t>
        </is>
      </c>
      <c r="AL227" s="18" t="inlineStr">
        <is>
          <t>×</t>
        </is>
      </c>
      <c r="AM227" s="18" t="inlineStr">
        <is>
          <t>×</t>
        </is>
      </c>
      <c r="AN227" s="67" t="inlineStr">
        <is>
          <t>√</t>
        </is>
      </c>
      <c r="AO227" s="89" t="inlineStr">
        <is>
          <t>正在完善</t>
        </is>
      </c>
    </row>
    <row r="228" ht="78" customHeight="1" s="186">
      <c r="A228" s="123" t="n"/>
      <c r="B228" s="46" t="inlineStr">
        <is>
          <t>一般农户羔羊保温箱</t>
        </is>
      </c>
      <c r="C228" s="46" t="inlineStr">
        <is>
          <t>新建</t>
        </is>
      </c>
      <c r="D228" s="44" t="inlineStr">
        <is>
          <t>2022.01-2022.12</t>
        </is>
      </c>
      <c r="E228" s="46" t="inlineStr">
        <is>
          <t>合道镇</t>
        </is>
      </c>
      <c r="F228" s="51" t="inlineStr">
        <is>
          <t>为72户每户投放550元标准羔羊保温箱1个，其中：常崾岘村1户、何家坪村2户、红崖洼村6户、梁坪村7户、尚西坪村1户、唐台子村4户、陶洼子村3户、瓦天沟村1户、辛坪村3户、杨坪沟村2户、寨子坪村14户、朱家塬村3户、沈家岭村15户、赵台村10户。</t>
        </is>
      </c>
      <c r="G228" s="46" t="n">
        <v>2.772</v>
      </c>
      <c r="H228" s="46" t="n">
        <v>2.772</v>
      </c>
      <c r="I228" s="46" t="n"/>
      <c r="J228" s="46" t="n"/>
      <c r="K228" s="46" t="n"/>
      <c r="L228" s="46" t="inlineStr">
        <is>
          <t>甘财农〔2021〕132号</t>
        </is>
      </c>
      <c r="M228" s="51" t="inlineStr">
        <is>
          <t>改善养殖配套设施，提升养殖效益，增加养殖收入。</t>
        </is>
      </c>
      <c r="N228" s="51" t="inlineStr">
        <is>
          <t>增加养殖户发展湖羊养殖信心，提高养殖户出生羔羊成活率和养殖效益。</t>
        </is>
      </c>
      <c r="O228" s="46" t="n">
        <v>14</v>
      </c>
      <c r="P228" s="46" t="n"/>
      <c r="Q228" s="46">
        <f>R228+S228</f>
        <v/>
      </c>
      <c r="R228" s="46" t="n"/>
      <c r="S228" s="46" t="n">
        <v>0.0072</v>
      </c>
      <c r="T228" s="46">
        <f>U228+V228</f>
        <v/>
      </c>
      <c r="U228" s="46" t="n"/>
      <c r="V228" s="46" t="n">
        <v>0.0302</v>
      </c>
      <c r="W228" s="46" t="inlineStr">
        <is>
          <t>畜牧局</t>
        </is>
      </c>
      <c r="X228" s="80" t="inlineStr">
        <is>
          <t>赵过存</t>
        </is>
      </c>
      <c r="Y228" s="46" t="inlineStr">
        <is>
          <t>合道镇</t>
        </is>
      </c>
      <c r="Z228" s="44" t="inlineStr">
        <is>
          <t>王宝明</t>
        </is>
      </c>
      <c r="AA228" s="44" t="inlineStr">
        <is>
          <t>环农领办发〔2022〕5号</t>
        </is>
      </c>
      <c r="AB228" s="44" t="inlineStr">
        <is>
          <t>二批整合</t>
        </is>
      </c>
      <c r="AC228" s="67" t="inlineStr">
        <is>
          <t>是</t>
        </is>
      </c>
      <c r="AD228" s="67" t="inlineStr">
        <is>
          <t>√</t>
        </is>
      </c>
      <c r="AE228" s="67" t="inlineStr">
        <is>
          <t>√</t>
        </is>
      </c>
      <c r="AF228" s="67" t="inlineStr">
        <is>
          <t>√</t>
        </is>
      </c>
      <c r="AG228" s="67" t="inlineStr">
        <is>
          <t>√</t>
        </is>
      </c>
      <c r="AH228" s="67" t="inlineStr">
        <is>
          <t>√</t>
        </is>
      </c>
      <c r="AI228" s="67" t="inlineStr">
        <is>
          <t>√</t>
        </is>
      </c>
      <c r="AJ228" s="67" t="inlineStr">
        <is>
          <t>√</t>
        </is>
      </c>
      <c r="AK228" s="67" t="inlineStr">
        <is>
          <t>√</t>
        </is>
      </c>
      <c r="AL228" s="18" t="inlineStr">
        <is>
          <t>×</t>
        </is>
      </c>
      <c r="AM228" s="18" t="inlineStr">
        <is>
          <t>×</t>
        </is>
      </c>
      <c r="AN228" s="67" t="inlineStr">
        <is>
          <t>√</t>
        </is>
      </c>
      <c r="AO228" s="89" t="inlineStr">
        <is>
          <t>正在完善</t>
        </is>
      </c>
    </row>
    <row r="229" ht="68" customHeight="1" s="186">
      <c r="A229" s="123" t="n"/>
      <c r="B229" s="46" t="inlineStr">
        <is>
          <t>一般农户羔羊保温箱</t>
        </is>
      </c>
      <c r="C229" s="46" t="inlineStr">
        <is>
          <t>新建</t>
        </is>
      </c>
      <c r="D229" s="44" t="inlineStr">
        <is>
          <t>2022.01-2022.12</t>
        </is>
      </c>
      <c r="E229" s="46" t="inlineStr">
        <is>
          <t>芦家湾乡</t>
        </is>
      </c>
      <c r="F229" s="51" t="inlineStr">
        <is>
          <t>为全36户每户投放550元标准羔羊保温箱1个，其中：花儿掌村3户、庙儿掌村4户、宋家掌村6户、井川村5户、王庄村9户、大堡条村2户、盘龙村2户、小堡条村5户。</t>
        </is>
      </c>
      <c r="G229" s="46" t="n">
        <v>1.386</v>
      </c>
      <c r="H229" s="46" t="n">
        <v>1.386</v>
      </c>
      <c r="I229" s="46" t="n"/>
      <c r="J229" s="46" t="n"/>
      <c r="K229" s="46" t="n"/>
      <c r="L229" s="46" t="inlineStr">
        <is>
          <t>甘财农〔2021〕132号</t>
        </is>
      </c>
      <c r="M229" s="51" t="inlineStr">
        <is>
          <t>改善养殖配套设施，提升养殖效益，增加养殖收入。</t>
        </is>
      </c>
      <c r="N229" s="51" t="inlineStr">
        <is>
          <t>增加养殖户发展湖羊养殖信心，提高养殖户出生羔羊成活率和养殖效益。</t>
        </is>
      </c>
      <c r="O229" s="46" t="n">
        <v>8</v>
      </c>
      <c r="P229" s="46" t="n"/>
      <c r="Q229" s="46">
        <f>R229+S229</f>
        <v/>
      </c>
      <c r="R229" s="46" t="n"/>
      <c r="S229" s="46" t="n">
        <v>0.0036</v>
      </c>
      <c r="T229" s="46">
        <f>U229+V229</f>
        <v/>
      </c>
      <c r="U229" s="46" t="n"/>
      <c r="V229" s="46" t="n">
        <v>0.0151</v>
      </c>
      <c r="W229" s="46" t="inlineStr">
        <is>
          <t>畜牧局</t>
        </is>
      </c>
      <c r="X229" s="80" t="inlineStr">
        <is>
          <t>赵过存</t>
        </is>
      </c>
      <c r="Y229" s="46" t="inlineStr">
        <is>
          <t>芦家湾乡</t>
        </is>
      </c>
      <c r="Z229" s="44" t="inlineStr">
        <is>
          <t>马鹏飞</t>
        </is>
      </c>
      <c r="AA229" s="44" t="inlineStr">
        <is>
          <t>环农领办发〔2022〕5号</t>
        </is>
      </c>
      <c r="AB229" s="44" t="inlineStr">
        <is>
          <t>二批整合</t>
        </is>
      </c>
      <c r="AC229" s="67" t="inlineStr">
        <is>
          <t>是</t>
        </is>
      </c>
      <c r="AD229" s="67" t="inlineStr">
        <is>
          <t>√</t>
        </is>
      </c>
      <c r="AE229" s="67" t="inlineStr">
        <is>
          <t>√</t>
        </is>
      </c>
      <c r="AF229" s="67" t="inlineStr">
        <is>
          <t>√</t>
        </is>
      </c>
      <c r="AG229" s="67" t="inlineStr">
        <is>
          <t>√</t>
        </is>
      </c>
      <c r="AH229" s="67" t="inlineStr">
        <is>
          <t>√</t>
        </is>
      </c>
      <c r="AI229" s="67" t="inlineStr">
        <is>
          <t>√</t>
        </is>
      </c>
      <c r="AJ229" s="67" t="inlineStr">
        <is>
          <t>√</t>
        </is>
      </c>
      <c r="AK229" s="67" t="inlineStr">
        <is>
          <t>√</t>
        </is>
      </c>
      <c r="AL229" s="18" t="inlineStr">
        <is>
          <t>×</t>
        </is>
      </c>
      <c r="AM229" s="18" t="inlineStr">
        <is>
          <t>×</t>
        </is>
      </c>
      <c r="AN229" s="67" t="inlineStr">
        <is>
          <t>√</t>
        </is>
      </c>
      <c r="AO229" s="89" t="inlineStr">
        <is>
          <t>正在完善</t>
        </is>
      </c>
    </row>
    <row r="230" ht="68" customHeight="1" s="186">
      <c r="A230" s="123" t="n"/>
      <c r="B230" s="46" t="inlineStr">
        <is>
          <t>一般农户羔羊保温箱</t>
        </is>
      </c>
      <c r="C230" s="46" t="inlineStr">
        <is>
          <t>新建</t>
        </is>
      </c>
      <c r="D230" s="44" t="inlineStr">
        <is>
          <t>2022.01-2022.12</t>
        </is>
      </c>
      <c r="E230" s="46" t="inlineStr">
        <is>
          <t>毛井镇</t>
        </is>
      </c>
      <c r="F230" s="51" t="inlineStr">
        <is>
          <t>为47户非建档户湖羊养殖户每户投放550元羔羊保温箱1个，其中：施家滩村2户、红土咀村10户、大户掌村2户、高家洼村1户、黄寨柯村3户、乔崾岘村5户、二条俭村7户、砖城子村11户、杨东掌村1户、丁连掌村5户。</t>
        </is>
      </c>
      <c r="G230" s="46" t="n">
        <v>1.8095</v>
      </c>
      <c r="H230" s="46" t="n">
        <v>1.8095</v>
      </c>
      <c r="I230" s="46" t="n"/>
      <c r="J230" s="46" t="n"/>
      <c r="K230" s="46" t="n"/>
      <c r="L230" s="46" t="inlineStr">
        <is>
          <t>甘财农〔2021〕132号</t>
        </is>
      </c>
      <c r="M230" s="51" t="inlineStr">
        <is>
          <t>改善养殖配套设施，提升养殖效益，增加养殖收入。</t>
        </is>
      </c>
      <c r="N230" s="51" t="inlineStr">
        <is>
          <t>增加养殖户发展湖羊养殖信心，提高养殖户出生羔羊成活率和养殖效益。</t>
        </is>
      </c>
      <c r="O230" s="46" t="n">
        <v>10</v>
      </c>
      <c r="P230" s="46" t="n"/>
      <c r="Q230" s="46">
        <f>R230+S230</f>
        <v/>
      </c>
      <c r="R230" s="46" t="n"/>
      <c r="S230" s="46" t="n">
        <v>0.0047</v>
      </c>
      <c r="T230" s="46">
        <f>U230+V230</f>
        <v/>
      </c>
      <c r="U230" s="46" t="n"/>
      <c r="V230" s="46" t="n">
        <v>0.0197</v>
      </c>
      <c r="W230" s="46" t="inlineStr">
        <is>
          <t>畜牧局</t>
        </is>
      </c>
      <c r="X230" s="80" t="inlineStr">
        <is>
          <t>赵过存</t>
        </is>
      </c>
      <c r="Y230" s="46" t="inlineStr">
        <is>
          <t>毛井镇</t>
        </is>
      </c>
      <c r="Z230" s="44" t="inlineStr">
        <is>
          <t>梁立群</t>
        </is>
      </c>
      <c r="AA230" s="44" t="inlineStr">
        <is>
          <t>环农领办发〔2022〕5号</t>
        </is>
      </c>
      <c r="AB230" s="44" t="inlineStr">
        <is>
          <t>二批整合</t>
        </is>
      </c>
      <c r="AC230" s="67" t="inlineStr">
        <is>
          <t>是</t>
        </is>
      </c>
      <c r="AD230" s="67" t="inlineStr">
        <is>
          <t>√</t>
        </is>
      </c>
      <c r="AE230" s="67" t="inlineStr">
        <is>
          <t>√</t>
        </is>
      </c>
      <c r="AF230" s="67" t="inlineStr">
        <is>
          <t>√</t>
        </is>
      </c>
      <c r="AG230" s="67" t="inlineStr">
        <is>
          <t>√</t>
        </is>
      </c>
      <c r="AH230" s="67" t="inlineStr">
        <is>
          <t>√</t>
        </is>
      </c>
      <c r="AI230" s="67" t="inlineStr">
        <is>
          <t>√</t>
        </is>
      </c>
      <c r="AJ230" s="67" t="inlineStr">
        <is>
          <t>√</t>
        </is>
      </c>
      <c r="AK230" s="67" t="inlineStr">
        <is>
          <t>√</t>
        </is>
      </c>
      <c r="AL230" s="18" t="inlineStr">
        <is>
          <t>×</t>
        </is>
      </c>
      <c r="AM230" s="18" t="inlineStr">
        <is>
          <t>×</t>
        </is>
      </c>
      <c r="AN230" s="67" t="inlineStr">
        <is>
          <t>√</t>
        </is>
      </c>
      <c r="AO230" s="89" t="inlineStr">
        <is>
          <t>正在完善</t>
        </is>
      </c>
    </row>
    <row r="231" ht="68" customHeight="1" s="186">
      <c r="A231" s="123" t="n"/>
      <c r="B231" s="46" t="inlineStr">
        <is>
          <t>一般农户羔羊保温箱</t>
        </is>
      </c>
      <c r="C231" s="46" t="inlineStr">
        <is>
          <t>新建</t>
        </is>
      </c>
      <c r="D231" s="44" t="inlineStr">
        <is>
          <t>2022.01-2022.12</t>
        </is>
      </c>
      <c r="E231" s="46" t="inlineStr">
        <is>
          <t>小南沟乡</t>
        </is>
      </c>
      <c r="F231" s="51" t="inlineStr">
        <is>
          <t>为全45户每户投放550元标准羔羊保温箱1个，其中：丁寨柯村3户、粉子山村3户、李上山村8户、李塬村8户、天子渠村3户、汪天子村14户、小南沟村1户、许掌村2户、燕麦掌村3户。</t>
        </is>
      </c>
      <c r="G231" s="46" t="n">
        <v>1.7325</v>
      </c>
      <c r="H231" s="46" t="n">
        <v>1.7325</v>
      </c>
      <c r="I231" s="46" t="n"/>
      <c r="J231" s="46" t="n"/>
      <c r="K231" s="46" t="n"/>
      <c r="L231" s="46" t="inlineStr">
        <is>
          <t>甘财农〔2021〕132号</t>
        </is>
      </c>
      <c r="M231" s="51" t="inlineStr">
        <is>
          <t>改善养殖配套设施，提升养殖效益，增加养殖收入。</t>
        </is>
      </c>
      <c r="N231" s="51" t="inlineStr">
        <is>
          <t>增加养殖户发展湖羊养殖信心，提高养殖户出生羔羊成活率和养殖效益。</t>
        </is>
      </c>
      <c r="O231" s="46" t="n">
        <v>9</v>
      </c>
      <c r="P231" s="46" t="n"/>
      <c r="Q231" s="46">
        <f>R231+S231</f>
        <v/>
      </c>
      <c r="R231" s="46" t="n"/>
      <c r="S231" s="46" t="n">
        <v>0.0045</v>
      </c>
      <c r="T231" s="46">
        <f>U231+V231</f>
        <v/>
      </c>
      <c r="U231" s="46" t="n"/>
      <c r="V231" s="46" t="n">
        <v>0.0189</v>
      </c>
      <c r="W231" s="46" t="inlineStr">
        <is>
          <t>畜牧局</t>
        </is>
      </c>
      <c r="X231" s="80" t="inlineStr">
        <is>
          <t>赵过存</t>
        </is>
      </c>
      <c r="Y231" s="46" t="inlineStr">
        <is>
          <t>小南沟乡</t>
        </is>
      </c>
      <c r="Z231" s="44" t="inlineStr">
        <is>
          <t>任新育</t>
        </is>
      </c>
      <c r="AA231" s="44" t="inlineStr">
        <is>
          <t>环农领办发〔2022〕5号</t>
        </is>
      </c>
      <c r="AB231" s="44" t="inlineStr">
        <is>
          <t>二批整合</t>
        </is>
      </c>
      <c r="AC231" s="67" t="inlineStr">
        <is>
          <t>是</t>
        </is>
      </c>
      <c r="AD231" s="67" t="inlineStr">
        <is>
          <t>√</t>
        </is>
      </c>
      <c r="AE231" s="67" t="inlineStr">
        <is>
          <t>√</t>
        </is>
      </c>
      <c r="AF231" s="67" t="inlineStr">
        <is>
          <t>√</t>
        </is>
      </c>
      <c r="AG231" s="67" t="inlineStr">
        <is>
          <t>√</t>
        </is>
      </c>
      <c r="AH231" s="67" t="inlineStr">
        <is>
          <t>√</t>
        </is>
      </c>
      <c r="AI231" s="67" t="inlineStr">
        <is>
          <t>√</t>
        </is>
      </c>
      <c r="AJ231" s="67" t="inlineStr">
        <is>
          <t>√</t>
        </is>
      </c>
      <c r="AK231" s="67" t="inlineStr">
        <is>
          <t>√</t>
        </is>
      </c>
      <c r="AL231" s="18" t="inlineStr">
        <is>
          <t>×</t>
        </is>
      </c>
      <c r="AM231" s="18" t="inlineStr">
        <is>
          <t>×</t>
        </is>
      </c>
      <c r="AN231" s="67" t="inlineStr">
        <is>
          <t>√</t>
        </is>
      </c>
      <c r="AO231" s="89" t="inlineStr">
        <is>
          <t>正在完善</t>
        </is>
      </c>
    </row>
    <row r="232" ht="76" customHeight="1" s="186">
      <c r="A232" s="123" t="n"/>
      <c r="B232" s="46" t="inlineStr">
        <is>
          <t>一般农户羔羊保温箱</t>
        </is>
      </c>
      <c r="C232" s="46" t="inlineStr">
        <is>
          <t>新建</t>
        </is>
      </c>
      <c r="D232" s="44" t="inlineStr">
        <is>
          <t>2022.01-2022.12</t>
        </is>
      </c>
      <c r="E232" s="46" t="inlineStr">
        <is>
          <t>车道镇</t>
        </is>
      </c>
      <c r="F232" s="51" t="inlineStr">
        <is>
          <t>为95户每户投放550元标准羔羊保温箱1个，其中：元峁村4户、苦水掌村8户、双庙村20户、王西掌村4户、吊渠村4户、三角城村5户、杨掌村9户、万安村1户、魏洼村1户、陈掌村4户、樱桃掌村2户、安掌村2户、代掌村3户、刘渠村21户、刘园子村7户。</t>
        </is>
      </c>
      <c r="G232" s="46" t="n">
        <v>3.6575</v>
      </c>
      <c r="H232" s="46" t="n">
        <v>3.6575</v>
      </c>
      <c r="I232" s="46" t="n"/>
      <c r="J232" s="46" t="n"/>
      <c r="K232" s="46" t="n"/>
      <c r="L232" s="46" t="inlineStr">
        <is>
          <t>甘财农〔2021〕132号</t>
        </is>
      </c>
      <c r="M232" s="51" t="inlineStr">
        <is>
          <t>改善养殖配套设施，提升养殖效益，增加养殖收入。</t>
        </is>
      </c>
      <c r="N232" s="51" t="inlineStr">
        <is>
          <t>增加养殖户发展湖羊养殖信心，提高养殖户出生羔羊成活率和养殖效益。</t>
        </is>
      </c>
      <c r="O232" s="46" t="n">
        <v>15</v>
      </c>
      <c r="P232" s="46" t="n"/>
      <c r="Q232" s="46">
        <f>R232+S232</f>
        <v/>
      </c>
      <c r="R232" s="46" t="n"/>
      <c r="S232" s="46" t="n">
        <v>0.0095</v>
      </c>
      <c r="T232" s="46">
        <f>U232+V232</f>
        <v/>
      </c>
      <c r="U232" s="46" t="n"/>
      <c r="V232" s="46" t="n">
        <v>0.0399</v>
      </c>
      <c r="W232" s="46" t="inlineStr">
        <is>
          <t>畜牧局</t>
        </is>
      </c>
      <c r="X232" s="80" t="inlineStr">
        <is>
          <t>赵过存</t>
        </is>
      </c>
      <c r="Y232" s="46" t="inlineStr">
        <is>
          <t>车道镇</t>
        </is>
      </c>
      <c r="Z232" s="46" t="inlineStr">
        <is>
          <t>张会星</t>
        </is>
      </c>
      <c r="AA232" s="44" t="inlineStr">
        <is>
          <t>环农领办发〔2022〕5号</t>
        </is>
      </c>
      <c r="AB232" s="44" t="inlineStr">
        <is>
          <t>二批整合</t>
        </is>
      </c>
      <c r="AC232" s="67" t="inlineStr">
        <is>
          <t>是</t>
        </is>
      </c>
      <c r="AD232" s="67" t="inlineStr">
        <is>
          <t>√</t>
        </is>
      </c>
      <c r="AE232" s="67" t="inlineStr">
        <is>
          <t>√</t>
        </is>
      </c>
      <c r="AF232" s="67" t="inlineStr">
        <is>
          <t>√</t>
        </is>
      </c>
      <c r="AG232" s="67" t="inlineStr">
        <is>
          <t>√</t>
        </is>
      </c>
      <c r="AH232" s="67" t="inlineStr">
        <is>
          <t>√</t>
        </is>
      </c>
      <c r="AI232" s="67" t="inlineStr">
        <is>
          <t>√</t>
        </is>
      </c>
      <c r="AJ232" s="67" t="inlineStr">
        <is>
          <t>√</t>
        </is>
      </c>
      <c r="AK232" s="67" t="inlineStr">
        <is>
          <t>√</t>
        </is>
      </c>
      <c r="AL232" s="18" t="inlineStr">
        <is>
          <t>×</t>
        </is>
      </c>
      <c r="AM232" s="18" t="inlineStr">
        <is>
          <t>×</t>
        </is>
      </c>
      <c r="AN232" s="67" t="inlineStr">
        <is>
          <t>√</t>
        </is>
      </c>
      <c r="AO232" s="89" t="inlineStr">
        <is>
          <t>正在完善</t>
        </is>
      </c>
    </row>
    <row r="233" ht="76" customHeight="1" s="186">
      <c r="A233" s="123" t="n"/>
      <c r="B233" s="46" t="inlineStr">
        <is>
          <t>一般农户羔羊保温箱</t>
        </is>
      </c>
      <c r="C233" s="46" t="inlineStr">
        <is>
          <t>新建</t>
        </is>
      </c>
      <c r="D233" s="44" t="inlineStr">
        <is>
          <t>2022.01-2022.12</t>
        </is>
      </c>
      <c r="E233" s="46" t="inlineStr">
        <is>
          <t>木钵镇</t>
        </is>
      </c>
      <c r="F233" s="51" t="inlineStr">
        <is>
          <t>为136户每户投放550元标准羔羊保温箱1个，其中：殷家桥村2户、木钵街村2户、周湾村8户、韩洼子村7户、曹旗村6户、高寨村6户、高楼塬村6户、刘家塬村6户、白家掌村10户、邓寨子村10户、郭西掌村8户、二合塬村6户、坪子塬村32户、井儿岔村16户、水坝滩村8户、罗家沟村3户。</t>
        </is>
      </c>
      <c r="G233" s="46" t="n">
        <v>5.236</v>
      </c>
      <c r="H233" s="46" t="n">
        <v>5.236</v>
      </c>
      <c r="I233" s="46" t="n"/>
      <c r="J233" s="46" t="n"/>
      <c r="K233" s="46" t="n"/>
      <c r="L233" s="46" t="inlineStr">
        <is>
          <t>甘财农〔2021〕132号</t>
        </is>
      </c>
      <c r="M233" s="51" t="inlineStr">
        <is>
          <t>改善养殖配套设施，提升养殖效益，增加养殖收入。</t>
        </is>
      </c>
      <c r="N233" s="51" t="inlineStr">
        <is>
          <t>增加养殖户发展湖羊养殖信心，提高养殖户出生羔羊成活率和养殖效益。</t>
        </is>
      </c>
      <c r="O233" s="46" t="n">
        <v>16</v>
      </c>
      <c r="P233" s="46" t="n"/>
      <c r="Q233" s="46">
        <f>R233+S233</f>
        <v/>
      </c>
      <c r="R233" s="46" t="n"/>
      <c r="S233" s="46" t="n">
        <v>0.0136</v>
      </c>
      <c r="T233" s="46">
        <f>U233+V233</f>
        <v/>
      </c>
      <c r="U233" s="46" t="n"/>
      <c r="V233" s="46" t="n">
        <v>0.0571</v>
      </c>
      <c r="W233" s="46" t="inlineStr">
        <is>
          <t>畜牧局</t>
        </is>
      </c>
      <c r="X233" s="80" t="inlineStr">
        <is>
          <t>赵过存</t>
        </is>
      </c>
      <c r="Y233" s="46" t="inlineStr">
        <is>
          <t>木钵镇</t>
        </is>
      </c>
      <c r="Z233" s="71" t="inlineStr">
        <is>
          <t>方显</t>
        </is>
      </c>
      <c r="AA233" s="44" t="inlineStr">
        <is>
          <t>环农领办发〔2022〕5号</t>
        </is>
      </c>
      <c r="AB233" s="44" t="inlineStr">
        <is>
          <t>二批整合</t>
        </is>
      </c>
      <c r="AC233" s="67" t="inlineStr">
        <is>
          <t>是</t>
        </is>
      </c>
      <c r="AD233" s="67" t="inlineStr">
        <is>
          <t>√</t>
        </is>
      </c>
      <c r="AE233" s="67" t="inlineStr">
        <is>
          <t>√</t>
        </is>
      </c>
      <c r="AF233" s="67" t="inlineStr">
        <is>
          <t>√</t>
        </is>
      </c>
      <c r="AG233" s="67" t="inlineStr">
        <is>
          <t>√</t>
        </is>
      </c>
      <c r="AH233" s="67" t="inlineStr">
        <is>
          <t>√</t>
        </is>
      </c>
      <c r="AI233" s="67" t="inlineStr">
        <is>
          <t>√</t>
        </is>
      </c>
      <c r="AJ233" s="67" t="inlineStr">
        <is>
          <t>√</t>
        </is>
      </c>
      <c r="AK233" s="67" t="inlineStr">
        <is>
          <t>√</t>
        </is>
      </c>
      <c r="AL233" s="18" t="inlineStr">
        <is>
          <t>×</t>
        </is>
      </c>
      <c r="AM233" s="18" t="inlineStr">
        <is>
          <t>×</t>
        </is>
      </c>
      <c r="AN233" s="67" t="inlineStr">
        <is>
          <t>√</t>
        </is>
      </c>
      <c r="AO233" s="89" t="inlineStr">
        <is>
          <t>正在完善</t>
        </is>
      </c>
    </row>
    <row r="234" ht="76" customHeight="1" s="186">
      <c r="A234" s="123" t="n"/>
      <c r="B234" s="46" t="inlineStr">
        <is>
          <t>一般农户羔羊保温箱</t>
        </is>
      </c>
      <c r="C234" s="46" t="inlineStr">
        <is>
          <t>新建</t>
        </is>
      </c>
      <c r="D234" s="44" t="inlineStr">
        <is>
          <t>2022.01-2022.12</t>
        </is>
      </c>
      <c r="E234" s="46" t="inlineStr">
        <is>
          <t>曲子镇</t>
        </is>
      </c>
      <c r="F234" s="51" t="inlineStr">
        <is>
          <t>为318户每户投放550元羔羊保温箱1个，其中：五里桥村2户、刘旗村3户、高李湾村10户、楼房子村43户、西沟村203户、宋家塬村1户、许家塬村25户、金村寺村3户、油坊塬村2户、金盆掌村7户、小庄子村6户、马家河村9户、董家塬村2户、双城村2户。</t>
        </is>
      </c>
      <c r="G234" s="46" t="n">
        <v>12.243</v>
      </c>
      <c r="H234" s="46" t="n">
        <v>12.243</v>
      </c>
      <c r="I234" s="46" t="n"/>
      <c r="J234" s="46" t="n"/>
      <c r="K234" s="46" t="n"/>
      <c r="L234" s="46" t="inlineStr">
        <is>
          <t>甘财农〔2021〕132号</t>
        </is>
      </c>
      <c r="M234" s="51" t="inlineStr">
        <is>
          <t>改善养殖配套设施，提升养殖效益，增加养殖收入。</t>
        </is>
      </c>
      <c r="N234" s="51" t="inlineStr">
        <is>
          <t>增加养殖户发展湖羊养殖信心，提高养殖户出生羔羊成活率和养殖效益。</t>
        </is>
      </c>
      <c r="O234" s="46" t="n">
        <v>1</v>
      </c>
      <c r="P234" s="46" t="n">
        <v>13</v>
      </c>
      <c r="Q234" s="46">
        <f>R234+S234</f>
        <v/>
      </c>
      <c r="R234" s="46" t="n"/>
      <c r="S234" s="46" t="n">
        <v>0.0318</v>
      </c>
      <c r="T234" s="46">
        <f>U234+V234</f>
        <v/>
      </c>
      <c r="U234" s="46" t="n"/>
      <c r="V234" s="46" t="n">
        <v>0.1335</v>
      </c>
      <c r="W234" s="46" t="inlineStr">
        <is>
          <t>畜牧局</t>
        </is>
      </c>
      <c r="X234" s="80" t="inlineStr">
        <is>
          <t>赵过存</t>
        </is>
      </c>
      <c r="Y234" s="46" t="inlineStr">
        <is>
          <t>曲子镇</t>
        </is>
      </c>
      <c r="Z234" s="44" t="inlineStr">
        <is>
          <t>段斌杰</t>
        </is>
      </c>
      <c r="AA234" s="44" t="inlineStr">
        <is>
          <t>环农领办发〔2022〕5号</t>
        </is>
      </c>
      <c r="AB234" s="44" t="inlineStr">
        <is>
          <t>二批整合</t>
        </is>
      </c>
      <c r="AC234" s="67" t="inlineStr">
        <is>
          <t>是</t>
        </is>
      </c>
      <c r="AD234" s="67" t="inlineStr">
        <is>
          <t>√</t>
        </is>
      </c>
      <c r="AE234" s="67" t="inlineStr">
        <is>
          <t>√</t>
        </is>
      </c>
      <c r="AF234" s="67" t="inlineStr">
        <is>
          <t>√</t>
        </is>
      </c>
      <c r="AG234" s="67" t="inlineStr">
        <is>
          <t>√</t>
        </is>
      </c>
      <c r="AH234" s="67" t="inlineStr">
        <is>
          <t>√</t>
        </is>
      </c>
      <c r="AI234" s="67" t="inlineStr">
        <is>
          <t>√</t>
        </is>
      </c>
      <c r="AJ234" s="67" t="inlineStr">
        <is>
          <t>√</t>
        </is>
      </c>
      <c r="AK234" s="67" t="inlineStr">
        <is>
          <t>√</t>
        </is>
      </c>
      <c r="AL234" s="18" t="inlineStr">
        <is>
          <t>×</t>
        </is>
      </c>
      <c r="AM234" s="18" t="inlineStr">
        <is>
          <t>×</t>
        </is>
      </c>
      <c r="AN234" s="67" t="inlineStr">
        <is>
          <t>√</t>
        </is>
      </c>
      <c r="AO234" s="89" t="inlineStr">
        <is>
          <t>正在完善</t>
        </is>
      </c>
    </row>
    <row r="235" ht="73" customHeight="1" s="186">
      <c r="A235" s="123" t="n"/>
      <c r="B235" s="46" t="inlineStr">
        <is>
          <t>一般农户羔羊保温箱</t>
        </is>
      </c>
      <c r="C235" s="46" t="inlineStr">
        <is>
          <t>新建</t>
        </is>
      </c>
      <c r="D235" s="44" t="inlineStr">
        <is>
          <t>2022.01-2022.12</t>
        </is>
      </c>
      <c r="E235" s="46" t="inlineStr">
        <is>
          <t>八珠乡</t>
        </is>
      </c>
      <c r="F235" s="51" t="inlineStr">
        <is>
          <t>为全68户每户投放550元羔羊保温箱1个，其中、八珠塬村2户、曹塬村3户、瓦崾岘村26户、塔儿咀村2户、冯家湾村10户、苟塬村8户、湫坝沟村3户、白塬村13户、马连掌村1户。</t>
        </is>
      </c>
      <c r="G235" s="46" t="n">
        <v>2.618</v>
      </c>
      <c r="H235" s="46" t="n">
        <v>2.618</v>
      </c>
      <c r="I235" s="46" t="n"/>
      <c r="J235" s="46" t="n"/>
      <c r="K235" s="46" t="n"/>
      <c r="L235" s="46" t="inlineStr">
        <is>
          <t>甘财农〔2021〕132号</t>
        </is>
      </c>
      <c r="M235" s="51" t="inlineStr">
        <is>
          <t>改善养殖配套设施，提升养殖效益，增加养殖收入。</t>
        </is>
      </c>
      <c r="N235" s="51" t="inlineStr">
        <is>
          <t>增加养殖户发展湖羊养殖信心，提高养殖户出生羔羊成活率和养殖效益。</t>
        </is>
      </c>
      <c r="O235" s="46" t="n">
        <v>9</v>
      </c>
      <c r="P235" s="46" t="n"/>
      <c r="Q235" s="46">
        <f>R235+S235</f>
        <v/>
      </c>
      <c r="R235" s="46" t="n"/>
      <c r="S235" s="46" t="n">
        <v>0.0068</v>
      </c>
      <c r="T235" s="46">
        <f>U235+V235</f>
        <v/>
      </c>
      <c r="U235" s="46" t="n"/>
      <c r="V235" s="46" t="n">
        <v>0.0285</v>
      </c>
      <c r="W235" s="46" t="inlineStr">
        <is>
          <t>畜牧局</t>
        </is>
      </c>
      <c r="X235" s="80" t="inlineStr">
        <is>
          <t>赵过存</t>
        </is>
      </c>
      <c r="Y235" s="46" t="inlineStr">
        <is>
          <t>八珠乡</t>
        </is>
      </c>
      <c r="Z235" s="44" t="inlineStr">
        <is>
          <t>白俊虎</t>
        </is>
      </c>
      <c r="AA235" s="44" t="inlineStr">
        <is>
          <t>环农领办发〔2022〕5号</t>
        </is>
      </c>
      <c r="AB235" s="44" t="inlineStr">
        <is>
          <t>二批整合</t>
        </is>
      </c>
      <c r="AC235" s="67" t="inlineStr">
        <is>
          <t>是</t>
        </is>
      </c>
      <c r="AD235" s="67" t="inlineStr">
        <is>
          <t>√</t>
        </is>
      </c>
      <c r="AE235" s="67" t="inlineStr">
        <is>
          <t>√</t>
        </is>
      </c>
      <c r="AF235" s="67" t="inlineStr">
        <is>
          <t>√</t>
        </is>
      </c>
      <c r="AG235" s="67" t="inlineStr">
        <is>
          <t>√</t>
        </is>
      </c>
      <c r="AH235" s="67" t="inlineStr">
        <is>
          <t>√</t>
        </is>
      </c>
      <c r="AI235" s="67" t="inlineStr">
        <is>
          <t>√</t>
        </is>
      </c>
      <c r="AJ235" s="67" t="inlineStr">
        <is>
          <t>√</t>
        </is>
      </c>
      <c r="AK235" s="67" t="inlineStr">
        <is>
          <t>√</t>
        </is>
      </c>
      <c r="AL235" s="18" t="inlineStr">
        <is>
          <t>×</t>
        </is>
      </c>
      <c r="AM235" s="18" t="inlineStr">
        <is>
          <t>×</t>
        </is>
      </c>
      <c r="AN235" s="67" t="inlineStr">
        <is>
          <t>√</t>
        </is>
      </c>
      <c r="AO235" s="89" t="inlineStr">
        <is>
          <t>正在完善</t>
        </is>
      </c>
    </row>
    <row r="236" ht="73" customHeight="1" s="186">
      <c r="A236" s="123" t="n"/>
      <c r="B236" s="46" t="inlineStr">
        <is>
          <t>一般农户羔羊保温箱</t>
        </is>
      </c>
      <c r="C236" s="46" t="inlineStr">
        <is>
          <t>新建</t>
        </is>
      </c>
      <c r="D236" s="44" t="inlineStr">
        <is>
          <t>2022.01-2022.12</t>
        </is>
      </c>
      <c r="E236" s="46" t="inlineStr">
        <is>
          <t>耿湾乡</t>
        </is>
      </c>
      <c r="F236" s="51" t="inlineStr">
        <is>
          <t>为157户每户投放400元标准羔羊保温箱1个，其中、潘掌村54户、许掌村3户、郜庄村1户、郝东掌村14户、万家湾村46户、耿河村6户、韩老庄村2户、黑城岔村3户、四合原村12户、桃树掌村1户、早流渠村1户、张台村14户。</t>
        </is>
      </c>
      <c r="G236" s="46" t="n">
        <v>4.396</v>
      </c>
      <c r="H236" s="46" t="n">
        <v>4.396</v>
      </c>
      <c r="I236" s="46" t="n"/>
      <c r="J236" s="46" t="n"/>
      <c r="K236" s="46" t="n"/>
      <c r="L236" s="46" t="inlineStr">
        <is>
          <t>甘财农〔2021〕132号</t>
        </is>
      </c>
      <c r="M236" s="51" t="inlineStr">
        <is>
          <t>改善养殖配套设施，提升养殖效益，增加养殖收入。</t>
        </is>
      </c>
      <c r="N236" s="51" t="inlineStr">
        <is>
          <t>增加养殖户发展湖羊养殖信心，提高养殖户出生羔羊成活率和养殖效益。</t>
        </is>
      </c>
      <c r="O236" s="46" t="n">
        <v>12</v>
      </c>
      <c r="P236" s="46" t="n"/>
      <c r="Q236" s="46">
        <f>R236+S236</f>
        <v/>
      </c>
      <c r="R236" s="46" t="n"/>
      <c r="S236" s="46" t="n">
        <v>0.0157</v>
      </c>
      <c r="T236" s="46">
        <f>U236+V236</f>
        <v/>
      </c>
      <c r="U236" s="46" t="n"/>
      <c r="V236" s="46" t="n">
        <v>0.0659</v>
      </c>
      <c r="W236" s="46" t="inlineStr">
        <is>
          <t>畜牧局</t>
        </is>
      </c>
      <c r="X236" s="80" t="inlineStr">
        <is>
          <t>赵过存</t>
        </is>
      </c>
      <c r="Y236" s="46" t="inlineStr">
        <is>
          <t>耿湾乡</t>
        </is>
      </c>
      <c r="Z236" s="44" t="inlineStr">
        <is>
          <t>王秀丽</t>
        </is>
      </c>
      <c r="AA236" s="44" t="inlineStr">
        <is>
          <t>环农领办发〔2022〕5号</t>
        </is>
      </c>
      <c r="AB236" s="44" t="inlineStr">
        <is>
          <t>二批整合</t>
        </is>
      </c>
      <c r="AC236" s="67" t="inlineStr">
        <is>
          <t>是</t>
        </is>
      </c>
      <c r="AD236" s="67" t="inlineStr">
        <is>
          <t>√</t>
        </is>
      </c>
      <c r="AE236" s="67" t="inlineStr">
        <is>
          <t>√</t>
        </is>
      </c>
      <c r="AF236" s="67" t="inlineStr">
        <is>
          <t>√</t>
        </is>
      </c>
      <c r="AG236" s="67" t="inlineStr">
        <is>
          <t>√</t>
        </is>
      </c>
      <c r="AH236" s="67" t="inlineStr">
        <is>
          <t>√</t>
        </is>
      </c>
      <c r="AI236" s="67" t="inlineStr">
        <is>
          <t>√</t>
        </is>
      </c>
      <c r="AJ236" s="67" t="inlineStr">
        <is>
          <t>√</t>
        </is>
      </c>
      <c r="AK236" s="67" t="inlineStr">
        <is>
          <t>√</t>
        </is>
      </c>
      <c r="AL236" s="18" t="inlineStr">
        <is>
          <t>×</t>
        </is>
      </c>
      <c r="AM236" s="18" t="inlineStr">
        <is>
          <t>×</t>
        </is>
      </c>
      <c r="AN236" s="67" t="inlineStr">
        <is>
          <t>√</t>
        </is>
      </c>
      <c r="AO236" s="89" t="inlineStr">
        <is>
          <t>正在完善</t>
        </is>
      </c>
    </row>
    <row r="237" ht="64" customHeight="1" s="186">
      <c r="A237" s="123" t="n"/>
      <c r="B237" s="46" t="inlineStr">
        <is>
          <t>一般农户羔羊保温箱</t>
        </is>
      </c>
      <c r="C237" s="46" t="inlineStr">
        <is>
          <t>新建</t>
        </is>
      </c>
      <c r="D237" s="44" t="inlineStr">
        <is>
          <t>2022.01-2022.12</t>
        </is>
      </c>
      <c r="E237" s="46" t="inlineStr">
        <is>
          <t>山城乡</t>
        </is>
      </c>
      <c r="F237" s="51" t="inlineStr">
        <is>
          <t>为25户每户投放550元标准羔羊保温箱1个，其中：山城堡村3户、薛原村4户、王山口子村8户、冯家沟村3户、郝掌村4户、赵庄村1户、谢庄村2户。</t>
        </is>
      </c>
      <c r="G237" s="46" t="n">
        <v>0.9625</v>
      </c>
      <c r="H237" s="46" t="n">
        <v>0.9625</v>
      </c>
      <c r="I237" s="46" t="n"/>
      <c r="J237" s="46" t="n"/>
      <c r="K237" s="46" t="n"/>
      <c r="L237" s="46" t="inlineStr">
        <is>
          <t>甘财农〔2021〕132号</t>
        </is>
      </c>
      <c r="M237" s="51" t="inlineStr">
        <is>
          <t>改善养殖配套设施，提升养殖效益，增加养殖收入。</t>
        </is>
      </c>
      <c r="N237" s="51" t="inlineStr">
        <is>
          <t>增加养殖户发展湖羊养殖信心，提高养殖户出生羔羊成活率和养殖效益。</t>
        </is>
      </c>
      <c r="O237" s="46" t="n">
        <v>7</v>
      </c>
      <c r="P237" s="46" t="n"/>
      <c r="Q237" s="46">
        <f>R237+S237</f>
        <v/>
      </c>
      <c r="R237" s="46" t="n"/>
      <c r="S237" s="46" t="n">
        <v>0.0025</v>
      </c>
      <c r="T237" s="46">
        <f>U237+V237</f>
        <v/>
      </c>
      <c r="U237" s="46" t="n"/>
      <c r="V237" s="46" t="n">
        <v>0.0105</v>
      </c>
      <c r="W237" s="46" t="inlineStr">
        <is>
          <t>畜牧局</t>
        </is>
      </c>
      <c r="X237" s="80" t="inlineStr">
        <is>
          <t>赵过存</t>
        </is>
      </c>
      <c r="Y237" s="46" t="inlineStr">
        <is>
          <t>山城乡</t>
        </is>
      </c>
      <c r="Z237" s="44" t="inlineStr">
        <is>
          <t>姚建平</t>
        </is>
      </c>
      <c r="AA237" s="44" t="inlineStr">
        <is>
          <t>环农领办发〔2022〕5号</t>
        </is>
      </c>
      <c r="AB237" s="44" t="inlineStr">
        <is>
          <t>二批整合</t>
        </is>
      </c>
      <c r="AC237" s="67" t="inlineStr">
        <is>
          <t>是</t>
        </is>
      </c>
      <c r="AD237" s="67" t="inlineStr">
        <is>
          <t>√</t>
        </is>
      </c>
      <c r="AE237" s="67" t="inlineStr">
        <is>
          <t>√</t>
        </is>
      </c>
      <c r="AF237" s="67" t="inlineStr">
        <is>
          <t>√</t>
        </is>
      </c>
      <c r="AG237" s="67" t="inlineStr">
        <is>
          <t>√</t>
        </is>
      </c>
      <c r="AH237" s="67" t="inlineStr">
        <is>
          <t>√</t>
        </is>
      </c>
      <c r="AI237" s="67" t="inlineStr">
        <is>
          <t>√</t>
        </is>
      </c>
      <c r="AJ237" s="67" t="inlineStr">
        <is>
          <t>√</t>
        </is>
      </c>
      <c r="AK237" s="67" t="inlineStr">
        <is>
          <t>√</t>
        </is>
      </c>
      <c r="AL237" s="18" t="inlineStr">
        <is>
          <t>×</t>
        </is>
      </c>
      <c r="AM237" s="18" t="inlineStr">
        <is>
          <t>×</t>
        </is>
      </c>
      <c r="AN237" s="67" t="inlineStr">
        <is>
          <t>√</t>
        </is>
      </c>
      <c r="AO237" s="89" t="inlineStr">
        <is>
          <t>正在完善</t>
        </is>
      </c>
    </row>
    <row r="238" ht="64" customHeight="1" s="186">
      <c r="A238" s="123" t="n"/>
      <c r="B238" s="46" t="inlineStr">
        <is>
          <t>一般农户羔羊保温箱</t>
        </is>
      </c>
      <c r="C238" s="46" t="inlineStr">
        <is>
          <t>新建</t>
        </is>
      </c>
      <c r="D238" s="44" t="inlineStr">
        <is>
          <t>2022.01-2022.12</t>
        </is>
      </c>
      <c r="E238" s="46" t="inlineStr">
        <is>
          <t>南湫乡</t>
        </is>
      </c>
      <c r="F238" s="51" t="inlineStr">
        <is>
          <t>为16户每户投放550元标准羔羊保温箱1个，其中：代家洼村3户、党家洼村8户、双井子村3户、洪涝池村2户。</t>
        </is>
      </c>
      <c r="G238" s="46" t="n">
        <v>0.616</v>
      </c>
      <c r="H238" s="46" t="n">
        <v>0.616</v>
      </c>
      <c r="I238" s="46" t="n"/>
      <c r="J238" s="46" t="n"/>
      <c r="K238" s="46" t="n"/>
      <c r="L238" s="46" t="inlineStr">
        <is>
          <t>甘财农〔2021〕132号</t>
        </is>
      </c>
      <c r="M238" s="51" t="inlineStr">
        <is>
          <t>改善养殖配套设施，提升养殖效益，增加养殖收入。</t>
        </is>
      </c>
      <c r="N238" s="51" t="inlineStr">
        <is>
          <t>增加养殖户发展湖羊养殖信心，提高养殖户出生羔羊成活率和养殖效益。</t>
        </is>
      </c>
      <c r="O238" s="46" t="n">
        <v>4</v>
      </c>
      <c r="P238" s="46" t="n"/>
      <c r="Q238" s="46">
        <f>R238+S238</f>
        <v/>
      </c>
      <c r="R238" s="46" t="n"/>
      <c r="S238" s="46" t="n">
        <v>0.0016</v>
      </c>
      <c r="T238" s="46">
        <f>U238+V238</f>
        <v/>
      </c>
      <c r="U238" s="46" t="n"/>
      <c r="V238" s="46" t="n">
        <v>0.0067</v>
      </c>
      <c r="W238" s="46" t="inlineStr">
        <is>
          <t>畜牧局</t>
        </is>
      </c>
      <c r="X238" s="80" t="inlineStr">
        <is>
          <t>赵过存</t>
        </is>
      </c>
      <c r="Y238" s="46" t="inlineStr">
        <is>
          <t>南湫乡</t>
        </is>
      </c>
      <c r="Z238" s="44" t="inlineStr">
        <is>
          <t>杜志远</t>
        </is>
      </c>
      <c r="AA238" s="44" t="inlineStr">
        <is>
          <t>环农领办发〔2022〕5号</t>
        </is>
      </c>
      <c r="AB238" s="44" t="inlineStr">
        <is>
          <t>二批整合</t>
        </is>
      </c>
      <c r="AC238" s="67" t="inlineStr">
        <is>
          <t>是</t>
        </is>
      </c>
      <c r="AD238" s="67" t="inlineStr">
        <is>
          <t>√</t>
        </is>
      </c>
      <c r="AE238" s="67" t="inlineStr">
        <is>
          <t>√</t>
        </is>
      </c>
      <c r="AF238" s="67" t="inlineStr">
        <is>
          <t>√</t>
        </is>
      </c>
      <c r="AG238" s="67" t="inlineStr">
        <is>
          <t>√</t>
        </is>
      </c>
      <c r="AH238" s="67" t="inlineStr">
        <is>
          <t>√</t>
        </is>
      </c>
      <c r="AI238" s="67" t="inlineStr">
        <is>
          <t>√</t>
        </is>
      </c>
      <c r="AJ238" s="67" t="inlineStr">
        <is>
          <t>√</t>
        </is>
      </c>
      <c r="AK238" s="67" t="inlineStr">
        <is>
          <t>√</t>
        </is>
      </c>
      <c r="AL238" s="18" t="inlineStr">
        <is>
          <t>×</t>
        </is>
      </c>
      <c r="AM238" s="18" t="inlineStr">
        <is>
          <t>×</t>
        </is>
      </c>
      <c r="AN238" s="67" t="inlineStr">
        <is>
          <t>√</t>
        </is>
      </c>
      <c r="AO238" s="89" t="inlineStr">
        <is>
          <t>正在完善</t>
        </is>
      </c>
    </row>
    <row r="239" ht="64" customHeight="1" s="186">
      <c r="A239" s="123" t="n"/>
      <c r="B239" s="46" t="inlineStr">
        <is>
          <t>一般农户羔羊保温箱</t>
        </is>
      </c>
      <c r="C239" s="46" t="inlineStr">
        <is>
          <t>新建</t>
        </is>
      </c>
      <c r="D239" s="44" t="inlineStr">
        <is>
          <t>2022.01-2022.12</t>
        </is>
      </c>
      <c r="E239" s="46" t="inlineStr">
        <is>
          <t>演武乡</t>
        </is>
      </c>
      <c r="F239" s="51" t="inlineStr">
        <is>
          <t>为82户每户投放羔羊保温箱1个（400元标准25户、550元标准57户），其中：黑泉河村16户、佛岔村10户、吴家塬村6户、杨家洼村18户、黄山村8户、路家塬村11户、曳郭咀村3户 、走马俭村9户、刘坪村1户。</t>
        </is>
      </c>
      <c r="G239" s="46" t="n">
        <v>2.8945</v>
      </c>
      <c r="H239" s="46" t="n">
        <v>2.8945</v>
      </c>
      <c r="I239" s="46" t="n"/>
      <c r="J239" s="46" t="n"/>
      <c r="K239" s="46" t="n"/>
      <c r="L239" s="46" t="inlineStr">
        <is>
          <t>甘财农〔2021〕132号</t>
        </is>
      </c>
      <c r="M239" s="51" t="inlineStr">
        <is>
          <t>改善养殖配套设施，提升养殖效益，增加养殖收入。</t>
        </is>
      </c>
      <c r="N239" s="51" t="inlineStr">
        <is>
          <t>增加养殖户发展湖羊养殖信心，提高养殖户出生羔羊成活率和养殖效益。</t>
        </is>
      </c>
      <c r="O239" s="46" t="n">
        <v>9</v>
      </c>
      <c r="P239" s="46" t="n"/>
      <c r="Q239" s="46">
        <f>R239+S239</f>
        <v/>
      </c>
      <c r="R239" s="46" t="n"/>
      <c r="S239" s="46" t="n">
        <v>0.008200000000000001</v>
      </c>
      <c r="T239" s="46">
        <f>U239+V239</f>
        <v/>
      </c>
      <c r="U239" s="46" t="n"/>
      <c r="V239" s="46" t="n">
        <v>0.0344</v>
      </c>
      <c r="W239" s="46" t="inlineStr">
        <is>
          <t>畜牧局</t>
        </is>
      </c>
      <c r="X239" s="80" t="inlineStr">
        <is>
          <t>赵过存</t>
        </is>
      </c>
      <c r="Y239" s="46" t="inlineStr">
        <is>
          <t>演武乡</t>
        </is>
      </c>
      <c r="Z239" s="44" t="inlineStr">
        <is>
          <t>杨永杰</t>
        </is>
      </c>
      <c r="AA239" s="44" t="inlineStr">
        <is>
          <t>环农领办发〔2022〕5号</t>
        </is>
      </c>
      <c r="AB239" s="44" t="inlineStr">
        <is>
          <t>二批整合</t>
        </is>
      </c>
      <c r="AC239" s="67" t="inlineStr">
        <is>
          <t>是</t>
        </is>
      </c>
      <c r="AD239" s="67" t="inlineStr">
        <is>
          <t>√</t>
        </is>
      </c>
      <c r="AE239" s="67" t="inlineStr">
        <is>
          <t>√</t>
        </is>
      </c>
      <c r="AF239" s="67" t="inlineStr">
        <is>
          <t>√</t>
        </is>
      </c>
      <c r="AG239" s="67" t="inlineStr">
        <is>
          <t>√</t>
        </is>
      </c>
      <c r="AH239" s="67" t="inlineStr">
        <is>
          <t>√</t>
        </is>
      </c>
      <c r="AI239" s="67" t="inlineStr">
        <is>
          <t>√</t>
        </is>
      </c>
      <c r="AJ239" s="67" t="inlineStr">
        <is>
          <t>√</t>
        </is>
      </c>
      <c r="AK239" s="67" t="inlineStr">
        <is>
          <t>√</t>
        </is>
      </c>
      <c r="AL239" s="18" t="inlineStr">
        <is>
          <t>×</t>
        </is>
      </c>
      <c r="AM239" s="18" t="inlineStr">
        <is>
          <t>×</t>
        </is>
      </c>
      <c r="AN239" s="67" t="inlineStr">
        <is>
          <t>√</t>
        </is>
      </c>
      <c r="AO239" s="89" t="inlineStr">
        <is>
          <t>正在完善</t>
        </is>
      </c>
    </row>
    <row r="240" ht="67" customHeight="1" s="186">
      <c r="A240" s="123" t="n"/>
      <c r="B240" s="46" t="inlineStr">
        <is>
          <t>一般农户羔羊保温箱</t>
        </is>
      </c>
      <c r="C240" s="46" t="inlineStr">
        <is>
          <t>新建</t>
        </is>
      </c>
      <c r="D240" s="44" t="inlineStr">
        <is>
          <t>2022.01-2022.12</t>
        </is>
      </c>
      <c r="E240" s="46" t="inlineStr">
        <is>
          <t>罗山川乡</t>
        </is>
      </c>
      <c r="F240" s="51" t="inlineStr">
        <is>
          <t>为96户每户投放550元标准羔羊保温箱1个，其中：西阳洼村8户、苇芝城村13户、龙柏山村6户、兰家掌村12户、大树塬村25户、山水湾村9户、光明村10户、陈渠子村13户。</t>
        </is>
      </c>
      <c r="G240" s="46" t="n">
        <v>3.696</v>
      </c>
      <c r="H240" s="46" t="n">
        <v>3.696</v>
      </c>
      <c r="I240" s="46" t="n"/>
      <c r="J240" s="46" t="n"/>
      <c r="K240" s="46" t="n"/>
      <c r="L240" s="46" t="inlineStr">
        <is>
          <t>甘财农〔2021〕132号</t>
        </is>
      </c>
      <c r="M240" s="51" t="inlineStr">
        <is>
          <t>改善养殖配套设施，提升养殖效益，增加养殖收入。</t>
        </is>
      </c>
      <c r="N240" s="51" t="inlineStr">
        <is>
          <t>增加养殖户发展湖羊养殖信心，提高养殖户出生羔羊成活率和养殖效益。</t>
        </is>
      </c>
      <c r="O240" s="46" t="n">
        <v>8</v>
      </c>
      <c r="P240" s="46" t="n"/>
      <c r="Q240" s="46">
        <f>R240+S240</f>
        <v/>
      </c>
      <c r="R240" s="46" t="n"/>
      <c r="S240" s="46" t="n">
        <v>0.009599999999999999</v>
      </c>
      <c r="T240" s="46">
        <f>U240+V240</f>
        <v/>
      </c>
      <c r="U240" s="46" t="n"/>
      <c r="V240" s="46" t="n">
        <v>0.0403</v>
      </c>
      <c r="W240" s="46" t="inlineStr">
        <is>
          <t>畜牧局</t>
        </is>
      </c>
      <c r="X240" s="80" t="inlineStr">
        <is>
          <t>赵过存</t>
        </is>
      </c>
      <c r="Y240" s="46" t="inlineStr">
        <is>
          <t>罗山川乡</t>
        </is>
      </c>
      <c r="Z240" s="44" t="inlineStr">
        <is>
          <t>李怀文</t>
        </is>
      </c>
      <c r="AA240" s="44" t="inlineStr">
        <is>
          <t>环农领办发〔2022〕5号</t>
        </is>
      </c>
      <c r="AB240" s="44" t="inlineStr">
        <is>
          <t>二批整合</t>
        </is>
      </c>
      <c r="AC240" s="67" t="inlineStr">
        <is>
          <t>是</t>
        </is>
      </c>
      <c r="AD240" s="67" t="inlineStr">
        <is>
          <t>√</t>
        </is>
      </c>
      <c r="AE240" s="67" t="inlineStr">
        <is>
          <t>√</t>
        </is>
      </c>
      <c r="AF240" s="67" t="inlineStr">
        <is>
          <t>√</t>
        </is>
      </c>
      <c r="AG240" s="67" t="inlineStr">
        <is>
          <t>√</t>
        </is>
      </c>
      <c r="AH240" s="67" t="inlineStr">
        <is>
          <t>√</t>
        </is>
      </c>
      <c r="AI240" s="67" t="inlineStr">
        <is>
          <t>√</t>
        </is>
      </c>
      <c r="AJ240" s="67" t="inlineStr">
        <is>
          <t>√</t>
        </is>
      </c>
      <c r="AK240" s="67" t="inlineStr">
        <is>
          <t>√</t>
        </is>
      </c>
      <c r="AL240" s="18" t="inlineStr">
        <is>
          <t>×</t>
        </is>
      </c>
      <c r="AM240" s="18" t="inlineStr">
        <is>
          <t>×</t>
        </is>
      </c>
      <c r="AN240" s="67" t="inlineStr">
        <is>
          <t>√</t>
        </is>
      </c>
      <c r="AO240" s="89" t="inlineStr">
        <is>
          <t>正在完善</t>
        </is>
      </c>
    </row>
    <row r="241" ht="67" customHeight="1" s="186">
      <c r="A241" s="123" t="n"/>
      <c r="B241" s="46" t="inlineStr">
        <is>
          <t>一般农户羔羊保温箱</t>
        </is>
      </c>
      <c r="C241" s="46" t="inlineStr">
        <is>
          <t>新建</t>
        </is>
      </c>
      <c r="D241" s="44" t="inlineStr">
        <is>
          <t>2022.01-2022.12</t>
        </is>
      </c>
      <c r="E241" s="46" t="inlineStr">
        <is>
          <t>秦团庄乡</t>
        </is>
      </c>
      <c r="F241" s="51" t="inlineStr">
        <is>
          <t>为69户每户投放羔羊保温箱1个(550元标准21户、400元标准48户），其中：贾塬村4户、白塬畔村23户、大天子村12户、新集子村8户、新峁村6户、秦团庄村4户、王团庄村5户、南掌堡子村7户。</t>
        </is>
      </c>
      <c r="G241" s="46" t="n">
        <v>2.1525</v>
      </c>
      <c r="H241" s="46" t="n">
        <v>2.1525</v>
      </c>
      <c r="I241" s="46" t="n"/>
      <c r="J241" s="46" t="n"/>
      <c r="K241" s="46" t="n"/>
      <c r="L241" s="46" t="inlineStr">
        <is>
          <t>甘财农〔2021〕132号</t>
        </is>
      </c>
      <c r="M241" s="51" t="inlineStr">
        <is>
          <t>改善养殖配套设施，提升养殖效益，增加养殖收入。</t>
        </is>
      </c>
      <c r="N241" s="51" t="inlineStr">
        <is>
          <t>增加养殖户发展湖羊养殖信心，提高养殖户出生羔羊成活率和养殖效益。</t>
        </is>
      </c>
      <c r="O241" s="46" t="n">
        <v>8</v>
      </c>
      <c r="P241" s="46" t="n"/>
      <c r="Q241" s="46">
        <f>R241+S241</f>
        <v/>
      </c>
      <c r="R241" s="46" t="n"/>
      <c r="S241" s="46" t="n">
        <v>0.0069</v>
      </c>
      <c r="T241" s="46">
        <f>U241+V241</f>
        <v/>
      </c>
      <c r="U241" s="46" t="n"/>
      <c r="V241" s="46" t="n">
        <v>0.0289</v>
      </c>
      <c r="W241" s="46" t="inlineStr">
        <is>
          <t>畜牧局</t>
        </is>
      </c>
      <c r="X241" s="80" t="inlineStr">
        <is>
          <t>赵过存</t>
        </is>
      </c>
      <c r="Y241" s="46" t="inlineStr">
        <is>
          <t>秦团庄乡</t>
        </is>
      </c>
      <c r="Z241" s="44" t="inlineStr">
        <is>
          <t>刘凤飞</t>
        </is>
      </c>
      <c r="AA241" s="44" t="inlineStr">
        <is>
          <t>环农领办发〔2022〕5号</t>
        </is>
      </c>
      <c r="AB241" s="44" t="inlineStr">
        <is>
          <t>二批整合</t>
        </is>
      </c>
      <c r="AC241" s="67" t="inlineStr">
        <is>
          <t>是</t>
        </is>
      </c>
      <c r="AD241" s="67" t="inlineStr">
        <is>
          <t>√</t>
        </is>
      </c>
      <c r="AE241" s="67" t="inlineStr">
        <is>
          <t>√</t>
        </is>
      </c>
      <c r="AF241" s="67" t="inlineStr">
        <is>
          <t>√</t>
        </is>
      </c>
      <c r="AG241" s="67" t="inlineStr">
        <is>
          <t>√</t>
        </is>
      </c>
      <c r="AH241" s="67" t="inlineStr">
        <is>
          <t>√</t>
        </is>
      </c>
      <c r="AI241" s="67" t="inlineStr">
        <is>
          <t>√</t>
        </is>
      </c>
      <c r="AJ241" s="67" t="inlineStr">
        <is>
          <t>√</t>
        </is>
      </c>
      <c r="AK241" s="67" t="inlineStr">
        <is>
          <t>√</t>
        </is>
      </c>
      <c r="AL241" s="18" t="inlineStr">
        <is>
          <t>×</t>
        </is>
      </c>
      <c r="AM241" s="18" t="inlineStr">
        <is>
          <t>×</t>
        </is>
      </c>
      <c r="AN241" s="67" t="inlineStr">
        <is>
          <t>√</t>
        </is>
      </c>
      <c r="AO241" s="89" t="inlineStr">
        <is>
          <t>正在完善</t>
        </is>
      </c>
    </row>
    <row r="242" ht="39" customHeight="1" s="186">
      <c r="A242" s="123" t="n"/>
      <c r="B242" s="34" t="inlineStr">
        <is>
          <t>2.饲草产业</t>
        </is>
      </c>
      <c r="C242" s="98" t="n"/>
      <c r="D242" s="98" t="n"/>
      <c r="E242" s="99" t="n"/>
      <c r="F242" s="47" t="n"/>
      <c r="G242" s="48">
        <f>G243+G264+G285</f>
        <v/>
      </c>
      <c r="H242" s="48">
        <f>H243+H264+H285</f>
        <v/>
      </c>
      <c r="I242" s="193">
        <f>I243+I264+I285</f>
        <v/>
      </c>
      <c r="J242" s="193">
        <f>J243+J264+J285</f>
        <v/>
      </c>
      <c r="K242" s="193">
        <f>K243+K264+K285</f>
        <v/>
      </c>
      <c r="L242" s="67" t="n"/>
      <c r="M242" s="73" t="n"/>
      <c r="N242" s="73" t="n"/>
      <c r="O242" s="67" t="n"/>
      <c r="P242" s="67" t="n"/>
      <c r="Q242" s="67" t="n"/>
      <c r="R242" s="67" t="n"/>
      <c r="S242" s="67" t="n"/>
      <c r="T242" s="67" t="n"/>
      <c r="U242" s="67" t="n"/>
      <c r="V242" s="67" t="n"/>
      <c r="W242" s="77" t="n"/>
      <c r="X242" s="77" t="n"/>
      <c r="Y242" s="67" t="n"/>
      <c r="Z242" s="67" t="n"/>
      <c r="AA242" s="67" t="n"/>
      <c r="AB242" s="67" t="n"/>
      <c r="AC242" s="67" t="n"/>
      <c r="AD242" s="67" t="n"/>
      <c r="AE242" s="67" t="n"/>
      <c r="AF242" s="67" t="n"/>
      <c r="AG242" s="67" t="n"/>
      <c r="AH242" s="67" t="n"/>
      <c r="AI242" s="67" t="n"/>
      <c r="AJ242" s="67" t="n"/>
      <c r="AK242" s="67" t="n"/>
      <c r="AL242" s="67" t="n"/>
      <c r="AM242" s="67" t="n"/>
      <c r="AN242" s="67" t="n"/>
      <c r="AO242" s="67" t="n"/>
    </row>
    <row r="243" ht="80" customHeight="1" s="186">
      <c r="A243" s="42" t="n"/>
      <c r="B243" s="42" t="inlineStr">
        <is>
          <t>大燕麦种植
合计</t>
        </is>
      </c>
      <c r="C243" s="42" t="inlineStr">
        <is>
          <t>新建</t>
        </is>
      </c>
      <c r="D243" s="40" t="inlineStr">
        <is>
          <t>2022.01-2022.12</t>
        </is>
      </c>
      <c r="E243" s="42" t="inlineStr">
        <is>
          <t>车道镇等20个乡镇</t>
        </is>
      </c>
      <c r="F243" s="50" t="inlineStr">
        <is>
          <t>扶持242个村10031户脱贫户（含监测对象）种植大燕麦15万亩、籽种统一采购、每亩按10kg免费供应。</t>
        </is>
      </c>
      <c r="G243" s="42" t="n">
        <v>675</v>
      </c>
      <c r="H243" s="42" t="n">
        <v>675</v>
      </c>
      <c r="I243" s="40" t="n"/>
      <c r="J243" s="40" t="n"/>
      <c r="K243" s="40" t="n"/>
      <c r="L243" s="40" t="n"/>
      <c r="M243" s="50" t="inlineStr">
        <is>
          <t>培育壮大草畜产业，增加农户收入，助推产业振兴。</t>
        </is>
      </c>
      <c r="N243" s="50" t="inlineStr">
        <is>
          <t>引导农户种植商品草、订单草和自用草，降低养殖成本，保障饲草供给，增加农户收入，进一步完善“企、社、户”三方利益联结机制。</t>
        </is>
      </c>
      <c r="O243" s="42">
        <f>SUM(O244:O263)</f>
        <v/>
      </c>
      <c r="P243" s="40" t="n">
        <v>34</v>
      </c>
      <c r="Q243" s="42">
        <f>R243+S243</f>
        <v/>
      </c>
      <c r="R243" s="42" t="n">
        <v>1.0031</v>
      </c>
      <c r="S243" s="40" t="n"/>
      <c r="T243" s="42">
        <f>U243+V243</f>
        <v/>
      </c>
      <c r="U243" s="42" t="n">
        <v>4.1288</v>
      </c>
      <c r="V243" s="40" t="n"/>
      <c r="W243" s="42" t="inlineStr">
        <is>
          <t>畜牧局</t>
        </is>
      </c>
      <c r="X243" s="79" t="inlineStr">
        <is>
          <t>赵过存</t>
        </is>
      </c>
      <c r="Y243" s="42" t="inlineStr">
        <is>
          <t>各乡镇</t>
        </is>
      </c>
      <c r="Z243" s="40" t="n"/>
      <c r="AA243" s="40" t="inlineStr">
        <is>
          <t>环农领办发〔2022〕3号</t>
        </is>
      </c>
      <c r="AB243" s="40" t="inlineStr">
        <is>
          <t>中提前批</t>
        </is>
      </c>
      <c r="AC243" s="67" t="inlineStr">
        <is>
          <t>是</t>
        </is>
      </c>
      <c r="AD243" s="67" t="inlineStr">
        <is>
          <t>√</t>
        </is>
      </c>
      <c r="AE243" s="67" t="inlineStr">
        <is>
          <t>√</t>
        </is>
      </c>
      <c r="AF243" s="67" t="inlineStr">
        <is>
          <t>√</t>
        </is>
      </c>
      <c r="AG243" s="67" t="inlineStr">
        <is>
          <t>√</t>
        </is>
      </c>
      <c r="AH243" s="67" t="inlineStr">
        <is>
          <t>√</t>
        </is>
      </c>
      <c r="AI243" s="67" t="inlineStr">
        <is>
          <t>√</t>
        </is>
      </c>
      <c r="AJ243" s="67" t="inlineStr">
        <is>
          <t>√</t>
        </is>
      </c>
      <c r="AK243" s="67" t="inlineStr">
        <is>
          <t>√</t>
        </is>
      </c>
      <c r="AL243" s="18" t="inlineStr">
        <is>
          <t>×</t>
        </is>
      </c>
      <c r="AM243" s="18" t="inlineStr">
        <is>
          <t>×</t>
        </is>
      </c>
      <c r="AN243" s="67" t="inlineStr">
        <is>
          <t>√</t>
        </is>
      </c>
      <c r="AO243" s="89" t="inlineStr">
        <is>
          <t>正在完善</t>
        </is>
      </c>
    </row>
    <row r="244" ht="94" customHeight="1" s="186">
      <c r="A244" s="123" t="n"/>
      <c r="B244" s="46" t="inlineStr">
        <is>
          <t>大燕麦草种植</t>
        </is>
      </c>
      <c r="C244" s="46" t="inlineStr">
        <is>
          <t>新建</t>
        </is>
      </c>
      <c r="D244" s="44" t="inlineStr">
        <is>
          <t>2022.01-2022.12</t>
        </is>
      </c>
      <c r="E244" s="46" t="inlineStr">
        <is>
          <t>木钵镇</t>
        </is>
      </c>
      <c r="F244" s="51" t="inlineStr">
        <is>
          <t>种植大燕麦1665亩，其中：白家掌村40户153亩、曹旗村10户69亩、邓寨子村10户78亩、高楼塬村8户86亩、郭西掌村37户192亩、韩洼子村10户80亩、井儿岔村10户70亩、刘家塬村10户72亩、罗家沟村20户152亩、木钵街村10户62亩、坪子塬村50户220亩、水坝滩村10户102亩、周湾村5户49亩、殷家桥村10户80亩、关营村3户40亩、高寨村8户80亩、二合塬村8户80亩。</t>
        </is>
      </c>
      <c r="G244" s="46" t="n">
        <v>7.4925</v>
      </c>
      <c r="H244" s="46" t="n">
        <v>7.4925</v>
      </c>
      <c r="I244" s="44" t="n"/>
      <c r="J244" s="44" t="n"/>
      <c r="K244" s="44" t="n"/>
      <c r="L244" s="44" t="inlineStr">
        <is>
          <t>甘财扶贫〔2021〕26号</t>
        </is>
      </c>
      <c r="M244" s="51" t="inlineStr">
        <is>
          <t>培育壮大草畜产业，增加农户收入，助推产业振兴。</t>
        </is>
      </c>
      <c r="N244" s="51" t="inlineStr">
        <is>
          <t>引导农户种植商品草、订单草和自用草，降低养殖成本，保障饲草供给，增加农户收入，进一步完善“企、社、户”三方利益联结机制。</t>
        </is>
      </c>
      <c r="O244" s="46" t="n">
        <v>17</v>
      </c>
      <c r="P244" s="44" t="n"/>
      <c r="Q244" s="46">
        <f>R244+S244</f>
        <v/>
      </c>
      <c r="R244" s="46" t="n">
        <v>0.0259</v>
      </c>
      <c r="S244" s="44" t="n"/>
      <c r="T244" s="46">
        <f>U244+V244</f>
        <v/>
      </c>
      <c r="U244" s="46" t="n">
        <v>0.1179</v>
      </c>
      <c r="V244" s="44" t="n"/>
      <c r="W244" s="46" t="inlineStr">
        <is>
          <t>畜牧局</t>
        </is>
      </c>
      <c r="X244" s="80" t="inlineStr">
        <is>
          <t>赵过存</t>
        </is>
      </c>
      <c r="Y244" s="46" t="inlineStr">
        <is>
          <t>木钵镇</t>
        </is>
      </c>
      <c r="Z244" s="71" t="inlineStr">
        <is>
          <t>方显</t>
        </is>
      </c>
      <c r="AA244" s="44" t="inlineStr">
        <is>
          <t>环农领办发〔2022〕3号</t>
        </is>
      </c>
      <c r="AB244" s="44" t="inlineStr">
        <is>
          <t>中提前批</t>
        </is>
      </c>
      <c r="AC244" s="67" t="inlineStr">
        <is>
          <t>是</t>
        </is>
      </c>
      <c r="AD244" s="67" t="inlineStr">
        <is>
          <t>√</t>
        </is>
      </c>
      <c r="AE244" s="67" t="inlineStr">
        <is>
          <t>√</t>
        </is>
      </c>
      <c r="AF244" s="67" t="inlineStr">
        <is>
          <t>√</t>
        </is>
      </c>
      <c r="AG244" s="67" t="inlineStr">
        <is>
          <t>√</t>
        </is>
      </c>
      <c r="AH244" s="67" t="inlineStr">
        <is>
          <t>√</t>
        </is>
      </c>
      <c r="AI244" s="67" t="inlineStr">
        <is>
          <t>√</t>
        </is>
      </c>
      <c r="AJ244" s="67" t="inlineStr">
        <is>
          <t>√</t>
        </is>
      </c>
      <c r="AK244" s="67" t="inlineStr">
        <is>
          <t>√</t>
        </is>
      </c>
      <c r="AL244" s="18" t="inlineStr">
        <is>
          <t>×</t>
        </is>
      </c>
      <c r="AM244" s="18" t="inlineStr">
        <is>
          <t>×</t>
        </is>
      </c>
      <c r="AN244" s="67" t="inlineStr">
        <is>
          <t>√</t>
        </is>
      </c>
      <c r="AO244" s="89" t="inlineStr">
        <is>
          <t>正在完善</t>
        </is>
      </c>
    </row>
    <row r="245" ht="89" customHeight="1" s="186">
      <c r="A245" s="123" t="n"/>
      <c r="B245" s="46" t="inlineStr">
        <is>
          <t>大燕麦草种植</t>
        </is>
      </c>
      <c r="C245" s="46" t="inlineStr">
        <is>
          <t>新建</t>
        </is>
      </c>
      <c r="D245" s="44" t="inlineStr">
        <is>
          <t>2022.01-2022.12</t>
        </is>
      </c>
      <c r="E245" s="46" t="inlineStr">
        <is>
          <t>八珠乡</t>
        </is>
      </c>
      <c r="F245" s="51" t="inlineStr">
        <is>
          <t>种植大燕麦2799亩，其中：八珠塬24户124亩、曹塬村28户259亩、瓦崾岘村33户184亩、杏树沟村45户347亩、塔儿咀村15户153亩、马连掌村78户747亩、冯家湾村47户256亩、苟塬村9户17.5亩、湫坝沟村67户370亩、白塬村71户341亩。</t>
        </is>
      </c>
      <c r="G245" s="46" t="n">
        <v>12.5955</v>
      </c>
      <c r="H245" s="46" t="n">
        <v>12.5955</v>
      </c>
      <c r="I245" s="44" t="n"/>
      <c r="J245" s="44" t="n"/>
      <c r="K245" s="44" t="n"/>
      <c r="L245" s="44" t="inlineStr">
        <is>
          <t>甘财扶贫〔2021〕26号</t>
        </is>
      </c>
      <c r="M245" s="51" t="inlineStr">
        <is>
          <t>培育壮大草畜产业，增加农户收入，助推产业振兴。</t>
        </is>
      </c>
      <c r="N245" s="51" t="inlineStr">
        <is>
          <t>引导农户种植商品草、订单草和自用草，降低养殖成本，保障饲草供给，增加农户收入，进一步完善“企、社、户”三方利益联结机制。</t>
        </is>
      </c>
      <c r="O245" s="46" t="n">
        <v>10</v>
      </c>
      <c r="P245" s="44" t="n"/>
      <c r="Q245" s="46">
        <f>R245+S245</f>
        <v/>
      </c>
      <c r="R245" s="46" t="n">
        <v>0.0417</v>
      </c>
      <c r="S245" s="44" t="n"/>
      <c r="T245" s="46">
        <f>U245+V245</f>
        <v/>
      </c>
      <c r="U245" s="46" t="n">
        <v>0.1932</v>
      </c>
      <c r="V245" s="44" t="n"/>
      <c r="W245" s="46" t="inlineStr">
        <is>
          <t>畜牧局</t>
        </is>
      </c>
      <c r="X245" s="80" t="inlineStr">
        <is>
          <t>赵过存</t>
        </is>
      </c>
      <c r="Y245" s="46" t="inlineStr">
        <is>
          <t>八珠乡</t>
        </is>
      </c>
      <c r="Z245" s="44" t="inlineStr">
        <is>
          <t>白俊虎</t>
        </is>
      </c>
      <c r="AA245" s="44" t="inlineStr">
        <is>
          <t>环农领办发〔2022〕3号</t>
        </is>
      </c>
      <c r="AB245" s="44" t="inlineStr">
        <is>
          <t>中提前批</t>
        </is>
      </c>
      <c r="AC245" s="67" t="inlineStr">
        <is>
          <t>是</t>
        </is>
      </c>
      <c r="AD245" s="67" t="inlineStr">
        <is>
          <t>√</t>
        </is>
      </c>
      <c r="AE245" s="67" t="inlineStr">
        <is>
          <t>√</t>
        </is>
      </c>
      <c r="AF245" s="67" t="inlineStr">
        <is>
          <t>√</t>
        </is>
      </c>
      <c r="AG245" s="67" t="inlineStr">
        <is>
          <t>√</t>
        </is>
      </c>
      <c r="AH245" s="67" t="inlineStr">
        <is>
          <t>√</t>
        </is>
      </c>
      <c r="AI245" s="67" t="inlineStr">
        <is>
          <t>√</t>
        </is>
      </c>
      <c r="AJ245" s="67" t="inlineStr">
        <is>
          <t>√</t>
        </is>
      </c>
      <c r="AK245" s="67" t="inlineStr">
        <is>
          <t>√</t>
        </is>
      </c>
      <c r="AL245" s="18" t="inlineStr">
        <is>
          <t>×</t>
        </is>
      </c>
      <c r="AM245" s="18" t="inlineStr">
        <is>
          <t>×</t>
        </is>
      </c>
      <c r="AN245" s="67" t="inlineStr">
        <is>
          <t>√</t>
        </is>
      </c>
      <c r="AO245" s="89" t="inlineStr">
        <is>
          <t>正在完善</t>
        </is>
      </c>
    </row>
    <row r="246" ht="92" customHeight="1" s="186">
      <c r="A246" s="123" t="n"/>
      <c r="B246" s="46" t="inlineStr">
        <is>
          <t>大燕麦草种植</t>
        </is>
      </c>
      <c r="C246" s="46" t="inlineStr">
        <is>
          <t>新建</t>
        </is>
      </c>
      <c r="D246" s="44" t="inlineStr">
        <is>
          <t>2022.01-2022.12</t>
        </is>
      </c>
      <c r="E246" s="46" t="inlineStr">
        <is>
          <t>车道镇</t>
        </is>
      </c>
      <c r="F246" s="51" t="inlineStr">
        <is>
          <t>种植大燕麦10070亩，其中：苦水掌村98户1100亩、双庙村50户200亩、王西掌村102户240亩、吊渠村40户560亩、三角城村58户480亩、杨掌村56户1020亩、万安村85户1020亩、陈掌村62户1000亩、红台村20户300亩、樱桃掌村70户1400亩、安掌村30户340亩、代掌村85户310亩、刘渠村42户1600亩、刘园子村24户500亩。</t>
        </is>
      </c>
      <c r="G246" s="46" t="n">
        <v>45.315</v>
      </c>
      <c r="H246" s="46" t="n">
        <v>45.315</v>
      </c>
      <c r="I246" s="44" t="n"/>
      <c r="J246" s="44" t="n"/>
      <c r="K246" s="44" t="n"/>
      <c r="L246" s="44" t="inlineStr">
        <is>
          <t>甘财扶贫〔2021〕26号</t>
        </is>
      </c>
      <c r="M246" s="51" t="inlineStr">
        <is>
          <t>培育壮大草畜产业，增加农户收入，助推产业振兴。</t>
        </is>
      </c>
      <c r="N246" s="51" t="inlineStr">
        <is>
          <t>引导农户种植商品草、订单草和自用草，降低养殖成本，保障饲草供给，增加农户收入，进一步完善“企、社、户”三方利益联结机制。</t>
        </is>
      </c>
      <c r="O246" s="46" t="n">
        <v>13</v>
      </c>
      <c r="P246" s="44" t="n"/>
      <c r="Q246" s="46">
        <f>R246+S246</f>
        <v/>
      </c>
      <c r="R246" s="46" t="n">
        <v>0.0822</v>
      </c>
      <c r="S246" s="44" t="n"/>
      <c r="T246" s="46">
        <f>U246+V246</f>
        <v/>
      </c>
      <c r="U246" s="46" t="n">
        <v>0.3288</v>
      </c>
      <c r="V246" s="44" t="n"/>
      <c r="W246" s="46" t="inlineStr">
        <is>
          <t>畜牧局</t>
        </is>
      </c>
      <c r="X246" s="80" t="inlineStr">
        <is>
          <t>赵过存</t>
        </is>
      </c>
      <c r="Y246" s="46" t="inlineStr">
        <is>
          <t>车道镇</t>
        </is>
      </c>
      <c r="Z246" s="46" t="inlineStr">
        <is>
          <t>张会星</t>
        </is>
      </c>
      <c r="AA246" s="44" t="inlineStr">
        <is>
          <t>环农领办发〔2022〕3号</t>
        </is>
      </c>
      <c r="AB246" s="44" t="inlineStr">
        <is>
          <t>中提前批</t>
        </is>
      </c>
      <c r="AC246" s="67" t="inlineStr">
        <is>
          <t>是</t>
        </is>
      </c>
      <c r="AD246" s="67" t="inlineStr">
        <is>
          <t>√</t>
        </is>
      </c>
      <c r="AE246" s="67" t="inlineStr">
        <is>
          <t>√</t>
        </is>
      </c>
      <c r="AF246" s="67" t="inlineStr">
        <is>
          <t>√</t>
        </is>
      </c>
      <c r="AG246" s="67" t="inlineStr">
        <is>
          <t>√</t>
        </is>
      </c>
      <c r="AH246" s="67" t="inlineStr">
        <is>
          <t>√</t>
        </is>
      </c>
      <c r="AI246" s="67" t="inlineStr">
        <is>
          <t>√</t>
        </is>
      </c>
      <c r="AJ246" s="67" t="inlineStr">
        <is>
          <t>√</t>
        </is>
      </c>
      <c r="AK246" s="67" t="inlineStr">
        <is>
          <t>√</t>
        </is>
      </c>
      <c r="AL246" s="18" t="inlineStr">
        <is>
          <t>×</t>
        </is>
      </c>
      <c r="AM246" s="18" t="inlineStr">
        <is>
          <t>×</t>
        </is>
      </c>
      <c r="AN246" s="67" t="inlineStr">
        <is>
          <t>√</t>
        </is>
      </c>
      <c r="AO246" s="89" t="inlineStr">
        <is>
          <t>正在完善</t>
        </is>
      </c>
    </row>
    <row r="247" ht="74" customHeight="1" s="186">
      <c r="A247" s="123" t="n"/>
      <c r="B247" s="46" t="inlineStr">
        <is>
          <t>大燕麦草种植</t>
        </is>
      </c>
      <c r="C247" s="46" t="inlineStr">
        <is>
          <t>新建</t>
        </is>
      </c>
      <c r="D247" s="44" t="inlineStr">
        <is>
          <t>2022.01-2022.12</t>
        </is>
      </c>
      <c r="E247" s="46" t="inlineStr">
        <is>
          <t>樊家川镇</t>
        </is>
      </c>
      <c r="F247" s="51" t="inlineStr">
        <is>
          <t>种植大燕麦2728亩，其中：慕家河村20户200亩、樊家川村49户200亩、马驿沟村28户400亩、郝集村60户300亩、长城村105户450亩、闫塬村50户350亩、李崾岘村76户468亩、马骏滩村65户360亩。</t>
        </is>
      </c>
      <c r="G247" s="46" t="n">
        <v>12.276</v>
      </c>
      <c r="H247" s="46" t="n">
        <v>12.276</v>
      </c>
      <c r="I247" s="44" t="n"/>
      <c r="J247" s="44" t="n"/>
      <c r="K247" s="44" t="n"/>
      <c r="L247" s="44" t="inlineStr">
        <is>
          <t>甘财扶贫〔2021〕26号</t>
        </is>
      </c>
      <c r="M247" s="51" t="inlineStr">
        <is>
          <t>培育壮大草畜产业，增加农户收入，助推产业振兴。</t>
        </is>
      </c>
      <c r="N247" s="51" t="inlineStr">
        <is>
          <t>引导农户种植商品草、订单草和自用草，降低养殖成本，保障饲草供给，增加农户收入，进一步完善“企、社、户”三方利益联结机制。</t>
        </is>
      </c>
      <c r="O247" s="46" t="n">
        <v>8</v>
      </c>
      <c r="P247" s="44" t="n"/>
      <c r="Q247" s="46">
        <f>R247+S247</f>
        <v/>
      </c>
      <c r="R247" s="46" t="n">
        <v>0.0453</v>
      </c>
      <c r="S247" s="44" t="n"/>
      <c r="T247" s="46">
        <f>U247+V247</f>
        <v/>
      </c>
      <c r="U247" s="46" t="n">
        <v>0.2363</v>
      </c>
      <c r="V247" s="44" t="n"/>
      <c r="W247" s="46" t="inlineStr">
        <is>
          <t>畜牧局</t>
        </is>
      </c>
      <c r="X247" s="80" t="inlineStr">
        <is>
          <t>赵过存</t>
        </is>
      </c>
      <c r="Y247" s="46" t="inlineStr">
        <is>
          <t>樊家川镇</t>
        </is>
      </c>
      <c r="Z247" s="44" t="inlineStr">
        <is>
          <t>王治峰</t>
        </is>
      </c>
      <c r="AA247" s="44" t="inlineStr">
        <is>
          <t>环农领办发〔2022〕3号</t>
        </is>
      </c>
      <c r="AB247" s="44" t="inlineStr">
        <is>
          <t>中提前批</t>
        </is>
      </c>
      <c r="AC247" s="67" t="inlineStr">
        <is>
          <t>是</t>
        </is>
      </c>
      <c r="AD247" s="67" t="inlineStr">
        <is>
          <t>√</t>
        </is>
      </c>
      <c r="AE247" s="67" t="inlineStr">
        <is>
          <t>√</t>
        </is>
      </c>
      <c r="AF247" s="67" t="inlineStr">
        <is>
          <t>√</t>
        </is>
      </c>
      <c r="AG247" s="67" t="inlineStr">
        <is>
          <t>√</t>
        </is>
      </c>
      <c r="AH247" s="67" t="inlineStr">
        <is>
          <t>√</t>
        </is>
      </c>
      <c r="AI247" s="67" t="inlineStr">
        <is>
          <t>√</t>
        </is>
      </c>
      <c r="AJ247" s="67" t="inlineStr">
        <is>
          <t>√</t>
        </is>
      </c>
      <c r="AK247" s="67" t="inlineStr">
        <is>
          <t>√</t>
        </is>
      </c>
      <c r="AL247" s="18" t="inlineStr">
        <is>
          <t>×</t>
        </is>
      </c>
      <c r="AM247" s="18" t="inlineStr">
        <is>
          <t>×</t>
        </is>
      </c>
      <c r="AN247" s="67" t="inlineStr">
        <is>
          <t>√</t>
        </is>
      </c>
      <c r="AO247" s="89" t="inlineStr">
        <is>
          <t>正在完善</t>
        </is>
      </c>
    </row>
    <row r="248" ht="91" customHeight="1" s="186">
      <c r="A248" s="123" t="n"/>
      <c r="B248" s="46" t="inlineStr">
        <is>
          <t>大燕麦草种植</t>
        </is>
      </c>
      <c r="C248" s="46" t="inlineStr">
        <is>
          <t>新建</t>
        </is>
      </c>
      <c r="D248" s="44" t="inlineStr">
        <is>
          <t>2022.01-2022.12</t>
        </is>
      </c>
      <c r="E248" s="46" t="inlineStr">
        <is>
          <t>耿湾乡</t>
        </is>
      </c>
      <c r="F248" s="51" t="inlineStr">
        <is>
          <t>种植大燕麦3240亩，其中：早流渠村10户100亩、耿河村20户200亩、四合原村30户150亩、桃树掌村30户100亩、韩老庄村15户120亩、天桥村10户80亩、许掌村40户240亩、万湾村100户600亩、张台村12户240亩、黑城岔村20户160亩、郜庄村25户400亩、郝东掌村15户450亩、潘掌村40户400亩。</t>
        </is>
      </c>
      <c r="G248" s="46" t="n">
        <v>14.58</v>
      </c>
      <c r="H248" s="46" t="n">
        <v>14.58</v>
      </c>
      <c r="I248" s="44" t="n"/>
      <c r="J248" s="44" t="n"/>
      <c r="K248" s="44" t="n"/>
      <c r="L248" s="44" t="inlineStr">
        <is>
          <t>甘财扶贫〔2021〕26号</t>
        </is>
      </c>
      <c r="M248" s="51" t="inlineStr">
        <is>
          <t>培育壮大草畜产业，增加农户收入，助推产业振兴。</t>
        </is>
      </c>
      <c r="N248" s="51" t="inlineStr">
        <is>
          <t>引导农户种植商品草、订单草和自用草，降低养殖成本，保障饲草供给，增加农户收入，进一步完善“企、社、户”三方利益联结机制。</t>
        </is>
      </c>
      <c r="O248" s="46" t="n">
        <v>13</v>
      </c>
      <c r="P248" s="44" t="n"/>
      <c r="Q248" s="46">
        <f>R248+S248</f>
        <v/>
      </c>
      <c r="R248" s="46" t="n">
        <v>0.0367</v>
      </c>
      <c r="S248" s="44" t="n"/>
      <c r="T248" s="46">
        <f>U248+V248</f>
        <v/>
      </c>
      <c r="U248" s="46" t="n">
        <v>0.1468</v>
      </c>
      <c r="V248" s="44" t="n"/>
      <c r="W248" s="46" t="inlineStr">
        <is>
          <t>畜牧局</t>
        </is>
      </c>
      <c r="X248" s="80" t="inlineStr">
        <is>
          <t>赵过存</t>
        </is>
      </c>
      <c r="Y248" s="46" t="inlineStr">
        <is>
          <t>耿湾乡</t>
        </is>
      </c>
      <c r="Z248" s="44" t="inlineStr">
        <is>
          <t>王秀丽</t>
        </is>
      </c>
      <c r="AA248" s="44" t="inlineStr">
        <is>
          <t>环农领办发〔2022〕3号</t>
        </is>
      </c>
      <c r="AB248" s="44" t="inlineStr">
        <is>
          <t>中提前批</t>
        </is>
      </c>
      <c r="AC248" s="67" t="inlineStr">
        <is>
          <t>是</t>
        </is>
      </c>
      <c r="AD248" s="67" t="inlineStr">
        <is>
          <t>√</t>
        </is>
      </c>
      <c r="AE248" s="67" t="inlineStr">
        <is>
          <t>√</t>
        </is>
      </c>
      <c r="AF248" s="67" t="inlineStr">
        <is>
          <t>√</t>
        </is>
      </c>
      <c r="AG248" s="67" t="inlineStr">
        <is>
          <t>√</t>
        </is>
      </c>
      <c r="AH248" s="67" t="inlineStr">
        <is>
          <t>√</t>
        </is>
      </c>
      <c r="AI248" s="67" t="inlineStr">
        <is>
          <t>√</t>
        </is>
      </c>
      <c r="AJ248" s="67" t="inlineStr">
        <is>
          <t>√</t>
        </is>
      </c>
      <c r="AK248" s="67" t="inlineStr">
        <is>
          <t>√</t>
        </is>
      </c>
      <c r="AL248" s="18" t="inlineStr">
        <is>
          <t>×</t>
        </is>
      </c>
      <c r="AM248" s="18" t="inlineStr">
        <is>
          <t>×</t>
        </is>
      </c>
      <c r="AN248" s="67" t="inlineStr">
        <is>
          <t>√</t>
        </is>
      </c>
      <c r="AO248" s="89" t="inlineStr">
        <is>
          <t>正在完善</t>
        </is>
      </c>
    </row>
    <row r="249" ht="90" customHeight="1" s="186">
      <c r="A249" s="123" t="n"/>
      <c r="B249" s="46" t="inlineStr">
        <is>
          <t>大燕麦草种植</t>
        </is>
      </c>
      <c r="C249" s="46" t="inlineStr">
        <is>
          <t>新建</t>
        </is>
      </c>
      <c r="D249" s="44" t="inlineStr">
        <is>
          <t>2022.01-2022.12</t>
        </is>
      </c>
      <c r="E249" s="46" t="inlineStr">
        <is>
          <t>洪德镇</t>
        </is>
      </c>
      <c r="F249" s="51" t="inlineStr">
        <is>
          <t>种植大燕麦2632亩，其中：丁阳渠子村30户200亩、河连湾村30户210亩、洪德街村27户152亩、寇河村28户150亩、李达掌村20户140亩、李塬村30户150亩、梁岔村35户150亩、马塬村35户160亩、苗河村35户150亩、苏长沟村35户120亩、私盐路村60户300亩、新集子村32户450亩、张崾岘村30户200亩、赵洼村35户100亩、</t>
        </is>
      </c>
      <c r="G249" s="46" t="n">
        <v>11.844</v>
      </c>
      <c r="H249" s="46" t="n">
        <v>11.844</v>
      </c>
      <c r="I249" s="44" t="n"/>
      <c r="J249" s="44" t="n"/>
      <c r="K249" s="44" t="n"/>
      <c r="L249" s="44" t="inlineStr">
        <is>
          <t>甘财扶贫〔2021〕26号</t>
        </is>
      </c>
      <c r="M249" s="51" t="inlineStr">
        <is>
          <t>培育壮大草畜产业，增加农户收入，助推产业振兴。</t>
        </is>
      </c>
      <c r="N249" s="51" t="inlineStr">
        <is>
          <t>引导农户种植商品草、订单草和自用草，降低养殖成本，保障饲草供给，增加农户收入，进一步完善“企、社、户”三方利益联结机制。</t>
        </is>
      </c>
      <c r="O249" s="46" t="n">
        <v>17</v>
      </c>
      <c r="P249" s="44" t="n"/>
      <c r="Q249" s="46">
        <f>R249+S249</f>
        <v/>
      </c>
      <c r="R249" s="46" t="n">
        <v>0.0462</v>
      </c>
      <c r="S249" s="44" t="n"/>
      <c r="T249" s="46">
        <f>U249+V249</f>
        <v/>
      </c>
      <c r="U249" s="46" t="n">
        <v>0.1848</v>
      </c>
      <c r="V249" s="44" t="n"/>
      <c r="W249" s="46" t="inlineStr">
        <is>
          <t>畜牧局</t>
        </is>
      </c>
      <c r="X249" s="80" t="inlineStr">
        <is>
          <t>赵过存</t>
        </is>
      </c>
      <c r="Y249" s="46" t="inlineStr">
        <is>
          <t>洪德镇</t>
        </is>
      </c>
      <c r="Z249" s="71" t="inlineStr">
        <is>
          <t>王国伍</t>
        </is>
      </c>
      <c r="AA249" s="44" t="inlineStr">
        <is>
          <t>环农领办发〔2022〕3号</t>
        </is>
      </c>
      <c r="AB249" s="44" t="inlineStr">
        <is>
          <t>中提前批</t>
        </is>
      </c>
      <c r="AC249" s="67" t="inlineStr">
        <is>
          <t>是</t>
        </is>
      </c>
      <c r="AD249" s="67" t="inlineStr">
        <is>
          <t>√</t>
        </is>
      </c>
      <c r="AE249" s="67" t="inlineStr">
        <is>
          <t>√</t>
        </is>
      </c>
      <c r="AF249" s="67" t="inlineStr">
        <is>
          <t>√</t>
        </is>
      </c>
      <c r="AG249" s="67" t="inlineStr">
        <is>
          <t>√</t>
        </is>
      </c>
      <c r="AH249" s="67" t="inlineStr">
        <is>
          <t>√</t>
        </is>
      </c>
      <c r="AI249" s="67" t="inlineStr">
        <is>
          <t>√</t>
        </is>
      </c>
      <c r="AJ249" s="67" t="inlineStr">
        <is>
          <t>√</t>
        </is>
      </c>
      <c r="AK249" s="67" t="inlineStr">
        <is>
          <t>√</t>
        </is>
      </c>
      <c r="AL249" s="18" t="inlineStr">
        <is>
          <t>×</t>
        </is>
      </c>
      <c r="AM249" s="18" t="inlineStr">
        <is>
          <t>×</t>
        </is>
      </c>
      <c r="AN249" s="67" t="inlineStr">
        <is>
          <t>√</t>
        </is>
      </c>
      <c r="AO249" s="89" t="inlineStr">
        <is>
          <t>正在完善</t>
        </is>
      </c>
    </row>
    <row r="250" ht="77" customHeight="1" s="186">
      <c r="A250" s="123" t="n"/>
      <c r="B250" s="46" t="inlineStr">
        <is>
          <t>大燕麦草种植</t>
        </is>
      </c>
      <c r="C250" s="46" t="inlineStr">
        <is>
          <t>新建</t>
        </is>
      </c>
      <c r="D250" s="44" t="inlineStr">
        <is>
          <t>2022.01-2022.12</t>
        </is>
      </c>
      <c r="E250" s="46" t="inlineStr">
        <is>
          <t>虎洞镇</t>
        </is>
      </c>
      <c r="F250" s="51" t="inlineStr">
        <is>
          <t>种植大燕麦5184亩，其中：半个城村35户500亩、常兆台村45户566亩、贾驿村60户900亩、刘解掌村60户878亩、砂井子村30户150亩、魏家河村31户180亩、张大掌村43户600亩、金庄塬村55户460亩、张家湾村60户750亩、高庙湾村40户200亩。</t>
        </is>
      </c>
      <c r="G250" s="46" t="n">
        <v>23.328</v>
      </c>
      <c r="H250" s="46" t="n">
        <v>23.328</v>
      </c>
      <c r="I250" s="44" t="n"/>
      <c r="J250" s="44" t="n"/>
      <c r="K250" s="44" t="n"/>
      <c r="L250" s="44" t="inlineStr">
        <is>
          <t>甘财扶贫〔2021〕26号</t>
        </is>
      </c>
      <c r="M250" s="51" t="inlineStr">
        <is>
          <t>培育壮大草畜产业，增加农户收入，助推产业振兴。</t>
        </is>
      </c>
      <c r="N250" s="51" t="inlineStr">
        <is>
          <t>引导农户种植商品草、订单草和自用草，降低养殖成本，保障饲草供给，增加农户收入，进一步完善“企、社、户”三方利益联结机制。</t>
        </is>
      </c>
      <c r="O250" s="46" t="n">
        <v>10</v>
      </c>
      <c r="P250" s="44" t="n"/>
      <c r="Q250" s="46">
        <f>R250+S250</f>
        <v/>
      </c>
      <c r="R250" s="46" t="n">
        <v>0.0459</v>
      </c>
      <c r="S250" s="44" t="n"/>
      <c r="T250" s="46">
        <f>U250+V250</f>
        <v/>
      </c>
      <c r="U250" s="46" t="n">
        <v>0.03009</v>
      </c>
      <c r="V250" s="44" t="n"/>
      <c r="W250" s="46" t="inlineStr">
        <is>
          <t>畜牧局</t>
        </is>
      </c>
      <c r="X250" s="80" t="inlineStr">
        <is>
          <t>赵过存</t>
        </is>
      </c>
      <c r="Y250" s="46" t="inlineStr">
        <is>
          <t>虎洞镇</t>
        </is>
      </c>
      <c r="Z250" s="44" t="inlineStr">
        <is>
          <t>梁海涛</t>
        </is>
      </c>
      <c r="AA250" s="44" t="inlineStr">
        <is>
          <t>环农领办发〔2022〕3号</t>
        </is>
      </c>
      <c r="AB250" s="44" t="inlineStr">
        <is>
          <t>中提前批</t>
        </is>
      </c>
      <c r="AC250" s="67" t="inlineStr">
        <is>
          <t>是</t>
        </is>
      </c>
      <c r="AD250" s="67" t="inlineStr">
        <is>
          <t>√</t>
        </is>
      </c>
      <c r="AE250" s="67" t="inlineStr">
        <is>
          <t>√</t>
        </is>
      </c>
      <c r="AF250" s="67" t="inlineStr">
        <is>
          <t>√</t>
        </is>
      </c>
      <c r="AG250" s="67" t="inlineStr">
        <is>
          <t>√</t>
        </is>
      </c>
      <c r="AH250" s="67" t="inlineStr">
        <is>
          <t>√</t>
        </is>
      </c>
      <c r="AI250" s="67" t="inlineStr">
        <is>
          <t>√</t>
        </is>
      </c>
      <c r="AJ250" s="67" t="inlineStr">
        <is>
          <t>√</t>
        </is>
      </c>
      <c r="AK250" s="67" t="inlineStr">
        <is>
          <t>√</t>
        </is>
      </c>
      <c r="AL250" s="18" t="inlineStr">
        <is>
          <t>×</t>
        </is>
      </c>
      <c r="AM250" s="18" t="inlineStr">
        <is>
          <t>×</t>
        </is>
      </c>
      <c r="AN250" s="67" t="inlineStr">
        <is>
          <t>√</t>
        </is>
      </c>
      <c r="AO250" s="89" t="inlineStr">
        <is>
          <t>正在完善</t>
        </is>
      </c>
    </row>
    <row r="251" ht="111" customHeight="1" s="186">
      <c r="A251" s="123" t="n"/>
      <c r="B251" s="46" t="inlineStr">
        <is>
          <t>大燕麦草种植</t>
        </is>
      </c>
      <c r="C251" s="46" t="inlineStr">
        <is>
          <t>新建</t>
        </is>
      </c>
      <c r="D251" s="44" t="inlineStr">
        <is>
          <t>2022.01-2022.12</t>
        </is>
      </c>
      <c r="E251" s="46" t="inlineStr">
        <is>
          <t>环城镇</t>
        </is>
      </c>
      <c r="F251" s="51" t="inlineStr">
        <is>
          <t>种植大燕麦1437亩，其中：龚淌村22户96亩、唐塬村6户24亩、北郭塬村6户35亩、陈汤塬村12户55亩、城东塬村4户12亩、耿家沟村9户126亩、红星村4户28亩、马坊塬村8户29亩、漫塬村11户50亩、宁老庄村19户185亩、冉旗寨村19户179亩、十八里村1户5亩、西川村6户38亩、肖川村17户90亩、杨庙掌村17户150亩、张淌村5户28亩、周塬村3户10亩、赵小掌村27户125亩、高龚塬村24户101亩、五里屯村1户1亩、鸳鸯沟村5户26亩、白草原村2户7亩、张滩滩村11户37亩。</t>
        </is>
      </c>
      <c r="G251" s="46" t="n">
        <v>6.4665</v>
      </c>
      <c r="H251" s="46" t="n">
        <v>6.4665</v>
      </c>
      <c r="I251" s="44" t="n"/>
      <c r="J251" s="44" t="n"/>
      <c r="K251" s="44" t="n"/>
      <c r="L251" s="44" t="inlineStr">
        <is>
          <t>甘财扶贫〔2021〕26号</t>
        </is>
      </c>
      <c r="M251" s="51" t="inlineStr">
        <is>
          <t>培育壮大草畜产业，增加农户收入，助推产业振兴。</t>
        </is>
      </c>
      <c r="N251" s="51" t="inlineStr">
        <is>
          <t>引导农户种植商品草、订单草和自用草，降低养殖成本，保障饲草供给，增加农户收入，进一步完善“企、社、户”三方利益联结机制。</t>
        </is>
      </c>
      <c r="O251" s="46" t="n">
        <v>2</v>
      </c>
      <c r="P251" s="44" t="n">
        <v>21</v>
      </c>
      <c r="Q251" s="46">
        <f>R251+S251</f>
        <v/>
      </c>
      <c r="R251" s="46" t="n">
        <v>0.0239</v>
      </c>
      <c r="S251" s="44" t="n"/>
      <c r="T251" s="46">
        <f>U251+V251</f>
        <v/>
      </c>
      <c r="U251" s="46" t="n">
        <v>0.103</v>
      </c>
      <c r="V251" s="44" t="n"/>
      <c r="W251" s="46" t="inlineStr">
        <is>
          <t>畜牧局</t>
        </is>
      </c>
      <c r="X251" s="80" t="inlineStr">
        <is>
          <t>赵过存</t>
        </is>
      </c>
      <c r="Y251" s="46" t="inlineStr">
        <is>
          <t>环城镇</t>
        </is>
      </c>
      <c r="Z251" s="44" t="inlineStr">
        <is>
          <t>王向斌</t>
        </is>
      </c>
      <c r="AA251" s="44" t="inlineStr">
        <is>
          <t>环农领办发〔2022〕3号</t>
        </is>
      </c>
      <c r="AB251" s="44" t="inlineStr">
        <is>
          <t>中提前批</t>
        </is>
      </c>
      <c r="AC251" s="67" t="inlineStr">
        <is>
          <t>是</t>
        </is>
      </c>
      <c r="AD251" s="67" t="inlineStr">
        <is>
          <t>√</t>
        </is>
      </c>
      <c r="AE251" s="67" t="inlineStr">
        <is>
          <t>√</t>
        </is>
      </c>
      <c r="AF251" s="67" t="inlineStr">
        <is>
          <t>√</t>
        </is>
      </c>
      <c r="AG251" s="67" t="inlineStr">
        <is>
          <t>√</t>
        </is>
      </c>
      <c r="AH251" s="67" t="inlineStr">
        <is>
          <t>√</t>
        </is>
      </c>
      <c r="AI251" s="67" t="inlineStr">
        <is>
          <t>√</t>
        </is>
      </c>
      <c r="AJ251" s="67" t="inlineStr">
        <is>
          <t>√</t>
        </is>
      </c>
      <c r="AK251" s="67" t="inlineStr">
        <is>
          <t>√</t>
        </is>
      </c>
      <c r="AL251" s="18" t="inlineStr">
        <is>
          <t>×</t>
        </is>
      </c>
      <c r="AM251" s="18" t="inlineStr">
        <is>
          <t>×</t>
        </is>
      </c>
      <c r="AN251" s="67" t="inlineStr">
        <is>
          <t>√</t>
        </is>
      </c>
      <c r="AO251" s="89" t="inlineStr">
        <is>
          <t>正在完善</t>
        </is>
      </c>
    </row>
    <row r="252" ht="78" customHeight="1" s="186">
      <c r="A252" s="123" t="n"/>
      <c r="B252" s="46" t="inlineStr">
        <is>
          <t>大燕麦草种植</t>
        </is>
      </c>
      <c r="C252" s="46" t="inlineStr">
        <is>
          <t>新建</t>
        </is>
      </c>
      <c r="D252" s="44" t="inlineStr">
        <is>
          <t>2022.01-2022.12</t>
        </is>
      </c>
      <c r="E252" s="46" t="inlineStr">
        <is>
          <t>秦团庄乡</t>
        </is>
      </c>
      <c r="F252" s="51" t="inlineStr">
        <is>
          <t>种植大燕麦12600亩，其中：贾塬村60户1500亩、秦团庄村119户1700亩、新集子村76户1700亩、新峁村85户1500亩、白塬畔村52户1600亩、大天子村54户1500亩、王团庄村63户1500亩、南掌堡子村54户1600亩。</t>
        </is>
      </c>
      <c r="G252" s="46" t="n">
        <v>56.7</v>
      </c>
      <c r="H252" s="46" t="n">
        <v>56.7</v>
      </c>
      <c r="I252" s="44" t="n"/>
      <c r="J252" s="44" t="n"/>
      <c r="K252" s="44" t="n"/>
      <c r="L252" s="44" t="inlineStr">
        <is>
          <t>甘财扶贫〔2021〕26号</t>
        </is>
      </c>
      <c r="M252" s="51" t="inlineStr">
        <is>
          <t>培育壮大草畜产业，增加农户收入，助推产业振兴。</t>
        </is>
      </c>
      <c r="N252" s="51" t="inlineStr">
        <is>
          <t>引导农户种植商品草、订单草和自用草，降低养殖成本，保障饲草供给，增加农户收入，进一步完善“企、社、户”三方利益联结机制。</t>
        </is>
      </c>
      <c r="O252" s="46" t="n">
        <v>8</v>
      </c>
      <c r="P252" s="44" t="n"/>
      <c r="Q252" s="46">
        <f>R252+S252</f>
        <v/>
      </c>
      <c r="R252" s="46" t="n">
        <v>0.0563</v>
      </c>
      <c r="S252" s="44" t="n"/>
      <c r="T252" s="46">
        <f>U252+V252</f>
        <v/>
      </c>
      <c r="U252" s="46" t="n">
        <v>0.1402</v>
      </c>
      <c r="V252" s="44" t="n"/>
      <c r="W252" s="46" t="inlineStr">
        <is>
          <t>畜牧局</t>
        </is>
      </c>
      <c r="X252" s="80" t="inlineStr">
        <is>
          <t>赵过存</t>
        </is>
      </c>
      <c r="Y252" s="46" t="inlineStr">
        <is>
          <t>秦团庄乡</t>
        </is>
      </c>
      <c r="Z252" s="44" t="inlineStr">
        <is>
          <t>刘凤飞</t>
        </is>
      </c>
      <c r="AA252" s="44" t="inlineStr">
        <is>
          <t>环农领办发〔2022〕3号</t>
        </is>
      </c>
      <c r="AB252" s="44" t="inlineStr">
        <is>
          <t>中提前批</t>
        </is>
      </c>
      <c r="AC252" s="67" t="inlineStr">
        <is>
          <t>是</t>
        </is>
      </c>
      <c r="AD252" s="67" t="inlineStr">
        <is>
          <t>√</t>
        </is>
      </c>
      <c r="AE252" s="67" t="inlineStr">
        <is>
          <t>√</t>
        </is>
      </c>
      <c r="AF252" s="67" t="inlineStr">
        <is>
          <t>√</t>
        </is>
      </c>
      <c r="AG252" s="67" t="inlineStr">
        <is>
          <t>√</t>
        </is>
      </c>
      <c r="AH252" s="67" t="inlineStr">
        <is>
          <t>√</t>
        </is>
      </c>
      <c r="AI252" s="67" t="inlineStr">
        <is>
          <t>√</t>
        </is>
      </c>
      <c r="AJ252" s="67" t="inlineStr">
        <is>
          <t>√</t>
        </is>
      </c>
      <c r="AK252" s="67" t="inlineStr">
        <is>
          <t>√</t>
        </is>
      </c>
      <c r="AL252" s="18" t="inlineStr">
        <is>
          <t>×</t>
        </is>
      </c>
      <c r="AM252" s="18" t="inlineStr">
        <is>
          <t>×</t>
        </is>
      </c>
      <c r="AN252" s="67" t="inlineStr">
        <is>
          <t>√</t>
        </is>
      </c>
      <c r="AO252" s="89" t="inlineStr">
        <is>
          <t>正在完善</t>
        </is>
      </c>
    </row>
    <row r="253" ht="78" customHeight="1" s="186">
      <c r="A253" s="123" t="n"/>
      <c r="B253" s="46" t="inlineStr">
        <is>
          <t>大燕麦草种植</t>
        </is>
      </c>
      <c r="C253" s="46" t="inlineStr">
        <is>
          <t>新建</t>
        </is>
      </c>
      <c r="D253" s="44" t="inlineStr">
        <is>
          <t>2022.01-2022.12</t>
        </is>
      </c>
      <c r="E253" s="46" t="inlineStr">
        <is>
          <t>甜水镇</t>
        </is>
      </c>
      <c r="F253" s="51" t="inlineStr">
        <is>
          <t>种植大燕麦13024 亩，其中：甜水街村38户482亩、张铁村76户1520亩、鲁掌村63户1258亩、何塬村65户1648亩、邱滩村30户577亩、赵掌村43户860亩、高崾岘村85户1955亩、狼儿滩村62户2545亩、大良洼村63户2022亩、七里墩村10户157亩。</t>
        </is>
      </c>
      <c r="G253" s="46" t="n">
        <v>58.608</v>
      </c>
      <c r="H253" s="46" t="n">
        <v>58.608</v>
      </c>
      <c r="I253" s="44" t="n"/>
      <c r="J253" s="44" t="n"/>
      <c r="K253" s="44" t="n"/>
      <c r="L253" s="44" t="inlineStr">
        <is>
          <t>甘财扶贫〔2021〕26号</t>
        </is>
      </c>
      <c r="M253" s="51" t="inlineStr">
        <is>
          <t>培育壮大草畜产业，增加农户收入，助推产业振兴。</t>
        </is>
      </c>
      <c r="N253" s="51" t="inlineStr">
        <is>
          <t>引导农户种植商品草、订单草和自用草，降低养殖成本，保障饲草供给，增加农户收入，进一步完善“企、社、户”三方利益联结机制。</t>
        </is>
      </c>
      <c r="O253" s="46" t="n">
        <v>10</v>
      </c>
      <c r="P253" s="44" t="n"/>
      <c r="Q253" s="46">
        <f>R253+S253</f>
        <v/>
      </c>
      <c r="R253" s="46" t="n">
        <v>0.0535</v>
      </c>
      <c r="S253" s="44" t="n"/>
      <c r="T253" s="46">
        <f>U253+V253</f>
        <v/>
      </c>
      <c r="U253" s="46" t="n">
        <v>0.2479</v>
      </c>
      <c r="V253" s="44" t="n"/>
      <c r="W253" s="46" t="inlineStr">
        <is>
          <t>畜牧局</t>
        </is>
      </c>
      <c r="X253" s="80" t="inlineStr">
        <is>
          <t>赵过存</t>
        </is>
      </c>
      <c r="Y253" s="46" t="inlineStr">
        <is>
          <t>甜水镇</t>
        </is>
      </c>
      <c r="Z253" s="44" t="inlineStr">
        <is>
          <t>程利平</t>
        </is>
      </c>
      <c r="AA253" s="44" t="inlineStr">
        <is>
          <t>环农领办发〔2022〕3号</t>
        </is>
      </c>
      <c r="AB253" s="44" t="inlineStr">
        <is>
          <t>中提前批</t>
        </is>
      </c>
      <c r="AC253" s="67" t="inlineStr">
        <is>
          <t>是</t>
        </is>
      </c>
      <c r="AD253" s="67" t="inlineStr">
        <is>
          <t>√</t>
        </is>
      </c>
      <c r="AE253" s="67" t="inlineStr">
        <is>
          <t>√</t>
        </is>
      </c>
      <c r="AF253" s="67" t="inlineStr">
        <is>
          <t>√</t>
        </is>
      </c>
      <c r="AG253" s="67" t="inlineStr">
        <is>
          <t>√</t>
        </is>
      </c>
      <c r="AH253" s="67" t="inlineStr">
        <is>
          <t>√</t>
        </is>
      </c>
      <c r="AI253" s="67" t="inlineStr">
        <is>
          <t>√</t>
        </is>
      </c>
      <c r="AJ253" s="67" t="inlineStr">
        <is>
          <t>√</t>
        </is>
      </c>
      <c r="AK253" s="67" t="inlineStr">
        <is>
          <t>√</t>
        </is>
      </c>
      <c r="AL253" s="18" t="inlineStr">
        <is>
          <t>×</t>
        </is>
      </c>
      <c r="AM253" s="18" t="inlineStr">
        <is>
          <t>×</t>
        </is>
      </c>
      <c r="AN253" s="67" t="inlineStr">
        <is>
          <t>√</t>
        </is>
      </c>
      <c r="AO253" s="89" t="inlineStr">
        <is>
          <t>正在完善</t>
        </is>
      </c>
    </row>
    <row r="254" ht="97" customHeight="1" s="186">
      <c r="A254" s="123" t="n"/>
      <c r="B254" s="46" t="inlineStr">
        <is>
          <t>大燕麦草种植</t>
        </is>
      </c>
      <c r="C254" s="46" t="inlineStr">
        <is>
          <t>新建</t>
        </is>
      </c>
      <c r="D254" s="44" t="inlineStr">
        <is>
          <t>2022.01-2022.12</t>
        </is>
      </c>
      <c r="E254" s="46" t="inlineStr">
        <is>
          <t>合道镇</t>
        </is>
      </c>
      <c r="F254" s="51" t="inlineStr">
        <is>
          <t>种植大燕麦3399亩，其中：朱家塬30户60亩、赵家塬村34户132亩、沈家岭村81户465亩、瓦天沟村61户308亩、何家坪村30户118亩、唐台子村53户210亩、梁坪村15户45亩、陶洼子村21户62亩、陈旗塬村21户124亩、辛坪村33户125亩、赵台村95户617亩、杨坪沟村66户370亩、常崾岘村7户54亩、寨子坪村48户330亩、红崖洼村10户32亩、大路洼村38户277亩、尚西坪村17户70亩。</t>
        </is>
      </c>
      <c r="G254" s="46" t="n">
        <v>15.2955</v>
      </c>
      <c r="H254" s="46" t="n">
        <v>15.2955</v>
      </c>
      <c r="I254" s="44" t="n"/>
      <c r="J254" s="44" t="n"/>
      <c r="K254" s="44" t="n"/>
      <c r="L254" s="44" t="inlineStr">
        <is>
          <t>甘财扶贫〔2021〕26号</t>
        </is>
      </c>
      <c r="M254" s="51" t="inlineStr">
        <is>
          <t>培育壮大草畜产业，增加农户收入，助推产业振兴。</t>
        </is>
      </c>
      <c r="N254" s="51" t="inlineStr">
        <is>
          <t>引导农户种植商品草、订单草和自用草，降低养殖成本，保障饲草供给，增加农户收入，进一步完善“企、社、户”三方利益联结机制。</t>
        </is>
      </c>
      <c r="O254" s="46" t="n">
        <v>17</v>
      </c>
      <c r="P254" s="44" t="n"/>
      <c r="Q254" s="46">
        <f>R254+S254</f>
        <v/>
      </c>
      <c r="R254" s="46" t="n">
        <v>0.066</v>
      </c>
      <c r="S254" s="44" t="n"/>
      <c r="T254" s="46">
        <f>U254+V254</f>
        <v/>
      </c>
      <c r="U254" s="46" t="n">
        <v>0.297</v>
      </c>
      <c r="V254" s="44" t="n"/>
      <c r="W254" s="46" t="inlineStr">
        <is>
          <t>畜牧局</t>
        </is>
      </c>
      <c r="X254" s="80" t="inlineStr">
        <is>
          <t>赵过存</t>
        </is>
      </c>
      <c r="Y254" s="46" t="inlineStr">
        <is>
          <t>合道镇</t>
        </is>
      </c>
      <c r="Z254" s="44" t="inlineStr">
        <is>
          <t>王宝明</t>
        </is>
      </c>
      <c r="AA254" s="44" t="inlineStr">
        <is>
          <t>环农领办发〔2022〕3号</t>
        </is>
      </c>
      <c r="AB254" s="44" t="inlineStr">
        <is>
          <t>中提前批</t>
        </is>
      </c>
      <c r="AC254" s="67" t="inlineStr">
        <is>
          <t>是</t>
        </is>
      </c>
      <c r="AD254" s="67" t="inlineStr">
        <is>
          <t>√</t>
        </is>
      </c>
      <c r="AE254" s="67" t="inlineStr">
        <is>
          <t>√</t>
        </is>
      </c>
      <c r="AF254" s="67" t="inlineStr">
        <is>
          <t>√</t>
        </is>
      </c>
      <c r="AG254" s="67" t="inlineStr">
        <is>
          <t>√</t>
        </is>
      </c>
      <c r="AH254" s="67" t="inlineStr">
        <is>
          <t>√</t>
        </is>
      </c>
      <c r="AI254" s="67" t="inlineStr">
        <is>
          <t>√</t>
        </is>
      </c>
      <c r="AJ254" s="67" t="inlineStr">
        <is>
          <t>√</t>
        </is>
      </c>
      <c r="AK254" s="67" t="inlineStr">
        <is>
          <t>√</t>
        </is>
      </c>
      <c r="AL254" s="18" t="inlineStr">
        <is>
          <t>×</t>
        </is>
      </c>
      <c r="AM254" s="18" t="inlineStr">
        <is>
          <t>×</t>
        </is>
      </c>
      <c r="AN254" s="67" t="inlineStr">
        <is>
          <t>√</t>
        </is>
      </c>
      <c r="AO254" s="89" t="inlineStr">
        <is>
          <t>正在完善</t>
        </is>
      </c>
    </row>
    <row r="255" ht="73" customHeight="1" s="186">
      <c r="A255" s="123" t="n"/>
      <c r="B255" s="46" t="inlineStr">
        <is>
          <t>大燕麦草种植</t>
        </is>
      </c>
      <c r="C255" s="46" t="inlineStr">
        <is>
          <t>新建</t>
        </is>
      </c>
      <c r="D255" s="44" t="inlineStr">
        <is>
          <t>2022.01-2022.12</t>
        </is>
      </c>
      <c r="E255" s="46" t="inlineStr">
        <is>
          <t>芦家湾乡</t>
        </is>
      </c>
      <c r="F255" s="51" t="inlineStr">
        <is>
          <t>种植大燕麦13791亩，其中：杨兴庄村89户1200亩、花儿掌村89户2978亩、庙儿掌村87户940亩、井川村65户720亩、宋家掌村28户268亩、桃李湾村70户600亩、王庄村156户3865亩、大堡条村68户720亩、盘龙村124户1636亩、小堡条村74户864亩。</t>
        </is>
      </c>
      <c r="G255" s="46" t="n">
        <v>62.0595</v>
      </c>
      <c r="H255" s="46" t="n">
        <v>62.0595</v>
      </c>
      <c r="I255" s="44" t="n"/>
      <c r="J255" s="44" t="n"/>
      <c r="K255" s="44" t="n"/>
      <c r="L255" s="44" t="inlineStr">
        <is>
          <t>甘财扶贫〔2021〕26号</t>
        </is>
      </c>
      <c r="M255" s="51" t="inlineStr">
        <is>
          <t>培育壮大草畜产业，增加农户收入，助推产业振兴。</t>
        </is>
      </c>
      <c r="N255" s="51" t="inlineStr">
        <is>
          <t>引导农户种植商品草、订单草和自用草，降低养殖成本，保障饲草供给，增加农户收入，进一步完善“企、社、户”三方利益联结机制。</t>
        </is>
      </c>
      <c r="O255" s="46" t="n">
        <v>10</v>
      </c>
      <c r="P255" s="44" t="n"/>
      <c r="Q255" s="46">
        <f>R255+S255</f>
        <v/>
      </c>
      <c r="R255" s="46" t="n">
        <v>0.08500000000000001</v>
      </c>
      <c r="S255" s="44" t="n"/>
      <c r="T255" s="46">
        <f>U255+V255</f>
        <v/>
      </c>
      <c r="U255" s="46" t="n">
        <v>0.3655</v>
      </c>
      <c r="V255" s="44" t="n"/>
      <c r="W255" s="46" t="inlineStr">
        <is>
          <t>畜牧局</t>
        </is>
      </c>
      <c r="X255" s="80" t="inlineStr">
        <is>
          <t>赵过存</t>
        </is>
      </c>
      <c r="Y255" s="46" t="inlineStr">
        <is>
          <t>芦家湾乡</t>
        </is>
      </c>
      <c r="Z255" s="44" t="inlineStr">
        <is>
          <t>马鹏飞</t>
        </is>
      </c>
      <c r="AA255" s="44" t="inlineStr">
        <is>
          <t>环农领办发〔2022〕3号</t>
        </is>
      </c>
      <c r="AB255" s="44" t="inlineStr">
        <is>
          <t>中提前批</t>
        </is>
      </c>
      <c r="AC255" s="67" t="inlineStr">
        <is>
          <t>是</t>
        </is>
      </c>
      <c r="AD255" s="67" t="inlineStr">
        <is>
          <t>√</t>
        </is>
      </c>
      <c r="AE255" s="67" t="inlineStr">
        <is>
          <t>√</t>
        </is>
      </c>
      <c r="AF255" s="67" t="inlineStr">
        <is>
          <t>√</t>
        </is>
      </c>
      <c r="AG255" s="67" t="inlineStr">
        <is>
          <t>√</t>
        </is>
      </c>
      <c r="AH255" s="67" t="inlineStr">
        <is>
          <t>√</t>
        </is>
      </c>
      <c r="AI255" s="67" t="inlineStr">
        <is>
          <t>√</t>
        </is>
      </c>
      <c r="AJ255" s="67" t="inlineStr">
        <is>
          <t>√</t>
        </is>
      </c>
      <c r="AK255" s="67" t="inlineStr">
        <is>
          <t>√</t>
        </is>
      </c>
      <c r="AL255" s="18" t="inlineStr">
        <is>
          <t>×</t>
        </is>
      </c>
      <c r="AM255" s="18" t="inlineStr">
        <is>
          <t>×</t>
        </is>
      </c>
      <c r="AN255" s="67" t="inlineStr">
        <is>
          <t>√</t>
        </is>
      </c>
      <c r="AO255" s="89" t="inlineStr">
        <is>
          <t>正在完善</t>
        </is>
      </c>
    </row>
    <row r="256" ht="73" customHeight="1" s="186">
      <c r="A256" s="123" t="n"/>
      <c r="B256" s="46" t="inlineStr">
        <is>
          <t>大燕麦草种植</t>
        </is>
      </c>
      <c r="C256" s="46" t="inlineStr">
        <is>
          <t>新建</t>
        </is>
      </c>
      <c r="D256" s="44" t="inlineStr">
        <is>
          <t>2022.01-2022.12</t>
        </is>
      </c>
      <c r="E256" s="46" t="inlineStr">
        <is>
          <t>罗山川乡</t>
        </is>
      </c>
      <c r="F256" s="51" t="inlineStr">
        <is>
          <t>种植大燕麦3883亩，其中：西阳洼村68户340亩、苇芝城村61户595亩、龙柏山村38户558亩、兰家掌村85户865亩、大树塬村20户210亩、陈渠子村95户760亩、山水湾村26户195亩、光明村34户360亩。</t>
        </is>
      </c>
      <c r="G256" s="46" t="n">
        <v>17.4735</v>
      </c>
      <c r="H256" s="46" t="n">
        <v>17.4735</v>
      </c>
      <c r="I256" s="44" t="n"/>
      <c r="J256" s="44" t="n"/>
      <c r="K256" s="44" t="n"/>
      <c r="L256" s="44" t="inlineStr">
        <is>
          <t>甘财扶贫〔2021〕26号</t>
        </is>
      </c>
      <c r="M256" s="51" t="inlineStr">
        <is>
          <t>培育壮大草畜产业，增加农户收入，助推产业振兴。</t>
        </is>
      </c>
      <c r="N256" s="51" t="inlineStr">
        <is>
          <t>引导农户种植商品草、订单草和自用草，降低养殖成本，保障饲草供给，增加农户收入，进一步完善“企、社、户”三方利益联结机制。</t>
        </is>
      </c>
      <c r="O256" s="46" t="n">
        <v>8</v>
      </c>
      <c r="P256" s="44" t="n"/>
      <c r="Q256" s="46">
        <f>R256+S256</f>
        <v/>
      </c>
      <c r="R256" s="46" t="n">
        <v>0.0427</v>
      </c>
      <c r="S256" s="44" t="n"/>
      <c r="T256" s="46">
        <f>U256+V256</f>
        <v/>
      </c>
      <c r="U256" s="46" t="n">
        <v>0.1552</v>
      </c>
      <c r="V256" s="44" t="n"/>
      <c r="W256" s="46" t="inlineStr">
        <is>
          <t>畜牧局</t>
        </is>
      </c>
      <c r="X256" s="80" t="inlineStr">
        <is>
          <t>赵过存</t>
        </is>
      </c>
      <c r="Y256" s="46" t="inlineStr">
        <is>
          <t>罗山川乡</t>
        </is>
      </c>
      <c r="Z256" s="44" t="inlineStr">
        <is>
          <t>李怀文</t>
        </is>
      </c>
      <c r="AA256" s="44" t="inlineStr">
        <is>
          <t>环农领办发〔2022〕3号</t>
        </is>
      </c>
      <c r="AB256" s="44" t="inlineStr">
        <is>
          <t>中提前批</t>
        </is>
      </c>
      <c r="AC256" s="67" t="inlineStr">
        <is>
          <t>是</t>
        </is>
      </c>
      <c r="AD256" s="67" t="inlineStr">
        <is>
          <t>√</t>
        </is>
      </c>
      <c r="AE256" s="67" t="inlineStr">
        <is>
          <t>√</t>
        </is>
      </c>
      <c r="AF256" s="67" t="inlineStr">
        <is>
          <t>√</t>
        </is>
      </c>
      <c r="AG256" s="67" t="inlineStr">
        <is>
          <t>√</t>
        </is>
      </c>
      <c r="AH256" s="67" t="inlineStr">
        <is>
          <t>√</t>
        </is>
      </c>
      <c r="AI256" s="67" t="inlineStr">
        <is>
          <t>√</t>
        </is>
      </c>
      <c r="AJ256" s="67" t="inlineStr">
        <is>
          <t>√</t>
        </is>
      </c>
      <c r="AK256" s="67" t="inlineStr">
        <is>
          <t>√</t>
        </is>
      </c>
      <c r="AL256" s="18" t="inlineStr">
        <is>
          <t>×</t>
        </is>
      </c>
      <c r="AM256" s="18" t="inlineStr">
        <is>
          <t>×</t>
        </is>
      </c>
      <c r="AN256" s="67" t="inlineStr">
        <is>
          <t>√</t>
        </is>
      </c>
      <c r="AO256" s="89" t="inlineStr">
        <is>
          <t>正在完善</t>
        </is>
      </c>
    </row>
    <row r="257" ht="87" customHeight="1" s="186">
      <c r="A257" s="123" t="n"/>
      <c r="B257" s="46" t="inlineStr">
        <is>
          <t>大燕麦草种植</t>
        </is>
      </c>
      <c r="C257" s="46" t="inlineStr">
        <is>
          <t>新建</t>
        </is>
      </c>
      <c r="D257" s="44" t="inlineStr">
        <is>
          <t>2022.01-2022.12</t>
        </is>
      </c>
      <c r="E257" s="46" t="inlineStr">
        <is>
          <t>毛井镇</t>
        </is>
      </c>
      <c r="F257" s="51" t="inlineStr">
        <is>
          <t>种植大燕麦27491亩，其中：二条俭村48户1200亩、砖城子村68户1800亩、山西掌村66户1800亩、杨东掌村66户1800亩、红糜湾村7户180亩、施家滩村69户1800亩、乔崾岘村72户1800亩、黄寨柯村120户3000亩、高家洼村42户1055亩、丁连掌村165户4116亩、大户掌村108户2700亩、红土咀村120户3000亩、马淌村130户3240亩、</t>
        </is>
      </c>
      <c r="G257" s="46" t="n">
        <v>123.7095</v>
      </c>
      <c r="H257" s="46" t="n">
        <v>123.7095</v>
      </c>
      <c r="I257" s="44" t="n"/>
      <c r="J257" s="44" t="n"/>
      <c r="K257" s="44" t="n"/>
      <c r="L257" s="44" t="inlineStr">
        <is>
          <t>甘财扶贫〔2021〕26号</t>
        </is>
      </c>
      <c r="M257" s="51" t="inlineStr">
        <is>
          <t>培育壮大草畜产业，增加农户收入，助推产业振兴。</t>
        </is>
      </c>
      <c r="N257" s="51" t="inlineStr">
        <is>
          <t>引导农户种植商品草、订单草和自用草，降低养殖成本，保障饲草供给，增加农户收入，进一步完善“企、社、户”三方利益联结机制。</t>
        </is>
      </c>
      <c r="O257" s="46" t="n">
        <v>13</v>
      </c>
      <c r="P257" s="44" t="n"/>
      <c r="Q257" s="46">
        <f>R257+S257</f>
        <v/>
      </c>
      <c r="R257" s="46" t="n">
        <v>0.1081</v>
      </c>
      <c r="S257" s="44" t="n"/>
      <c r="T257" s="46">
        <f>U257+V257</f>
        <v/>
      </c>
      <c r="U257" s="46" t="n">
        <v>0.4865</v>
      </c>
      <c r="V257" s="44" t="n"/>
      <c r="W257" s="46" t="inlineStr">
        <is>
          <t>畜牧局</t>
        </is>
      </c>
      <c r="X257" s="80" t="inlineStr">
        <is>
          <t>赵过存</t>
        </is>
      </c>
      <c r="Y257" s="46" t="inlineStr">
        <is>
          <t>毛井镇</t>
        </is>
      </c>
      <c r="Z257" s="44" t="inlineStr">
        <is>
          <t>梁立群</t>
        </is>
      </c>
      <c r="AA257" s="44" t="inlineStr">
        <is>
          <t>环农领办发〔2022〕3号</t>
        </is>
      </c>
      <c r="AB257" s="44" t="inlineStr">
        <is>
          <t>中提前批</t>
        </is>
      </c>
      <c r="AC257" s="67" t="inlineStr">
        <is>
          <t>是</t>
        </is>
      </c>
      <c r="AD257" s="67" t="inlineStr">
        <is>
          <t>√</t>
        </is>
      </c>
      <c r="AE257" s="67" t="inlineStr">
        <is>
          <t>√</t>
        </is>
      </c>
      <c r="AF257" s="67" t="inlineStr">
        <is>
          <t>√</t>
        </is>
      </c>
      <c r="AG257" s="67" t="inlineStr">
        <is>
          <t>√</t>
        </is>
      </c>
      <c r="AH257" s="67" t="inlineStr">
        <is>
          <t>√</t>
        </is>
      </c>
      <c r="AI257" s="67" t="inlineStr">
        <is>
          <t>√</t>
        </is>
      </c>
      <c r="AJ257" s="67" t="inlineStr">
        <is>
          <t>√</t>
        </is>
      </c>
      <c r="AK257" s="67" t="inlineStr">
        <is>
          <t>√</t>
        </is>
      </c>
      <c r="AL257" s="18" t="inlineStr">
        <is>
          <t>×</t>
        </is>
      </c>
      <c r="AM257" s="18" t="inlineStr">
        <is>
          <t>×</t>
        </is>
      </c>
      <c r="AN257" s="67" t="inlineStr">
        <is>
          <t>√</t>
        </is>
      </c>
      <c r="AO257" s="89" t="inlineStr">
        <is>
          <t>正在完善</t>
        </is>
      </c>
    </row>
    <row r="258" ht="76" customHeight="1" s="186">
      <c r="A258" s="123" t="n"/>
      <c r="B258" s="46" t="inlineStr">
        <is>
          <t>大燕麦草种植</t>
        </is>
      </c>
      <c r="C258" s="46" t="inlineStr">
        <is>
          <t>新建</t>
        </is>
      </c>
      <c r="D258" s="44" t="inlineStr">
        <is>
          <t>2022.01-2022.12</t>
        </is>
      </c>
      <c r="E258" s="46" t="inlineStr">
        <is>
          <t>南湫乡</t>
        </is>
      </c>
      <c r="F258" s="51" t="inlineStr">
        <is>
          <t>扶持7个村脱贫户412户15665亩，其中：其中党家洼村57户2015亩、代家洼村53户2000亩、洪涝池村102户3100亩、岳后渠村75户2500亩、花儿山村49户2300亩、杨兴堡村36户750亩、双井子村40户3000亩。</t>
        </is>
      </c>
      <c r="G258" s="46" t="n">
        <v>70.49250000000001</v>
      </c>
      <c r="H258" s="46" t="n">
        <v>70.49250000000001</v>
      </c>
      <c r="I258" s="44" t="n"/>
      <c r="J258" s="44" t="n"/>
      <c r="K258" s="44" t="n"/>
      <c r="L258" s="44" t="inlineStr">
        <is>
          <t>甘财扶贫〔2021〕26号</t>
        </is>
      </c>
      <c r="M258" s="51" t="inlineStr">
        <is>
          <t>培育壮大草畜产业，增加农户收入，助推产业振兴。</t>
        </is>
      </c>
      <c r="N258" s="51" t="inlineStr">
        <is>
          <t>引导农户种植商品草、订单草和自用草，降低养殖成本，保障饲草供给，增加农户收入，进一步完善“企、社、户”三方利益联结机制。</t>
        </is>
      </c>
      <c r="O258" s="46" t="n">
        <v>7</v>
      </c>
      <c r="P258" s="44" t="n"/>
      <c r="Q258" s="46">
        <f>R258+S258</f>
        <v/>
      </c>
      <c r="R258" s="46" t="n">
        <v>0.0412</v>
      </c>
      <c r="S258" s="44" t="n"/>
      <c r="T258" s="46">
        <f>U258+V258</f>
        <v/>
      </c>
      <c r="U258" s="46" t="n">
        <v>0.2256</v>
      </c>
      <c r="V258" s="44" t="n"/>
      <c r="W258" s="46" t="inlineStr">
        <is>
          <t>畜牧局</t>
        </is>
      </c>
      <c r="X258" s="80" t="inlineStr">
        <is>
          <t>赵过存</t>
        </is>
      </c>
      <c r="Y258" s="46" t="inlineStr">
        <is>
          <t>南湫乡</t>
        </is>
      </c>
      <c r="Z258" s="44" t="inlineStr">
        <is>
          <t>杜志远</t>
        </is>
      </c>
      <c r="AA258" s="44" t="inlineStr">
        <is>
          <t>环农领办发〔2022〕3号</t>
        </is>
      </c>
      <c r="AB258" s="44" t="inlineStr">
        <is>
          <t>中提前批</t>
        </is>
      </c>
      <c r="AC258" s="67" t="inlineStr">
        <is>
          <t>是</t>
        </is>
      </c>
      <c r="AD258" s="67" t="inlineStr">
        <is>
          <t>√</t>
        </is>
      </c>
      <c r="AE258" s="67" t="inlineStr">
        <is>
          <t>√</t>
        </is>
      </c>
      <c r="AF258" s="67" t="inlineStr">
        <is>
          <t>√</t>
        </is>
      </c>
      <c r="AG258" s="67" t="inlineStr">
        <is>
          <t>√</t>
        </is>
      </c>
      <c r="AH258" s="67" t="inlineStr">
        <is>
          <t>√</t>
        </is>
      </c>
      <c r="AI258" s="67" t="inlineStr">
        <is>
          <t>√</t>
        </is>
      </c>
      <c r="AJ258" s="67" t="inlineStr">
        <is>
          <t>√</t>
        </is>
      </c>
      <c r="AK258" s="67" t="inlineStr">
        <is>
          <t>√</t>
        </is>
      </c>
      <c r="AL258" s="18" t="inlineStr">
        <is>
          <t>×</t>
        </is>
      </c>
      <c r="AM258" s="18" t="inlineStr">
        <is>
          <t>×</t>
        </is>
      </c>
      <c r="AN258" s="67" t="inlineStr">
        <is>
          <t>√</t>
        </is>
      </c>
      <c r="AO258" s="89" t="inlineStr">
        <is>
          <t>正在完善</t>
        </is>
      </c>
    </row>
    <row r="259" ht="76" customHeight="1" s="186">
      <c r="A259" s="123" t="n"/>
      <c r="B259" s="46" t="inlineStr">
        <is>
          <t>大燕麦草种植</t>
        </is>
      </c>
      <c r="C259" s="46" t="inlineStr">
        <is>
          <t>新建</t>
        </is>
      </c>
      <c r="D259" s="44" t="inlineStr">
        <is>
          <t>2022.01-2022.12</t>
        </is>
      </c>
      <c r="E259" s="46" t="inlineStr">
        <is>
          <t>曲子镇</t>
        </is>
      </c>
      <c r="F259" s="51" t="inlineStr">
        <is>
          <t>种植大燕麦620亩，其中：马家河村10户20亩、五里桥村2户10亩、刘旗村2户40亩、高李湾3户30亩、楼房子村30户100亩、西沟村40户200亩、许家塬村6户70亩、金村寺村10户30亩、油坊塬村5户20亩、金盆掌村4户30亩、小庄子村4户40亩、董家塬村7户30亩。</t>
        </is>
      </c>
      <c r="G259" s="46" t="n">
        <v>2.79</v>
      </c>
      <c r="H259" s="46" t="n">
        <v>2.79</v>
      </c>
      <c r="I259" s="44" t="n"/>
      <c r="J259" s="44" t="n"/>
      <c r="K259" s="44" t="n"/>
      <c r="L259" s="44" t="inlineStr">
        <is>
          <t>甘财扶贫〔2021〕26号</t>
        </is>
      </c>
      <c r="M259" s="51" t="inlineStr">
        <is>
          <t>培育壮大草畜产业，增加农户收入，助推产业振兴。</t>
        </is>
      </c>
      <c r="N259" s="51" t="inlineStr">
        <is>
          <t>引导农户种植商品草、订单草和自用草，降低养殖成本，保障饲草供给，增加农户收入，进一步完善“企、社、户”三方利益联结机制。</t>
        </is>
      </c>
      <c r="O259" s="46" t="n">
        <v>1</v>
      </c>
      <c r="P259" s="44" t="n">
        <v>13</v>
      </c>
      <c r="Q259" s="46">
        <f>R259+S259</f>
        <v/>
      </c>
      <c r="R259" s="46" t="n">
        <v>0.0123</v>
      </c>
      <c r="S259" s="44" t="n"/>
      <c r="T259" s="46">
        <f>U259+V259</f>
        <v/>
      </c>
      <c r="U259" s="46" t="n">
        <v>0.0492</v>
      </c>
      <c r="V259" s="44" t="n"/>
      <c r="W259" s="46" t="inlineStr">
        <is>
          <t>畜牧局</t>
        </is>
      </c>
      <c r="X259" s="80" t="inlineStr">
        <is>
          <t>赵过存</t>
        </is>
      </c>
      <c r="Y259" s="46" t="inlineStr">
        <is>
          <t>曲子镇</t>
        </is>
      </c>
      <c r="Z259" s="44" t="inlineStr">
        <is>
          <t>段斌杰</t>
        </is>
      </c>
      <c r="AA259" s="44" t="inlineStr">
        <is>
          <t>环农领办发〔2022〕3号</t>
        </is>
      </c>
      <c r="AB259" s="44" t="inlineStr">
        <is>
          <t>中提前批</t>
        </is>
      </c>
      <c r="AC259" s="67" t="inlineStr">
        <is>
          <t>是</t>
        </is>
      </c>
      <c r="AD259" s="67" t="inlineStr">
        <is>
          <t>√</t>
        </is>
      </c>
      <c r="AE259" s="67" t="inlineStr">
        <is>
          <t>√</t>
        </is>
      </c>
      <c r="AF259" s="67" t="inlineStr">
        <is>
          <t>√</t>
        </is>
      </c>
      <c r="AG259" s="67" t="inlineStr">
        <is>
          <t>√</t>
        </is>
      </c>
      <c r="AH259" s="67" t="inlineStr">
        <is>
          <t>√</t>
        </is>
      </c>
      <c r="AI259" s="67" t="inlineStr">
        <is>
          <t>√</t>
        </is>
      </c>
      <c r="AJ259" s="67" t="inlineStr">
        <is>
          <t>√</t>
        </is>
      </c>
      <c r="AK259" s="67" t="inlineStr">
        <is>
          <t>√</t>
        </is>
      </c>
      <c r="AL259" s="18" t="inlineStr">
        <is>
          <t>×</t>
        </is>
      </c>
      <c r="AM259" s="18" t="inlineStr">
        <is>
          <t>×</t>
        </is>
      </c>
      <c r="AN259" s="67" t="inlineStr">
        <is>
          <t>√</t>
        </is>
      </c>
      <c r="AO259" s="89" t="inlineStr">
        <is>
          <t>正在完善</t>
        </is>
      </c>
    </row>
    <row r="260" ht="76" customHeight="1" s="186">
      <c r="A260" s="123" t="n"/>
      <c r="B260" s="46" t="inlineStr">
        <is>
          <t>大燕麦草种植</t>
        </is>
      </c>
      <c r="C260" s="46" t="inlineStr">
        <is>
          <t>新建</t>
        </is>
      </c>
      <c r="D260" s="44" t="inlineStr">
        <is>
          <t>2022.01-2022.12</t>
        </is>
      </c>
      <c r="E260" s="46" t="inlineStr">
        <is>
          <t>山城乡</t>
        </is>
      </c>
      <c r="F260" s="51" t="inlineStr">
        <is>
          <t>种植大燕麦5445亩，其中：山城堡村40户200亩、八里铺村75户750亩、薛塬村93户2000亩、王山口子村31户470亩、寨柯40户250亩、冯家沟村41户625亩、郝掌村54户700亩、赵庄村33户250亩、谢庄村20户200亩。</t>
        </is>
      </c>
      <c r="G260" s="46" t="n">
        <v>24.5025</v>
      </c>
      <c r="H260" s="46" t="n">
        <v>24.5025</v>
      </c>
      <c r="I260" s="44" t="n"/>
      <c r="J260" s="44" t="n"/>
      <c r="K260" s="44" t="n"/>
      <c r="L260" s="44" t="inlineStr">
        <is>
          <t>甘财扶贫〔2021〕26号</t>
        </is>
      </c>
      <c r="M260" s="51" t="inlineStr">
        <is>
          <t>培育壮大草畜产业，增加农户收入，助推产业振兴。</t>
        </is>
      </c>
      <c r="N260" s="51" t="inlineStr">
        <is>
          <t>引导农户种植商品草、订单草和自用草，降低养殖成本，保障饲草供给，增加农户收入，进一步完善“企、社、户”三方利益联结机制。</t>
        </is>
      </c>
      <c r="O260" s="46" t="n">
        <v>9</v>
      </c>
      <c r="P260" s="44" t="n"/>
      <c r="Q260" s="46">
        <f>R260+S260</f>
        <v/>
      </c>
      <c r="R260" s="46" t="n">
        <v>0.0427</v>
      </c>
      <c r="S260" s="44" t="n"/>
      <c r="T260" s="46">
        <f>U260+V260</f>
        <v/>
      </c>
      <c r="U260" s="46" t="n">
        <v>0.2298</v>
      </c>
      <c r="V260" s="44" t="n"/>
      <c r="W260" s="46" t="inlineStr">
        <is>
          <t>畜牧局</t>
        </is>
      </c>
      <c r="X260" s="80" t="inlineStr">
        <is>
          <t>赵过存</t>
        </is>
      </c>
      <c r="Y260" s="46" t="inlineStr">
        <is>
          <t>山城乡</t>
        </is>
      </c>
      <c r="Z260" s="44" t="inlineStr">
        <is>
          <t>姚建平</t>
        </is>
      </c>
      <c r="AA260" s="44" t="inlineStr">
        <is>
          <t>环农领办发〔2022〕3号</t>
        </is>
      </c>
      <c r="AB260" s="44" t="inlineStr">
        <is>
          <t>中提前批</t>
        </is>
      </c>
      <c r="AC260" s="67" t="inlineStr">
        <is>
          <t>是</t>
        </is>
      </c>
      <c r="AD260" s="67" t="inlineStr">
        <is>
          <t>√</t>
        </is>
      </c>
      <c r="AE260" s="67" t="inlineStr">
        <is>
          <t>√</t>
        </is>
      </c>
      <c r="AF260" s="67" t="inlineStr">
        <is>
          <t>√</t>
        </is>
      </c>
      <c r="AG260" s="67" t="inlineStr">
        <is>
          <t>√</t>
        </is>
      </c>
      <c r="AH260" s="67" t="inlineStr">
        <is>
          <t>√</t>
        </is>
      </c>
      <c r="AI260" s="67" t="inlineStr">
        <is>
          <t>√</t>
        </is>
      </c>
      <c r="AJ260" s="67" t="inlineStr">
        <is>
          <t>√</t>
        </is>
      </c>
      <c r="AK260" s="67" t="inlineStr">
        <is>
          <t>√</t>
        </is>
      </c>
      <c r="AL260" s="18" t="inlineStr">
        <is>
          <t>×</t>
        </is>
      </c>
      <c r="AM260" s="18" t="inlineStr">
        <is>
          <t>×</t>
        </is>
      </c>
      <c r="AN260" s="67" t="inlineStr">
        <is>
          <t>√</t>
        </is>
      </c>
      <c r="AO260" s="89" t="inlineStr">
        <is>
          <t>正在完善</t>
        </is>
      </c>
    </row>
    <row r="261" ht="82" customHeight="1" s="186">
      <c r="A261" s="123" t="n"/>
      <c r="B261" s="46" t="inlineStr">
        <is>
          <t>大燕麦草种植</t>
        </is>
      </c>
      <c r="C261" s="46" t="inlineStr">
        <is>
          <t>新建</t>
        </is>
      </c>
      <c r="D261" s="44" t="inlineStr">
        <is>
          <t>2022.01-2022.12</t>
        </is>
      </c>
      <c r="E261" s="46" t="inlineStr">
        <is>
          <t>天池乡</t>
        </is>
      </c>
      <c r="F261" s="51" t="inlineStr">
        <is>
          <t>种植大燕麦3000亩，其中：鲜岔村20户190亩、喜家坪村20户240亩、老庄湾村30户210亩、曹李川村20户240亩、天池村10户240亩、殷屈河村10户135亩、潘老庄村30户220亩、碾盘岭村20户210亩、吴城子村13户220亩、苏北岔村30户190亩、四合掌村30户250亩、大庄台村20户240亩、张邓塬村35户220亩、梁家河村10户195亩。</t>
        </is>
      </c>
      <c r="G261" s="46" t="n">
        <v>13.5</v>
      </c>
      <c r="H261" s="46" t="n">
        <v>13.5</v>
      </c>
      <c r="I261" s="44" t="n"/>
      <c r="J261" s="44" t="n"/>
      <c r="K261" s="44" t="n"/>
      <c r="L261" s="44" t="inlineStr">
        <is>
          <t>甘财扶贫〔2021〕26号</t>
        </is>
      </c>
      <c r="M261" s="51" t="inlineStr">
        <is>
          <t>培育壮大草畜产业，增加农户收入，助推产业振兴。</t>
        </is>
      </c>
      <c r="N261" s="51" t="inlineStr">
        <is>
          <t>引导农户种植商品草、订单草和自用草，降低养殖成本，保障饲草供给，增加农户收入，进一步完善“企、社、户”三方利益联结机制。</t>
        </is>
      </c>
      <c r="O261" s="46" t="n">
        <v>14</v>
      </c>
      <c r="P261" s="44" t="n"/>
      <c r="Q261" s="46">
        <f>R261+S261</f>
        <v/>
      </c>
      <c r="R261" s="46" t="n">
        <v>0.0298</v>
      </c>
      <c r="S261" s="44" t="n"/>
      <c r="T261" s="46">
        <f>U261+V261</f>
        <v/>
      </c>
      <c r="U261" s="46" t="n">
        <v>0.1192</v>
      </c>
      <c r="V261" s="44" t="n"/>
      <c r="W261" s="46" t="inlineStr">
        <is>
          <t>畜牧局</t>
        </is>
      </c>
      <c r="X261" s="80" t="inlineStr">
        <is>
          <t>赵过存</t>
        </is>
      </c>
      <c r="Y261" s="46" t="inlineStr">
        <is>
          <t>天池乡</t>
        </is>
      </c>
      <c r="Z261" s="44" t="inlineStr">
        <is>
          <t>刘震</t>
        </is>
      </c>
      <c r="AA261" s="44" t="inlineStr">
        <is>
          <t>环农领办发〔2022〕3号</t>
        </is>
      </c>
      <c r="AB261" s="44" t="inlineStr">
        <is>
          <t>中提前批</t>
        </is>
      </c>
      <c r="AC261" s="67" t="inlineStr">
        <is>
          <t>是</t>
        </is>
      </c>
      <c r="AD261" s="67" t="inlineStr">
        <is>
          <t>√</t>
        </is>
      </c>
      <c r="AE261" s="67" t="inlineStr">
        <is>
          <t>√</t>
        </is>
      </c>
      <c r="AF261" s="67" t="inlineStr">
        <is>
          <t>√</t>
        </is>
      </c>
      <c r="AG261" s="67" t="inlineStr">
        <is>
          <t>√</t>
        </is>
      </c>
      <c r="AH261" s="67" t="inlineStr">
        <is>
          <t>√</t>
        </is>
      </c>
      <c r="AI261" s="67" t="inlineStr">
        <is>
          <t>√</t>
        </is>
      </c>
      <c r="AJ261" s="67" t="inlineStr">
        <is>
          <t>√</t>
        </is>
      </c>
      <c r="AK261" s="67" t="inlineStr">
        <is>
          <t>√</t>
        </is>
      </c>
      <c r="AL261" s="18" t="inlineStr">
        <is>
          <t>×</t>
        </is>
      </c>
      <c r="AM261" s="18" t="inlineStr">
        <is>
          <t>×</t>
        </is>
      </c>
      <c r="AN261" s="67" t="inlineStr">
        <is>
          <t>√</t>
        </is>
      </c>
      <c r="AO261" s="89" t="inlineStr">
        <is>
          <t>正在完善</t>
        </is>
      </c>
    </row>
    <row r="262" ht="82" customHeight="1" s="186">
      <c r="A262" s="123" t="n"/>
      <c r="B262" s="46" t="inlineStr">
        <is>
          <t>大燕麦草种植</t>
        </is>
      </c>
      <c r="C262" s="46" t="inlineStr">
        <is>
          <t>新建</t>
        </is>
      </c>
      <c r="D262" s="44" t="inlineStr">
        <is>
          <t>2022.01-2022.12</t>
        </is>
      </c>
      <c r="E262" s="46" t="inlineStr">
        <is>
          <t>小南沟乡</t>
        </is>
      </c>
      <c r="F262" s="51" t="inlineStr">
        <is>
          <t>种植大燕麦18500亩，其中：小南沟村50户1000亩、许掌村60户1000亩、陈掌村50户1000亩、李塬村70户1400亩、汪天子村50户2300亩、李上山村70户1300亩、粉子山村70户1500亩、丁寨柯村60户1000亩、杨胡套子村70户1200亩、连川村55户1500亩、天子渠村30户800亩、燕麦掌村80户4500亩。</t>
        </is>
      </c>
      <c r="G262" s="46" t="n">
        <v>83.25</v>
      </c>
      <c r="H262" s="46" t="n">
        <v>83.25</v>
      </c>
      <c r="I262" s="44" t="n"/>
      <c r="J262" s="44" t="n"/>
      <c r="K262" s="44" t="n"/>
      <c r="L262" s="44" t="inlineStr">
        <is>
          <t>甘财扶贫〔2021〕26号</t>
        </is>
      </c>
      <c r="M262" s="51" t="inlineStr">
        <is>
          <t>培育壮大草畜产业，增加农户收入，助推产业振兴。</t>
        </is>
      </c>
      <c r="N262" s="51" t="inlineStr">
        <is>
          <t>引导农户种植商品草、订单草和自用草，降低养殖成本，保障饲草供给，增加农户收入，进一步完善“企、社、户”三方利益联结机制。</t>
        </is>
      </c>
      <c r="O262" s="46" t="n">
        <v>12</v>
      </c>
      <c r="P262" s="44" t="n"/>
      <c r="Q262" s="46">
        <f>R262+S262</f>
        <v/>
      </c>
      <c r="R262" s="46" t="n">
        <v>0.07149999999999999</v>
      </c>
      <c r="S262" s="44" t="n"/>
      <c r="T262" s="46">
        <f>U262+V262</f>
        <v/>
      </c>
      <c r="U262" s="46" t="n">
        <v>0.287</v>
      </c>
      <c r="V262" s="44" t="n"/>
      <c r="W262" s="46" t="inlineStr">
        <is>
          <t>畜牧局</t>
        </is>
      </c>
      <c r="X262" s="80" t="inlineStr">
        <is>
          <t>赵过存</t>
        </is>
      </c>
      <c r="Y262" s="46" t="inlineStr">
        <is>
          <t>小南沟乡</t>
        </is>
      </c>
      <c r="Z262" s="44" t="inlineStr">
        <is>
          <t>任新育</t>
        </is>
      </c>
      <c r="AA262" s="44" t="inlineStr">
        <is>
          <t>环农领办发〔2022〕3号</t>
        </is>
      </c>
      <c r="AB262" s="44" t="inlineStr">
        <is>
          <t>中提前批</t>
        </is>
      </c>
      <c r="AC262" s="67" t="inlineStr">
        <is>
          <t>是</t>
        </is>
      </c>
      <c r="AD262" s="67" t="inlineStr">
        <is>
          <t>√</t>
        </is>
      </c>
      <c r="AE262" s="67" t="inlineStr">
        <is>
          <t>√</t>
        </is>
      </c>
      <c r="AF262" s="67" t="inlineStr">
        <is>
          <t>√</t>
        </is>
      </c>
      <c r="AG262" s="67" t="inlineStr">
        <is>
          <t>√</t>
        </is>
      </c>
      <c r="AH262" s="67" t="inlineStr">
        <is>
          <t>√</t>
        </is>
      </c>
      <c r="AI262" s="67" t="inlineStr">
        <is>
          <t>√</t>
        </is>
      </c>
      <c r="AJ262" s="67" t="inlineStr">
        <is>
          <t>√</t>
        </is>
      </c>
      <c r="AK262" s="67" t="inlineStr">
        <is>
          <t>√</t>
        </is>
      </c>
      <c r="AL262" s="18" t="inlineStr">
        <is>
          <t>×</t>
        </is>
      </c>
      <c r="AM262" s="18" t="inlineStr">
        <is>
          <t>×</t>
        </is>
      </c>
      <c r="AN262" s="67" t="inlineStr">
        <is>
          <t>√</t>
        </is>
      </c>
      <c r="AO262" s="89" t="inlineStr">
        <is>
          <t>正在完善</t>
        </is>
      </c>
    </row>
    <row r="263" ht="76" customHeight="1" s="186">
      <c r="A263" s="123" t="n"/>
      <c r="B263" s="46" t="inlineStr">
        <is>
          <t>大燕麦草种植</t>
        </is>
      </c>
      <c r="C263" s="46" t="inlineStr">
        <is>
          <t>新建</t>
        </is>
      </c>
      <c r="D263" s="44" t="inlineStr">
        <is>
          <t>2022.01-2022.12</t>
        </is>
      </c>
      <c r="E263" s="46" t="inlineStr">
        <is>
          <t>演武乡</t>
        </is>
      </c>
      <c r="F263" s="51" t="inlineStr">
        <is>
          <t>种植大燕麦2827亩，其中：曳郭咀村24户207亩、杨家洼村48户360亩、佛岔村72户320亩、黑泉河村80户480亩、刘坪村32户280亩、黄山村48户180亩、路家塬村88户400亩、吴家塬村50户360亩、走马硷村20户240亩。</t>
        </is>
      </c>
      <c r="G263" s="46" t="n">
        <v>12.7215</v>
      </c>
      <c r="H263" s="46" t="n">
        <v>12.7215</v>
      </c>
      <c r="I263" s="44" t="n"/>
      <c r="J263" s="44" t="n"/>
      <c r="K263" s="44" t="n"/>
      <c r="L263" s="44" t="inlineStr">
        <is>
          <t>甘财扶贫〔2021〕26号</t>
        </is>
      </c>
      <c r="M263" s="51" t="inlineStr">
        <is>
          <t>培育壮大草畜产业，增加农户收入，助推产业振兴。</t>
        </is>
      </c>
      <c r="N263" s="51" t="inlineStr">
        <is>
          <t>引导农户种植商品草、订单草和自用草，降低养殖成本，保障饲草供给，增加农户收入，进一步完善“企、社、户”三方利益联结机制。</t>
        </is>
      </c>
      <c r="O263" s="46" t="n">
        <v>9</v>
      </c>
      <c r="P263" s="44" t="n"/>
      <c r="Q263" s="46">
        <f>R263+S263</f>
        <v/>
      </c>
      <c r="R263" s="46" t="n">
        <v>0.0462</v>
      </c>
      <c r="S263" s="44" t="n"/>
      <c r="T263" s="46">
        <f>U263+V263</f>
        <v/>
      </c>
      <c r="U263" s="46" t="n">
        <v>0.1848</v>
      </c>
      <c r="V263" s="44" t="n"/>
      <c r="W263" s="46" t="inlineStr">
        <is>
          <t>畜牧局</t>
        </is>
      </c>
      <c r="X263" s="80" t="inlineStr">
        <is>
          <t>赵过存</t>
        </is>
      </c>
      <c r="Y263" s="46" t="inlineStr">
        <is>
          <t>演武乡</t>
        </is>
      </c>
      <c r="Z263" s="44" t="inlineStr">
        <is>
          <t>杨永杰</t>
        </is>
      </c>
      <c r="AA263" s="44" t="inlineStr">
        <is>
          <t>环农领办发〔2022〕3号</t>
        </is>
      </c>
      <c r="AB263" s="44" t="inlineStr">
        <is>
          <t>中提前批</t>
        </is>
      </c>
      <c r="AC263" s="67" t="inlineStr">
        <is>
          <t>是</t>
        </is>
      </c>
      <c r="AD263" s="67" t="inlineStr">
        <is>
          <t>√</t>
        </is>
      </c>
      <c r="AE263" s="67" t="inlineStr">
        <is>
          <t>√</t>
        </is>
      </c>
      <c r="AF263" s="67" t="inlineStr">
        <is>
          <t>√</t>
        </is>
      </c>
      <c r="AG263" s="67" t="inlineStr">
        <is>
          <t>√</t>
        </is>
      </c>
      <c r="AH263" s="67" t="inlineStr">
        <is>
          <t>√</t>
        </is>
      </c>
      <c r="AI263" s="67" t="inlineStr">
        <is>
          <t>√</t>
        </is>
      </c>
      <c r="AJ263" s="67" t="inlineStr">
        <is>
          <t>√</t>
        </is>
      </c>
      <c r="AK263" s="67" t="inlineStr">
        <is>
          <t>√</t>
        </is>
      </c>
      <c r="AL263" s="18" t="inlineStr">
        <is>
          <t>×</t>
        </is>
      </c>
      <c r="AM263" s="18" t="inlineStr">
        <is>
          <t>×</t>
        </is>
      </c>
      <c r="AN263" s="67" t="inlineStr">
        <is>
          <t>√</t>
        </is>
      </c>
      <c r="AO263" s="89" t="inlineStr">
        <is>
          <t>正在完善</t>
        </is>
      </c>
    </row>
    <row r="264" ht="66" customHeight="1" s="186">
      <c r="A264" s="42" t="n"/>
      <c r="B264" s="42" t="inlineStr">
        <is>
          <t>甜高粱种植
合计</t>
        </is>
      </c>
      <c r="C264" s="42" t="inlineStr">
        <is>
          <t>新建</t>
        </is>
      </c>
      <c r="D264" s="40" t="inlineStr">
        <is>
          <t>2022.01-2022.12</t>
        </is>
      </c>
      <c r="E264" s="42" t="inlineStr">
        <is>
          <t>小计</t>
        </is>
      </c>
      <c r="F264" s="50" t="inlineStr">
        <is>
          <t>扶持6699脱贫户（含监测对象）种植甜高粱45000亩，籽种统一采购，每亩按1kg免费供应。</t>
        </is>
      </c>
      <c r="G264" s="42">
        <f>SUM(G265:G284)</f>
        <v/>
      </c>
      <c r="H264" s="42">
        <f>SUM(H265:H284)</f>
        <v/>
      </c>
      <c r="I264" s="40" t="n"/>
      <c r="J264" s="40" t="n"/>
      <c r="K264" s="40" t="n"/>
      <c r="L264" s="40" t="n"/>
      <c r="M264" s="102" t="inlineStr">
        <is>
          <t>培育壮大草畜产业，增加农户收入，助推产业振兴。</t>
        </is>
      </c>
      <c r="N264" s="102" t="inlineStr">
        <is>
          <t>引导农户种植商品草、订单草和自用草，降低养殖成本，保障饲草供给，增加农户收入，进一步完善“企、社、户”三方利益联结机制。</t>
        </is>
      </c>
      <c r="O264" s="42">
        <f>SUM(O265:O284)</f>
        <v/>
      </c>
      <c r="P264" s="40" t="n">
        <v>27</v>
      </c>
      <c r="Q264" s="42">
        <f>R264+S264</f>
        <v/>
      </c>
      <c r="R264" s="42">
        <f>SUM(R265:R284)</f>
        <v/>
      </c>
      <c r="S264" s="40" t="n"/>
      <c r="T264" s="42">
        <f>U264+V264</f>
        <v/>
      </c>
      <c r="U264" s="42">
        <f>SUM(U265:U284)</f>
        <v/>
      </c>
      <c r="V264" s="40" t="n"/>
      <c r="W264" s="42" t="inlineStr">
        <is>
          <t>畜牧局</t>
        </is>
      </c>
      <c r="X264" s="79" t="inlineStr">
        <is>
          <t>赵过存</t>
        </is>
      </c>
      <c r="Y264" s="42" t="inlineStr">
        <is>
          <t>各乡镇</t>
        </is>
      </c>
      <c r="Z264" s="40" t="n"/>
      <c r="AA264" s="40" t="inlineStr">
        <is>
          <t>环农领办发〔2022〕3号</t>
        </is>
      </c>
      <c r="AB264" s="40" t="inlineStr">
        <is>
          <t>中提前批</t>
        </is>
      </c>
      <c r="AC264" s="67" t="inlineStr">
        <is>
          <t>是</t>
        </is>
      </c>
      <c r="AD264" s="67" t="inlineStr">
        <is>
          <t>√</t>
        </is>
      </c>
      <c r="AE264" s="67" t="inlineStr">
        <is>
          <t>√</t>
        </is>
      </c>
      <c r="AF264" s="67" t="inlineStr">
        <is>
          <t>√</t>
        </is>
      </c>
      <c r="AG264" s="67" t="inlineStr">
        <is>
          <t>√</t>
        </is>
      </c>
      <c r="AH264" s="67" t="inlineStr">
        <is>
          <t>√</t>
        </is>
      </c>
      <c r="AI264" s="67" t="inlineStr">
        <is>
          <t>√</t>
        </is>
      </c>
      <c r="AJ264" s="67" t="inlineStr">
        <is>
          <t>√</t>
        </is>
      </c>
      <c r="AK264" s="67" t="inlineStr">
        <is>
          <t>√</t>
        </is>
      </c>
      <c r="AL264" s="18" t="inlineStr">
        <is>
          <t>×</t>
        </is>
      </c>
      <c r="AM264" s="18" t="inlineStr">
        <is>
          <t>×</t>
        </is>
      </c>
      <c r="AN264" s="67" t="inlineStr">
        <is>
          <t>√</t>
        </is>
      </c>
      <c r="AO264" s="89" t="inlineStr">
        <is>
          <t>正在完善</t>
        </is>
      </c>
    </row>
    <row r="265" ht="81" customHeight="1" s="186">
      <c r="A265" s="123" t="n"/>
      <c r="B265" s="46" t="inlineStr">
        <is>
          <t>甜高粱种植</t>
        </is>
      </c>
      <c r="C265" s="46" t="inlineStr">
        <is>
          <t>新建</t>
        </is>
      </c>
      <c r="D265" s="44" t="inlineStr">
        <is>
          <t>2022.01-2022.12</t>
        </is>
      </c>
      <c r="E265" s="46" t="inlineStr">
        <is>
          <t>洪德镇</t>
        </is>
      </c>
      <c r="F265" s="51" t="inlineStr">
        <is>
          <t>种植甜高粱2331亩，其中：丁阳渠子村30户300亩、河连湾村40户300亩、洪德街村26户150亩、寇河村25户150亩、李达掌村28户196、李塬村18户100亩、梁岔村50户200亩、马塬村35户200亩、苏长沟村35户35亩、新集子村29户200亩、许旗村16户50亩、张崾岘村39户200亩、张塬村40户100亩、赵洼村44户150亩。</t>
        </is>
      </c>
      <c r="G265" s="46" t="n">
        <v>6.993</v>
      </c>
      <c r="H265" s="46" t="n">
        <v>6.993</v>
      </c>
      <c r="I265" s="44" t="n"/>
      <c r="J265" s="44" t="n"/>
      <c r="K265" s="44" t="n"/>
      <c r="L265" s="44" t="inlineStr">
        <is>
          <t>甘财扶贫〔2021〕26号</t>
        </is>
      </c>
      <c r="M265" s="51" t="inlineStr">
        <is>
          <t>培育壮大草畜产业，增加农户收入，助推产业振兴。</t>
        </is>
      </c>
      <c r="N265" s="51" t="inlineStr">
        <is>
          <t>引导农户种植商品草、订单草和自用草，降低养殖成本，保障饲草供给，增加农户收入，进一步完善“企、社、户”三方利益联结机制。</t>
        </is>
      </c>
      <c r="O265" s="46" t="n">
        <v>14</v>
      </c>
      <c r="P265" s="44" t="n"/>
      <c r="Q265" s="46">
        <f>R265+S265</f>
        <v/>
      </c>
      <c r="R265" s="46" t="n">
        <v>0.0455</v>
      </c>
      <c r="S265" s="44" t="n"/>
      <c r="T265" s="46">
        <f>U265+V265</f>
        <v/>
      </c>
      <c r="U265" s="46" t="n">
        <v>0.182</v>
      </c>
      <c r="V265" s="44" t="n"/>
      <c r="W265" s="46" t="inlineStr">
        <is>
          <t>畜牧局</t>
        </is>
      </c>
      <c r="X265" s="80" t="inlineStr">
        <is>
          <t>赵过存</t>
        </is>
      </c>
      <c r="Y265" s="46" t="inlineStr">
        <is>
          <t>洪德镇</t>
        </is>
      </c>
      <c r="Z265" s="71" t="inlineStr">
        <is>
          <t>王国伍</t>
        </is>
      </c>
      <c r="AA265" s="44" t="inlineStr">
        <is>
          <t>环农领办发〔2022〕3号</t>
        </is>
      </c>
      <c r="AB265" s="44" t="inlineStr">
        <is>
          <t>中提前批</t>
        </is>
      </c>
      <c r="AC265" s="67" t="inlineStr">
        <is>
          <t>是</t>
        </is>
      </c>
      <c r="AD265" s="67" t="inlineStr">
        <is>
          <t>√</t>
        </is>
      </c>
      <c r="AE265" s="67" t="inlineStr">
        <is>
          <t>√</t>
        </is>
      </c>
      <c r="AF265" s="67" t="inlineStr">
        <is>
          <t>√</t>
        </is>
      </c>
      <c r="AG265" s="67" t="inlineStr">
        <is>
          <t>√</t>
        </is>
      </c>
      <c r="AH265" s="67" t="inlineStr">
        <is>
          <t>√</t>
        </is>
      </c>
      <c r="AI265" s="67" t="inlineStr">
        <is>
          <t>√</t>
        </is>
      </c>
      <c r="AJ265" s="67" t="inlineStr">
        <is>
          <t>√</t>
        </is>
      </c>
      <c r="AK265" s="67" t="inlineStr">
        <is>
          <t>√</t>
        </is>
      </c>
      <c r="AL265" s="18" t="inlineStr">
        <is>
          <t>×</t>
        </is>
      </c>
      <c r="AM265" s="18" t="inlineStr">
        <is>
          <t>×</t>
        </is>
      </c>
      <c r="AN265" s="67" t="inlineStr">
        <is>
          <t>√</t>
        </is>
      </c>
      <c r="AO265" s="89" t="inlineStr">
        <is>
          <t>正在完善</t>
        </is>
      </c>
    </row>
    <row r="266" ht="81" customHeight="1" s="186">
      <c r="A266" s="123" t="n"/>
      <c r="B266" s="46" t="inlineStr">
        <is>
          <t>甜高粱种植</t>
        </is>
      </c>
      <c r="C266" s="46" t="inlineStr">
        <is>
          <t>新建</t>
        </is>
      </c>
      <c r="D266" s="44" t="inlineStr">
        <is>
          <t>2022.01-2022.12</t>
        </is>
      </c>
      <c r="E266" s="46" t="inlineStr">
        <is>
          <t>虎洞镇</t>
        </is>
      </c>
      <c r="F266" s="51" t="inlineStr">
        <is>
          <t>种植甜高粱2847亩，其中：半个城村25户50亩；常兆台村22户350亩、贾驿村60户350亩、刘解掌村45户627亩、砂井子35户70亩、魏家河村30户140亩、张大掌村41户250亩、金庄塬55户360亩、张家湾村50户500亩、高庙湾村33户150亩。</t>
        </is>
      </c>
      <c r="G266" s="46" t="n">
        <v>8.541</v>
      </c>
      <c r="H266" s="46" t="n">
        <v>8.541</v>
      </c>
      <c r="I266" s="44" t="n"/>
      <c r="J266" s="44" t="n"/>
      <c r="K266" s="44" t="n"/>
      <c r="L266" s="44" t="inlineStr">
        <is>
          <t>甘财扶贫〔2021〕26号</t>
        </is>
      </c>
      <c r="M266" s="51" t="inlineStr">
        <is>
          <t>培育壮大草畜产业，增加农户收入，助推产业振兴。</t>
        </is>
      </c>
      <c r="N266" s="51" t="inlineStr">
        <is>
          <t>引导农户种植商品草、订单草和自用草，降低养殖成本，保障饲草供给，增加农户收入，进一步完善“企、社、户”三方利益联结机制。</t>
        </is>
      </c>
      <c r="O266" s="46" t="n">
        <v>10</v>
      </c>
      <c r="P266" s="44" t="n"/>
      <c r="Q266" s="46">
        <f>R266+S266</f>
        <v/>
      </c>
      <c r="R266" s="46" t="n">
        <v>0.0396</v>
      </c>
      <c r="S266" s="44" t="n"/>
      <c r="T266" s="46">
        <f>U266+V266</f>
        <v/>
      </c>
      <c r="U266" s="46" t="n">
        <v>0.2014</v>
      </c>
      <c r="V266" s="44" t="n"/>
      <c r="W266" s="46" t="inlineStr">
        <is>
          <t>畜牧局</t>
        </is>
      </c>
      <c r="X266" s="80" t="inlineStr">
        <is>
          <t>赵过存</t>
        </is>
      </c>
      <c r="Y266" s="46" t="inlineStr">
        <is>
          <t>虎洞镇</t>
        </is>
      </c>
      <c r="Z266" s="44" t="inlineStr">
        <is>
          <t>梁海涛</t>
        </is>
      </c>
      <c r="AA266" s="44" t="inlineStr">
        <is>
          <t>环农领办发〔2022〕3号</t>
        </is>
      </c>
      <c r="AB266" s="44" t="inlineStr">
        <is>
          <t>中提前批</t>
        </is>
      </c>
      <c r="AC266" s="67" t="inlineStr">
        <is>
          <t>是</t>
        </is>
      </c>
      <c r="AD266" s="67" t="inlineStr">
        <is>
          <t>√</t>
        </is>
      </c>
      <c r="AE266" s="67" t="inlineStr">
        <is>
          <t>√</t>
        </is>
      </c>
      <c r="AF266" s="67" t="inlineStr">
        <is>
          <t>√</t>
        </is>
      </c>
      <c r="AG266" s="67" t="inlineStr">
        <is>
          <t>√</t>
        </is>
      </c>
      <c r="AH266" s="67" t="inlineStr">
        <is>
          <t>√</t>
        </is>
      </c>
      <c r="AI266" s="67" t="inlineStr">
        <is>
          <t>√</t>
        </is>
      </c>
      <c r="AJ266" s="67" t="inlineStr">
        <is>
          <t>√</t>
        </is>
      </c>
      <c r="AK266" s="67" t="inlineStr">
        <is>
          <t>√</t>
        </is>
      </c>
      <c r="AL266" s="18" t="inlineStr">
        <is>
          <t>×</t>
        </is>
      </c>
      <c r="AM266" s="18" t="inlineStr">
        <is>
          <t>×</t>
        </is>
      </c>
      <c r="AN266" s="67" t="inlineStr">
        <is>
          <t>√</t>
        </is>
      </c>
      <c r="AO266" s="89" t="inlineStr">
        <is>
          <t>正在完善</t>
        </is>
      </c>
    </row>
    <row r="267" ht="71" customHeight="1" s="186">
      <c r="A267" s="123" t="n"/>
      <c r="B267" s="46" t="inlineStr">
        <is>
          <t>甜高粱种植</t>
        </is>
      </c>
      <c r="C267" s="46" t="inlineStr">
        <is>
          <t>新建</t>
        </is>
      </c>
      <c r="D267" s="44" t="inlineStr">
        <is>
          <t>2022.01-2022.12</t>
        </is>
      </c>
      <c r="E267" s="46" t="inlineStr">
        <is>
          <t>八珠乡</t>
        </is>
      </c>
      <c r="F267" s="51" t="inlineStr">
        <is>
          <t>种植甜高粱2106亩，其中：八珠塬28户177亩、曹塬村11户46亩、瓦崾岘村35户246亩、杏树沟村41户297亩、塔儿咀村8户37亩、马连掌村78户605亩、冯家湾村47户187亩、苟塬村2户9亩、湫坝沟村57户181亩、白塬村66户321亩。</t>
        </is>
      </c>
      <c r="G267" s="46" t="n">
        <v>6.318</v>
      </c>
      <c r="H267" s="46" t="n">
        <v>6.318</v>
      </c>
      <c r="I267" s="44" t="n"/>
      <c r="J267" s="44" t="n"/>
      <c r="K267" s="44" t="n"/>
      <c r="L267" s="44" t="inlineStr">
        <is>
          <t>甘财扶贫〔2021〕26号</t>
        </is>
      </c>
      <c r="M267" s="51" t="inlineStr">
        <is>
          <t>培育壮大草畜产业，增加农户收入，助推产业振兴。</t>
        </is>
      </c>
      <c r="N267" s="51" t="inlineStr">
        <is>
          <t>引导农户种植商品草、订单草和自用草，降低养殖成本，保障饲草供给，增加农户收入，进一步完善“企、社、户”三方利益联结机制。</t>
        </is>
      </c>
      <c r="O267" s="46" t="n">
        <v>10</v>
      </c>
      <c r="P267" s="44" t="n"/>
      <c r="Q267" s="46">
        <f>R267+S267</f>
        <v/>
      </c>
      <c r="R267" s="46" t="n">
        <v>0.0373</v>
      </c>
      <c r="S267" s="44" t="n"/>
      <c r="T267" s="46">
        <f>U267+V267</f>
        <v/>
      </c>
      <c r="U267" s="46" t="n">
        <v>0.1632</v>
      </c>
      <c r="V267" s="44" t="n"/>
      <c r="W267" s="46" t="inlineStr">
        <is>
          <t>畜牧局</t>
        </is>
      </c>
      <c r="X267" s="80" t="inlineStr">
        <is>
          <t>赵过存</t>
        </is>
      </c>
      <c r="Y267" s="46" t="inlineStr">
        <is>
          <t>八珠乡</t>
        </is>
      </c>
      <c r="Z267" s="44" t="inlineStr">
        <is>
          <t>白俊虎</t>
        </is>
      </c>
      <c r="AA267" s="44" t="inlineStr">
        <is>
          <t>环农领办发〔2022〕3号</t>
        </is>
      </c>
      <c r="AB267" s="44" t="inlineStr">
        <is>
          <t>中提前批</t>
        </is>
      </c>
      <c r="AC267" s="67" t="inlineStr">
        <is>
          <t>是</t>
        </is>
      </c>
      <c r="AD267" s="67" t="inlineStr">
        <is>
          <t>√</t>
        </is>
      </c>
      <c r="AE267" s="67" t="inlineStr">
        <is>
          <t>√</t>
        </is>
      </c>
      <c r="AF267" s="67" t="inlineStr">
        <is>
          <t>√</t>
        </is>
      </c>
      <c r="AG267" s="67" t="inlineStr">
        <is>
          <t>√</t>
        </is>
      </c>
      <c r="AH267" s="67" t="inlineStr">
        <is>
          <t>√</t>
        </is>
      </c>
      <c r="AI267" s="67" t="inlineStr">
        <is>
          <t>√</t>
        </is>
      </c>
      <c r="AJ267" s="67" t="inlineStr">
        <is>
          <t>√</t>
        </is>
      </c>
      <c r="AK267" s="67" t="inlineStr">
        <is>
          <t>√</t>
        </is>
      </c>
      <c r="AL267" s="18" t="inlineStr">
        <is>
          <t>×</t>
        </is>
      </c>
      <c r="AM267" s="18" t="inlineStr">
        <is>
          <t>×</t>
        </is>
      </c>
      <c r="AN267" s="67" t="inlineStr">
        <is>
          <t>√</t>
        </is>
      </c>
      <c r="AO267" s="89" t="inlineStr">
        <is>
          <t>正在完善</t>
        </is>
      </c>
    </row>
    <row r="268" ht="71" customHeight="1" s="186">
      <c r="A268" s="123" t="n"/>
      <c r="B268" s="46" t="inlineStr">
        <is>
          <t>甜高粱种植</t>
        </is>
      </c>
      <c r="C268" s="46" t="inlineStr">
        <is>
          <t>新建</t>
        </is>
      </c>
      <c r="D268" s="44" t="inlineStr">
        <is>
          <t>2022.01-2022.12</t>
        </is>
      </c>
      <c r="E268" s="46" t="inlineStr">
        <is>
          <t>甜水镇</t>
        </is>
      </c>
      <c r="F268" s="51" t="inlineStr">
        <is>
          <t>种植甜高粱4818.6亩，其中：甜水街村19户290亩、张铁村76户380亩、鲁掌村42户604.6亩、何塬村65户286亩、邱滩村20户175亩、赵掌村43户430亩、高崾岘村20户715亩、狼儿滩村55户858亩、大良洼村63户999亩、七里墩村5户81亩 。</t>
        </is>
      </c>
      <c r="G268" s="46" t="n">
        <v>14.4558</v>
      </c>
      <c r="H268" s="46" t="n">
        <v>14.4558</v>
      </c>
      <c r="I268" s="44" t="n"/>
      <c r="J268" s="44" t="n"/>
      <c r="K268" s="44" t="n"/>
      <c r="L268" s="44" t="inlineStr">
        <is>
          <t>甘财扶贫〔2021〕26号</t>
        </is>
      </c>
      <c r="M268" s="51" t="inlineStr">
        <is>
          <t>培育壮大草畜产业，增加农户收入，助推产业振兴。</t>
        </is>
      </c>
      <c r="N268" s="51" t="inlineStr">
        <is>
          <t>引导农户种植商品草、订单草和自用草，降低养殖成本，保障饲草供给，增加农户收入，进一步完善“企、社、户”三方利益联结机制。</t>
        </is>
      </c>
      <c r="O268" s="46" t="n">
        <v>10</v>
      </c>
      <c r="P268" s="44" t="n"/>
      <c r="Q268" s="46">
        <f>R268+S268</f>
        <v/>
      </c>
      <c r="R268" s="46" t="n">
        <v>0.0408</v>
      </c>
      <c r="S268" s="44" t="n"/>
      <c r="T268" s="46">
        <f>U268+V268</f>
        <v/>
      </c>
      <c r="U268" s="46" t="n">
        <v>0.1903</v>
      </c>
      <c r="V268" s="44" t="n"/>
      <c r="W268" s="46" t="inlineStr">
        <is>
          <t>畜牧局</t>
        </is>
      </c>
      <c r="X268" s="80" t="inlineStr">
        <is>
          <t>赵过存</t>
        </is>
      </c>
      <c r="Y268" s="46" t="inlineStr">
        <is>
          <t>甜水镇</t>
        </is>
      </c>
      <c r="Z268" s="44" t="inlineStr">
        <is>
          <t>程利平</t>
        </is>
      </c>
      <c r="AA268" s="44" t="inlineStr">
        <is>
          <t>环农领办发〔2022〕3号</t>
        </is>
      </c>
      <c r="AB268" s="44" t="inlineStr">
        <is>
          <t>中提前批</t>
        </is>
      </c>
      <c r="AC268" s="67" t="inlineStr">
        <is>
          <t>是</t>
        </is>
      </c>
      <c r="AD268" s="67" t="inlineStr">
        <is>
          <t>√</t>
        </is>
      </c>
      <c r="AE268" s="67" t="inlineStr">
        <is>
          <t>√</t>
        </is>
      </c>
      <c r="AF268" s="67" t="inlineStr">
        <is>
          <t>√</t>
        </is>
      </c>
      <c r="AG268" s="67" t="inlineStr">
        <is>
          <t>√</t>
        </is>
      </c>
      <c r="AH268" s="67" t="inlineStr">
        <is>
          <t>√</t>
        </is>
      </c>
      <c r="AI268" s="67" t="inlineStr">
        <is>
          <t>√</t>
        </is>
      </c>
      <c r="AJ268" s="67" t="inlineStr">
        <is>
          <t>√</t>
        </is>
      </c>
      <c r="AK268" s="67" t="inlineStr">
        <is>
          <t>√</t>
        </is>
      </c>
      <c r="AL268" s="18" t="inlineStr">
        <is>
          <t>×</t>
        </is>
      </c>
      <c r="AM268" s="18" t="inlineStr">
        <is>
          <t>×</t>
        </is>
      </c>
      <c r="AN268" s="67" t="inlineStr">
        <is>
          <t>√</t>
        </is>
      </c>
      <c r="AO268" s="89" t="inlineStr">
        <is>
          <t>正在完善</t>
        </is>
      </c>
    </row>
    <row r="269" ht="71" customHeight="1" s="186">
      <c r="A269" s="123" t="n"/>
      <c r="B269" s="46" t="inlineStr">
        <is>
          <t>甜高粱种植</t>
        </is>
      </c>
      <c r="C269" s="46" t="inlineStr">
        <is>
          <t>新建</t>
        </is>
      </c>
      <c r="D269" s="44" t="inlineStr">
        <is>
          <t>2022.01-2022.12</t>
        </is>
      </c>
      <c r="E269" s="46" t="inlineStr">
        <is>
          <t>曲子镇</t>
        </is>
      </c>
      <c r="F269" s="51" t="inlineStr">
        <is>
          <t>种植甜高粱502.9亩，其中：五里桥村2户14.9亩、刘旗村4户40亩、楼房子村30户140亩、许家塬村2户28亩、金村寺村11户50亩、油坊塬村4户30亩、金盆掌村10户50亩、小庄子村10户80亩、董家塬村5户70亩。</t>
        </is>
      </c>
      <c r="G269" s="46" t="n">
        <v>1.5087</v>
      </c>
      <c r="H269" s="46" t="n">
        <v>1.5087</v>
      </c>
      <c r="I269" s="44" t="n"/>
      <c r="J269" s="44" t="n"/>
      <c r="K269" s="44" t="n"/>
      <c r="L269" s="44" t="inlineStr">
        <is>
          <t>甘财扶贫〔2021〕26号</t>
        </is>
      </c>
      <c r="M269" s="51" t="inlineStr">
        <is>
          <t>培育壮大草畜产业，增加农户收入，助推产业振兴。</t>
        </is>
      </c>
      <c r="N269" s="51" t="inlineStr">
        <is>
          <t>引导农户种植商品草、订单草和自用草，降低养殖成本，保障饲草供给，增加农户收入，进一步完善“企、社、户”三方利益联结机制。</t>
        </is>
      </c>
      <c r="O269" s="46" t="n">
        <v>0</v>
      </c>
      <c r="P269" s="44" t="n">
        <v>9</v>
      </c>
      <c r="Q269" s="46">
        <f>R269+S269</f>
        <v/>
      </c>
      <c r="R269" s="46" t="n">
        <v>0.0078</v>
      </c>
      <c r="S269" s="44" t="n"/>
      <c r="T269" s="46">
        <f>U269+V269</f>
        <v/>
      </c>
      <c r="U269" s="46" t="n">
        <v>0.0312</v>
      </c>
      <c r="V269" s="44" t="n"/>
      <c r="W269" s="46" t="inlineStr">
        <is>
          <t>畜牧局</t>
        </is>
      </c>
      <c r="X269" s="80" t="inlineStr">
        <is>
          <t>赵过存</t>
        </is>
      </c>
      <c r="Y269" s="46" t="inlineStr">
        <is>
          <t>曲子镇</t>
        </is>
      </c>
      <c r="Z269" s="44" t="inlineStr">
        <is>
          <t>段斌杰</t>
        </is>
      </c>
      <c r="AA269" s="44" t="inlineStr">
        <is>
          <t>环农领办发〔2022〕3号</t>
        </is>
      </c>
      <c r="AB269" s="44" t="inlineStr">
        <is>
          <t>中提前批</t>
        </is>
      </c>
      <c r="AC269" s="67" t="inlineStr">
        <is>
          <t>是</t>
        </is>
      </c>
      <c r="AD269" s="67" t="inlineStr">
        <is>
          <t>√</t>
        </is>
      </c>
      <c r="AE269" s="67" t="inlineStr">
        <is>
          <t>√</t>
        </is>
      </c>
      <c r="AF269" s="67" t="inlineStr">
        <is>
          <t>√</t>
        </is>
      </c>
      <c r="AG269" s="67" t="inlineStr">
        <is>
          <t>√</t>
        </is>
      </c>
      <c r="AH269" s="67" t="inlineStr">
        <is>
          <t>√</t>
        </is>
      </c>
      <c r="AI269" s="67" t="inlineStr">
        <is>
          <t>√</t>
        </is>
      </c>
      <c r="AJ269" s="67" t="inlineStr">
        <is>
          <t>√</t>
        </is>
      </c>
      <c r="AK269" s="67" t="inlineStr">
        <is>
          <t>√</t>
        </is>
      </c>
      <c r="AL269" s="18" t="inlineStr">
        <is>
          <t>×</t>
        </is>
      </c>
      <c r="AM269" s="18" t="inlineStr">
        <is>
          <t>×</t>
        </is>
      </c>
      <c r="AN269" s="67" t="inlineStr">
        <is>
          <t>√</t>
        </is>
      </c>
      <c r="AO269" s="89" t="inlineStr">
        <is>
          <t>正在完善</t>
        </is>
      </c>
    </row>
    <row r="270" ht="68" customHeight="1" s="186">
      <c r="A270" s="123" t="n"/>
      <c r="B270" s="46" t="inlineStr">
        <is>
          <t>甜高粱种植</t>
        </is>
      </c>
      <c r="C270" s="46" t="inlineStr">
        <is>
          <t>新建</t>
        </is>
      </c>
      <c r="D270" s="44" t="inlineStr">
        <is>
          <t>2022.01-2022.12</t>
        </is>
      </c>
      <c r="E270" s="46" t="inlineStr">
        <is>
          <t>毛井镇</t>
        </is>
      </c>
      <c r="F270" s="51" t="inlineStr">
        <is>
          <t>种植甜高粱2027亩，其中：砖城子村112户400亩、丁连掌村19户67亩、红糜湾村22户80亩、红土咀村144户600亩、黄寨柯村116户400亩、杨东掌村96户320亩、山西掌村38户160亩。</t>
        </is>
      </c>
      <c r="G270" s="46" t="n">
        <v>6.081</v>
      </c>
      <c r="H270" s="46" t="n">
        <v>6.081</v>
      </c>
      <c r="I270" s="44" t="n"/>
      <c r="J270" s="44" t="n"/>
      <c r="K270" s="44" t="n"/>
      <c r="L270" s="44" t="inlineStr">
        <is>
          <t>甘财扶贫〔2021〕26号</t>
        </is>
      </c>
      <c r="M270" s="51" t="inlineStr">
        <is>
          <t>培育壮大草畜产业，增加农户收入，助推产业振兴。</t>
        </is>
      </c>
      <c r="N270" s="51" t="inlineStr">
        <is>
          <t>引导农户种植商品草、订单草和自用草，降低养殖成本，保障饲草供给，增加农户收入，进一步完善“企、社、户”三方利益联结机制。</t>
        </is>
      </c>
      <c r="O270" s="46" t="n">
        <v>7</v>
      </c>
      <c r="P270" s="44" t="n"/>
      <c r="Q270" s="46">
        <f>R270+S270</f>
        <v/>
      </c>
      <c r="R270" s="46" t="n">
        <v>0.0547</v>
      </c>
      <c r="S270" s="44" t="n"/>
      <c r="T270" s="46">
        <f>U270+V270</f>
        <v/>
      </c>
      <c r="U270" s="46" t="n">
        <v>0.2461</v>
      </c>
      <c r="V270" s="44" t="n"/>
      <c r="W270" s="46" t="inlineStr">
        <is>
          <t>畜牧局</t>
        </is>
      </c>
      <c r="X270" s="80" t="inlineStr">
        <is>
          <t>赵过存</t>
        </is>
      </c>
      <c r="Y270" s="46" t="inlineStr">
        <is>
          <t>毛井镇</t>
        </is>
      </c>
      <c r="Z270" s="44" t="inlineStr">
        <is>
          <t>梁立群</t>
        </is>
      </c>
      <c r="AA270" s="44" t="inlineStr">
        <is>
          <t>环农领办发〔2022〕3号</t>
        </is>
      </c>
      <c r="AB270" s="44" t="inlineStr">
        <is>
          <t>中提前批</t>
        </is>
      </c>
      <c r="AC270" s="67" t="inlineStr">
        <is>
          <t>是</t>
        </is>
      </c>
      <c r="AD270" s="67" t="inlineStr">
        <is>
          <t>√</t>
        </is>
      </c>
      <c r="AE270" s="67" t="inlineStr">
        <is>
          <t>√</t>
        </is>
      </c>
      <c r="AF270" s="67" t="inlineStr">
        <is>
          <t>√</t>
        </is>
      </c>
      <c r="AG270" s="67" t="inlineStr">
        <is>
          <t>√</t>
        </is>
      </c>
      <c r="AH270" s="67" t="inlineStr">
        <is>
          <t>√</t>
        </is>
      </c>
      <c r="AI270" s="67" t="inlineStr">
        <is>
          <t>√</t>
        </is>
      </c>
      <c r="AJ270" s="67" t="inlineStr">
        <is>
          <t>√</t>
        </is>
      </c>
      <c r="AK270" s="67" t="inlineStr">
        <is>
          <t>√</t>
        </is>
      </c>
      <c r="AL270" s="18" t="inlineStr">
        <is>
          <t>×</t>
        </is>
      </c>
      <c r="AM270" s="18" t="inlineStr">
        <is>
          <t>×</t>
        </is>
      </c>
      <c r="AN270" s="67" t="inlineStr">
        <is>
          <t>√</t>
        </is>
      </c>
      <c r="AO270" s="89" t="inlineStr">
        <is>
          <t>正在完善</t>
        </is>
      </c>
    </row>
    <row r="271" ht="68" customHeight="1" s="186">
      <c r="A271" s="123" t="n"/>
      <c r="B271" s="46" t="inlineStr">
        <is>
          <t>甜高粱种植</t>
        </is>
      </c>
      <c r="C271" s="46" t="inlineStr">
        <is>
          <t>新建</t>
        </is>
      </c>
      <c r="D271" s="44" t="inlineStr">
        <is>
          <t>2022.01-2022.12</t>
        </is>
      </c>
      <c r="E271" s="46" t="inlineStr">
        <is>
          <t>山城乡</t>
        </is>
      </c>
      <c r="F271" s="51" t="inlineStr">
        <is>
          <t>种植甜高粱2015亩，其中：山城堡村40户250亩、八里铺村25户125亩、薛塬村60户500亩、王山口子村33户240亩、寨柯26户100亩、冯家沟村35户250亩、郝掌村24户250亩、赵庄村33户100亩、谢庄村20户200亩。</t>
        </is>
      </c>
      <c r="G271" s="46" t="n">
        <v>6.045</v>
      </c>
      <c r="H271" s="46" t="n">
        <v>6.045</v>
      </c>
      <c r="I271" s="44" t="n"/>
      <c r="J271" s="44" t="n"/>
      <c r="K271" s="44" t="n"/>
      <c r="L271" s="44" t="inlineStr">
        <is>
          <t>甘财扶贫〔2021〕26号</t>
        </is>
      </c>
      <c r="M271" s="51" t="inlineStr">
        <is>
          <t>培育壮大草畜产业，增加农户收入，助推产业振兴。</t>
        </is>
      </c>
      <c r="N271" s="51" t="inlineStr">
        <is>
          <t>引导农户种植商品草、订单草和自用草，降低养殖成本，保障饲草供给，增加农户收入，进一步完善“企、社、户”三方利益联结机制。</t>
        </is>
      </c>
      <c r="O271" s="46" t="n">
        <v>9</v>
      </c>
      <c r="P271" s="44" t="n"/>
      <c r="Q271" s="46">
        <f>R271+S271</f>
        <v/>
      </c>
      <c r="R271" s="46" t="n">
        <v>0.0296</v>
      </c>
      <c r="S271" s="44" t="n"/>
      <c r="T271" s="46">
        <f>U271+V271</f>
        <v/>
      </c>
      <c r="U271" s="46" t="n">
        <v>0.1332</v>
      </c>
      <c r="V271" s="44" t="n"/>
      <c r="W271" s="46" t="inlineStr">
        <is>
          <t>畜牧局</t>
        </is>
      </c>
      <c r="X271" s="80" t="inlineStr">
        <is>
          <t>赵过存</t>
        </is>
      </c>
      <c r="Y271" s="46" t="inlineStr">
        <is>
          <t>山城乡</t>
        </is>
      </c>
      <c r="Z271" s="44" t="inlineStr">
        <is>
          <t>姚建平</t>
        </is>
      </c>
      <c r="AA271" s="44" t="inlineStr">
        <is>
          <t>环农领办发〔2022〕3号</t>
        </is>
      </c>
      <c r="AB271" s="44" t="inlineStr">
        <is>
          <t>中提前批</t>
        </is>
      </c>
      <c r="AC271" s="67" t="inlineStr">
        <is>
          <t>是</t>
        </is>
      </c>
      <c r="AD271" s="67" t="inlineStr">
        <is>
          <t>√</t>
        </is>
      </c>
      <c r="AE271" s="67" t="inlineStr">
        <is>
          <t>√</t>
        </is>
      </c>
      <c r="AF271" s="67" t="inlineStr">
        <is>
          <t>√</t>
        </is>
      </c>
      <c r="AG271" s="67" t="inlineStr">
        <is>
          <t>√</t>
        </is>
      </c>
      <c r="AH271" s="67" t="inlineStr">
        <is>
          <t>√</t>
        </is>
      </c>
      <c r="AI271" s="67" t="inlineStr">
        <is>
          <t>√</t>
        </is>
      </c>
      <c r="AJ271" s="67" t="inlineStr">
        <is>
          <t>√</t>
        </is>
      </c>
      <c r="AK271" s="67" t="inlineStr">
        <is>
          <t>√</t>
        </is>
      </c>
      <c r="AL271" s="18" t="inlineStr">
        <is>
          <t>×</t>
        </is>
      </c>
      <c r="AM271" s="18" t="inlineStr">
        <is>
          <t>×</t>
        </is>
      </c>
      <c r="AN271" s="67" t="inlineStr">
        <is>
          <t>√</t>
        </is>
      </c>
      <c r="AO271" s="89" t="inlineStr">
        <is>
          <t>正在完善</t>
        </is>
      </c>
    </row>
    <row r="272" ht="68" customHeight="1" s="186">
      <c r="A272" s="123" t="n"/>
      <c r="B272" s="46" t="inlineStr">
        <is>
          <t>甜高粱种植</t>
        </is>
      </c>
      <c r="C272" s="46" t="inlineStr">
        <is>
          <t>新建</t>
        </is>
      </c>
      <c r="D272" s="44" t="inlineStr">
        <is>
          <t>2022.01-2022.12</t>
        </is>
      </c>
      <c r="E272" s="46" t="inlineStr">
        <is>
          <t>罗山乡</t>
        </is>
      </c>
      <c r="F272" s="51" t="inlineStr">
        <is>
          <t>种植甜高粱3705亩，其中：西阳洼村58户385亩、苇芝城村61户670亩、龙柏山村38户280亩、兰家掌村85户765亩、大树塬村20户240亩、陈渠子村95户950亩、山水湾村30户350亩、光明村6户65亩。</t>
        </is>
      </c>
      <c r="G272" s="46" t="n">
        <v>11.115</v>
      </c>
      <c r="H272" s="46" t="n">
        <v>11.115</v>
      </c>
      <c r="I272" s="44" t="n"/>
      <c r="J272" s="44" t="n"/>
      <c r="K272" s="44" t="n"/>
      <c r="L272" s="44" t="inlineStr">
        <is>
          <t>甘财扶贫〔2021〕26号</t>
        </is>
      </c>
      <c r="M272" s="51" t="inlineStr">
        <is>
          <t>培育壮大草畜产业，增加农户收入，助推产业振兴。</t>
        </is>
      </c>
      <c r="N272" s="51" t="inlineStr">
        <is>
          <t>引导农户种植商品草、订单草和自用草，降低养殖成本，保障饲草供给，增加农户收入，进一步完善“企、社、户”三方利益联结机制。</t>
        </is>
      </c>
      <c r="O272" s="46" t="n">
        <v>8</v>
      </c>
      <c r="P272" s="44" t="n"/>
      <c r="Q272" s="46">
        <f>R272+S272</f>
        <v/>
      </c>
      <c r="R272" s="46" t="n">
        <v>0.0393</v>
      </c>
      <c r="S272" s="44" t="n"/>
      <c r="T272" s="46">
        <f>U272+V272</f>
        <v/>
      </c>
      <c r="U272" s="46" t="n">
        <v>0.1187</v>
      </c>
      <c r="V272" s="44" t="n"/>
      <c r="W272" s="46" t="inlineStr">
        <is>
          <t>畜牧局</t>
        </is>
      </c>
      <c r="X272" s="80" t="inlineStr">
        <is>
          <t>赵过存</t>
        </is>
      </c>
      <c r="Y272" s="46" t="inlineStr">
        <is>
          <t>罗山乡</t>
        </is>
      </c>
      <c r="Z272" s="44" t="inlineStr">
        <is>
          <t>李怀文</t>
        </is>
      </c>
      <c r="AA272" s="44" t="inlineStr">
        <is>
          <t>环农领办发〔2022〕3号</t>
        </is>
      </c>
      <c r="AB272" s="44" t="inlineStr">
        <is>
          <t>中提前批</t>
        </is>
      </c>
      <c r="AC272" s="67" t="inlineStr">
        <is>
          <t>是</t>
        </is>
      </c>
      <c r="AD272" s="67" t="inlineStr">
        <is>
          <t>√</t>
        </is>
      </c>
      <c r="AE272" s="67" t="inlineStr">
        <is>
          <t>√</t>
        </is>
      </c>
      <c r="AF272" s="67" t="inlineStr">
        <is>
          <t>√</t>
        </is>
      </c>
      <c r="AG272" s="67" t="inlineStr">
        <is>
          <t>√</t>
        </is>
      </c>
      <c r="AH272" s="67" t="inlineStr">
        <is>
          <t>√</t>
        </is>
      </c>
      <c r="AI272" s="67" t="inlineStr">
        <is>
          <t>√</t>
        </is>
      </c>
      <c r="AJ272" s="67" t="inlineStr">
        <is>
          <t>√</t>
        </is>
      </c>
      <c r="AK272" s="67" t="inlineStr">
        <is>
          <t>√</t>
        </is>
      </c>
      <c r="AL272" s="18" t="inlineStr">
        <is>
          <t>×</t>
        </is>
      </c>
      <c r="AM272" s="18" t="inlineStr">
        <is>
          <t>×</t>
        </is>
      </c>
      <c r="AN272" s="67" t="inlineStr">
        <is>
          <t>√</t>
        </is>
      </c>
      <c r="AO272" s="89" t="inlineStr">
        <is>
          <t>正在完善</t>
        </is>
      </c>
    </row>
    <row r="273" ht="78" customHeight="1" s="186">
      <c r="A273" s="123" t="n"/>
      <c r="B273" s="46" t="inlineStr">
        <is>
          <t>甜高粱种植</t>
        </is>
      </c>
      <c r="C273" s="46" t="inlineStr">
        <is>
          <t>新建</t>
        </is>
      </c>
      <c r="D273" s="44" t="inlineStr">
        <is>
          <t>2022.01-2022.12</t>
        </is>
      </c>
      <c r="E273" s="46" t="inlineStr">
        <is>
          <t>木钵镇</t>
        </is>
      </c>
      <c r="F273" s="51" t="inlineStr">
        <is>
          <t>种植甜高粱726.4亩，其中：白家掌村53户240亩、邓寨子村13户20.4亩、高楼塬村8户38.4亩、郭西掌村39户120.8亩、韩洼子村30户20亩、井儿岔村8户36.8亩、刘家塬村11户47.6亩、罗家沟村20户49.6亩、木钵街村3户7.2亩、坪子塬村50户60亩、水坝滩村10户80亩、周湾村3户5.6亩。</t>
        </is>
      </c>
      <c r="G273" s="46" t="n">
        <v>2.1792</v>
      </c>
      <c r="H273" s="46" t="n">
        <v>2.1792</v>
      </c>
      <c r="I273" s="44" t="n"/>
      <c r="J273" s="44" t="n"/>
      <c r="K273" s="44" t="n"/>
      <c r="L273" s="44" t="inlineStr">
        <is>
          <t>甘财扶贫〔2021〕26号</t>
        </is>
      </c>
      <c r="M273" s="51" t="inlineStr">
        <is>
          <t>培育壮大草畜产业，增加农户收入，助推产业振兴。</t>
        </is>
      </c>
      <c r="N273" s="51" t="inlineStr">
        <is>
          <t>引导农户种植商品草、订单草和自用草，降低养殖成本，保障饲草供给，增加农户收入，进一步完善“企、社、户”三方利益联结机制。</t>
        </is>
      </c>
      <c r="O273" s="46" t="n">
        <v>12</v>
      </c>
      <c r="P273" s="44" t="n"/>
      <c r="Q273" s="46">
        <f>R273+S273</f>
        <v/>
      </c>
      <c r="R273" s="46" t="n">
        <v>0.0248</v>
      </c>
      <c r="S273" s="44" t="n"/>
      <c r="T273" s="46">
        <f>U273+V273</f>
        <v/>
      </c>
      <c r="U273" s="46" t="n">
        <v>0.1116</v>
      </c>
      <c r="V273" s="44" t="n"/>
      <c r="W273" s="46" t="inlineStr">
        <is>
          <t>畜牧局</t>
        </is>
      </c>
      <c r="X273" s="80" t="inlineStr">
        <is>
          <t>赵过存</t>
        </is>
      </c>
      <c r="Y273" s="46" t="inlineStr">
        <is>
          <t>木钵镇</t>
        </is>
      </c>
      <c r="Z273" s="71" t="inlineStr">
        <is>
          <t>方显</t>
        </is>
      </c>
      <c r="AA273" s="44" t="inlineStr">
        <is>
          <t>环农领办发〔2022〕3号</t>
        </is>
      </c>
      <c r="AB273" s="44" t="inlineStr">
        <is>
          <t>中提前批</t>
        </is>
      </c>
      <c r="AC273" s="67" t="inlineStr">
        <is>
          <t>是</t>
        </is>
      </c>
      <c r="AD273" s="67" t="inlineStr">
        <is>
          <t>√</t>
        </is>
      </c>
      <c r="AE273" s="67" t="inlineStr">
        <is>
          <t>√</t>
        </is>
      </c>
      <c r="AF273" s="67" t="inlineStr">
        <is>
          <t>√</t>
        </is>
      </c>
      <c r="AG273" s="67" t="inlineStr">
        <is>
          <t>√</t>
        </is>
      </c>
      <c r="AH273" s="67" t="inlineStr">
        <is>
          <t>√</t>
        </is>
      </c>
      <c r="AI273" s="67" t="inlineStr">
        <is>
          <t>√</t>
        </is>
      </c>
      <c r="AJ273" s="67" t="inlineStr">
        <is>
          <t>√</t>
        </is>
      </c>
      <c r="AK273" s="67" t="inlineStr">
        <is>
          <t>√</t>
        </is>
      </c>
      <c r="AL273" s="18" t="inlineStr">
        <is>
          <t>×</t>
        </is>
      </c>
      <c r="AM273" s="18" t="inlineStr">
        <is>
          <t>×</t>
        </is>
      </c>
      <c r="AN273" s="67" t="inlineStr">
        <is>
          <t>√</t>
        </is>
      </c>
      <c r="AO273" s="89" t="inlineStr">
        <is>
          <t>正在完善</t>
        </is>
      </c>
    </row>
    <row r="274" ht="78" customHeight="1" s="186">
      <c r="A274" s="123" t="n"/>
      <c r="B274" s="46" t="inlineStr">
        <is>
          <t>甜高粱种植</t>
        </is>
      </c>
      <c r="C274" s="46" t="inlineStr">
        <is>
          <t>新建</t>
        </is>
      </c>
      <c r="D274" s="44" t="inlineStr">
        <is>
          <t>2022.01-2022.12</t>
        </is>
      </c>
      <c r="E274" s="46" t="inlineStr">
        <is>
          <t>车道镇</t>
        </is>
      </c>
      <c r="F274" s="51" t="inlineStr">
        <is>
          <t>种植甜高粱406亩，其中：苦水掌2户29亩、双庙村3户30亩、王西掌2户28亩、吊渠村3户29亩、三角城村2户27亩、杨掌村4户30亩、万安村3户31亩、陈掌村2户28亩、红台村4户29亩、樱桃掌村4户35亩、安掌村2户28亩、代掌村2户27亩、刘渠村2户28亩、刘园子村3户27亩。</t>
        </is>
      </c>
      <c r="G274" s="46" t="n">
        <v>1.218</v>
      </c>
      <c r="H274" s="46" t="n">
        <v>1.218</v>
      </c>
      <c r="I274" s="44" t="n"/>
      <c r="J274" s="44" t="n"/>
      <c r="K274" s="44" t="n"/>
      <c r="L274" s="44" t="inlineStr">
        <is>
          <t>甘财扶贫〔2021〕26号</t>
        </is>
      </c>
      <c r="M274" s="51" t="inlineStr">
        <is>
          <t>培育壮大草畜产业，增加农户收入，助推产业振兴。</t>
        </is>
      </c>
      <c r="N274" s="51" t="inlineStr">
        <is>
          <t>引导农户种植商品草、订单草和自用草，降低养殖成本，保障饲草供给，增加农户收入，进一步完善“企、社、户”三方利益联结机制。</t>
        </is>
      </c>
      <c r="O274" s="46" t="n">
        <v>14</v>
      </c>
      <c r="P274" s="44" t="n"/>
      <c r="Q274" s="46">
        <f>R274+S274</f>
        <v/>
      </c>
      <c r="R274" s="46" t="n">
        <v>0.0038</v>
      </c>
      <c r="S274" s="44" t="n"/>
      <c r="T274" s="46">
        <f>U274+V274</f>
        <v/>
      </c>
      <c r="U274" s="46" t="n">
        <v>0.0152</v>
      </c>
      <c r="V274" s="44" t="n"/>
      <c r="W274" s="46" t="inlineStr">
        <is>
          <t>畜牧局</t>
        </is>
      </c>
      <c r="X274" s="80" t="inlineStr">
        <is>
          <t>赵过存</t>
        </is>
      </c>
      <c r="Y274" s="46" t="inlineStr">
        <is>
          <t>车道镇</t>
        </is>
      </c>
      <c r="Z274" s="46" t="inlineStr">
        <is>
          <t>张会星</t>
        </is>
      </c>
      <c r="AA274" s="44" t="inlineStr">
        <is>
          <t>环农领办发〔2022〕3号</t>
        </is>
      </c>
      <c r="AB274" s="44" t="inlineStr">
        <is>
          <t>中提前批</t>
        </is>
      </c>
      <c r="AC274" s="67" t="inlineStr">
        <is>
          <t>是</t>
        </is>
      </c>
      <c r="AD274" s="67" t="inlineStr">
        <is>
          <t>√</t>
        </is>
      </c>
      <c r="AE274" s="67" t="inlineStr">
        <is>
          <t>√</t>
        </is>
      </c>
      <c r="AF274" s="67" t="inlineStr">
        <is>
          <t>√</t>
        </is>
      </c>
      <c r="AG274" s="67" t="inlineStr">
        <is>
          <t>√</t>
        </is>
      </c>
      <c r="AH274" s="67" t="inlineStr">
        <is>
          <t>√</t>
        </is>
      </c>
      <c r="AI274" s="67" t="inlineStr">
        <is>
          <t>√</t>
        </is>
      </c>
      <c r="AJ274" s="67" t="inlineStr">
        <is>
          <t>√</t>
        </is>
      </c>
      <c r="AK274" s="67" t="inlineStr">
        <is>
          <t>√</t>
        </is>
      </c>
      <c r="AL274" s="18" t="inlineStr">
        <is>
          <t>×</t>
        </is>
      </c>
      <c r="AM274" s="18" t="inlineStr">
        <is>
          <t>×</t>
        </is>
      </c>
      <c r="AN274" s="67" t="inlineStr">
        <is>
          <t>√</t>
        </is>
      </c>
      <c r="AO274" s="89" t="inlineStr">
        <is>
          <t>正在完善</t>
        </is>
      </c>
    </row>
    <row r="275" ht="78" customHeight="1" s="186">
      <c r="A275" s="123" t="n"/>
      <c r="B275" s="46" t="inlineStr">
        <is>
          <t>甜高粱种植</t>
        </is>
      </c>
      <c r="C275" s="46" t="inlineStr">
        <is>
          <t>新建</t>
        </is>
      </c>
      <c r="D275" s="44" t="inlineStr">
        <is>
          <t>2022.01-2022.12</t>
        </is>
      </c>
      <c r="E275" s="46" t="inlineStr">
        <is>
          <t>樊家川镇</t>
        </is>
      </c>
      <c r="F275" s="51" t="inlineStr">
        <is>
          <t>种植甜高粱2234亩，其中：慕家河村20户225亩、樊家川村20户175亩、马驿沟村28户180亩、郝集村60户300亩、长城村105户200亩、闫塬村45户304亩、李崾岘村96户550亩、马骏滩村65户300亩。</t>
        </is>
      </c>
      <c r="G275" s="46" t="n">
        <v>6.702</v>
      </c>
      <c r="H275" s="46" t="n">
        <v>6.702</v>
      </c>
      <c r="I275" s="44" t="n"/>
      <c r="J275" s="44" t="n"/>
      <c r="K275" s="44" t="n"/>
      <c r="L275" s="44" t="inlineStr">
        <is>
          <t>甘财扶贫〔2021〕26号</t>
        </is>
      </c>
      <c r="M275" s="51" t="inlineStr">
        <is>
          <t>培育壮大草畜产业，增加农户收入，助推产业振兴。</t>
        </is>
      </c>
      <c r="N275" s="51" t="inlineStr">
        <is>
          <t>引导农户种植商品草、订单草和自用草，降低养殖成本，保障饲草供给，增加农户收入，进一步完善“企、社、户”三方利益联结机制。</t>
        </is>
      </c>
      <c r="O275" s="46" t="n">
        <v>8</v>
      </c>
      <c r="P275" s="44" t="n"/>
      <c r="Q275" s="46">
        <f>R275+S275</f>
        <v/>
      </c>
      <c r="R275" s="46" t="n">
        <v>0.0439</v>
      </c>
      <c r="S275" s="44" t="n"/>
      <c r="T275" s="46">
        <f>U275+V275</f>
        <v/>
      </c>
      <c r="U275" s="46" t="n">
        <v>0.2207</v>
      </c>
      <c r="V275" s="44" t="n"/>
      <c r="W275" s="46" t="inlineStr">
        <is>
          <t>畜牧局</t>
        </is>
      </c>
      <c r="X275" s="80" t="inlineStr">
        <is>
          <t>赵过存</t>
        </is>
      </c>
      <c r="Y275" s="46" t="inlineStr">
        <is>
          <t>樊家川镇</t>
        </is>
      </c>
      <c r="Z275" s="44" t="inlineStr">
        <is>
          <t>王治峰</t>
        </is>
      </c>
      <c r="AA275" s="44" t="inlineStr">
        <is>
          <t>环农领办发〔2022〕3号</t>
        </is>
      </c>
      <c r="AB275" s="44" t="inlineStr">
        <is>
          <t>中提前批</t>
        </is>
      </c>
      <c r="AC275" s="67" t="inlineStr">
        <is>
          <t>是</t>
        </is>
      </c>
      <c r="AD275" s="67" t="inlineStr">
        <is>
          <t>√</t>
        </is>
      </c>
      <c r="AE275" s="67" t="inlineStr">
        <is>
          <t>√</t>
        </is>
      </c>
      <c r="AF275" s="67" t="inlineStr">
        <is>
          <t>√</t>
        </is>
      </c>
      <c r="AG275" s="67" t="inlineStr">
        <is>
          <t>√</t>
        </is>
      </c>
      <c r="AH275" s="67" t="inlineStr">
        <is>
          <t>√</t>
        </is>
      </c>
      <c r="AI275" s="67" t="inlineStr">
        <is>
          <t>√</t>
        </is>
      </c>
      <c r="AJ275" s="67" t="inlineStr">
        <is>
          <t>√</t>
        </is>
      </c>
      <c r="AK275" s="67" t="inlineStr">
        <is>
          <t>√</t>
        </is>
      </c>
      <c r="AL275" s="18" t="inlineStr">
        <is>
          <t>×</t>
        </is>
      </c>
      <c r="AM275" s="18" t="inlineStr">
        <is>
          <t>×</t>
        </is>
      </c>
      <c r="AN275" s="67" t="inlineStr">
        <is>
          <t>√</t>
        </is>
      </c>
      <c r="AO275" s="89" t="inlineStr">
        <is>
          <t>正在完善</t>
        </is>
      </c>
    </row>
    <row r="276" ht="78" customHeight="1" s="186">
      <c r="A276" s="123" t="n"/>
      <c r="B276" s="46" t="inlineStr">
        <is>
          <t>甜高粱种植</t>
        </is>
      </c>
      <c r="C276" s="46" t="inlineStr">
        <is>
          <t>新建</t>
        </is>
      </c>
      <c r="D276" s="44" t="inlineStr">
        <is>
          <t>2022.01-2022.12</t>
        </is>
      </c>
      <c r="E276" s="46" t="inlineStr">
        <is>
          <t>芦家湾乡</t>
        </is>
      </c>
      <c r="F276" s="51" t="inlineStr">
        <is>
          <t>种植甜高粱2413.6亩，其中：杨兴庄村40户400亩、花儿掌村46户506亩、庙儿掌村12户120亩、井川村36户380亩、宋家掌村13户126亩、桃李湾村30户200亩、王庄村15户74亩、大堡条村13户70亩、盘龙村49户407.6亩、小堡条村60户130亩。</t>
        </is>
      </c>
      <c r="G276" s="46" t="n">
        <v>7.2408</v>
      </c>
      <c r="H276" s="46" t="n">
        <v>7.2408</v>
      </c>
      <c r="I276" s="44" t="n"/>
      <c r="J276" s="44" t="n"/>
      <c r="K276" s="44" t="n"/>
      <c r="L276" s="44" t="inlineStr">
        <is>
          <t>甘财扶贫〔2021〕26号</t>
        </is>
      </c>
      <c r="M276" s="51" t="inlineStr">
        <is>
          <t>培育壮大草畜产业，增加农户收入，助推产业振兴。</t>
        </is>
      </c>
      <c r="N276" s="51" t="inlineStr">
        <is>
          <t>引导农户种植商品草、订单草和自用草，降低养殖成本，保障饲草供给，增加农户收入，进一步完善“企、社、户”三方利益联结机制。</t>
        </is>
      </c>
      <c r="O276" s="46" t="n">
        <v>10</v>
      </c>
      <c r="P276" s="44" t="n"/>
      <c r="Q276" s="46">
        <f>R276+S276</f>
        <v/>
      </c>
      <c r="R276" s="46" t="n">
        <v>0.0314</v>
      </c>
      <c r="S276" s="44" t="n"/>
      <c r="T276" s="46">
        <f>U276+V276</f>
        <v/>
      </c>
      <c r="U276" s="46" t="n">
        <v>0.1349</v>
      </c>
      <c r="V276" s="44" t="n"/>
      <c r="W276" s="46" t="inlineStr">
        <is>
          <t>畜牧局</t>
        </is>
      </c>
      <c r="X276" s="80" t="inlineStr">
        <is>
          <t>赵过存</t>
        </is>
      </c>
      <c r="Y276" s="46" t="inlineStr">
        <is>
          <t>芦家湾乡</t>
        </is>
      </c>
      <c r="Z276" s="44" t="inlineStr">
        <is>
          <t>马鹏飞</t>
        </is>
      </c>
      <c r="AA276" s="44" t="inlineStr">
        <is>
          <t>环农领办发〔2022〕3号</t>
        </is>
      </c>
      <c r="AB276" s="44" t="inlineStr">
        <is>
          <t>中提前批</t>
        </is>
      </c>
      <c r="AC276" s="67" t="inlineStr">
        <is>
          <t>是</t>
        </is>
      </c>
      <c r="AD276" s="67" t="inlineStr">
        <is>
          <t>√</t>
        </is>
      </c>
      <c r="AE276" s="67" t="inlineStr">
        <is>
          <t>√</t>
        </is>
      </c>
      <c r="AF276" s="67" t="inlineStr">
        <is>
          <t>√</t>
        </is>
      </c>
      <c r="AG276" s="67" t="inlineStr">
        <is>
          <t>√</t>
        </is>
      </c>
      <c r="AH276" s="67" t="inlineStr">
        <is>
          <t>√</t>
        </is>
      </c>
      <c r="AI276" s="67" t="inlineStr">
        <is>
          <t>√</t>
        </is>
      </c>
      <c r="AJ276" s="67" t="inlineStr">
        <is>
          <t>√</t>
        </is>
      </c>
      <c r="AK276" s="67" t="inlineStr">
        <is>
          <t>√</t>
        </is>
      </c>
      <c r="AL276" s="18" t="inlineStr">
        <is>
          <t>×</t>
        </is>
      </c>
      <c r="AM276" s="18" t="inlineStr">
        <is>
          <t>×</t>
        </is>
      </c>
      <c r="AN276" s="67" t="inlineStr">
        <is>
          <t>√</t>
        </is>
      </c>
      <c r="AO276" s="89" t="inlineStr">
        <is>
          <t>正在完善</t>
        </is>
      </c>
    </row>
    <row r="277" ht="66" customHeight="1" s="186">
      <c r="A277" s="123" t="n"/>
      <c r="B277" s="46" t="inlineStr">
        <is>
          <t>甜高粱种植</t>
        </is>
      </c>
      <c r="C277" s="46" t="inlineStr">
        <is>
          <t>新建</t>
        </is>
      </c>
      <c r="D277" s="44" t="inlineStr">
        <is>
          <t>2022.01-2022.12</t>
        </is>
      </c>
      <c r="E277" s="46" t="inlineStr">
        <is>
          <t>南湫乡</t>
        </is>
      </c>
      <c r="F277" s="51" t="inlineStr">
        <is>
          <t>种植甜高粱2920亩，其中：党家洼村50户450亩；代家洼村40户360亩；洪涝池村65户600亩；岳后渠村50户460亩；花儿山村36户350亩；杨兴堡村34户300亩；双井子村45户400亩。</t>
        </is>
      </c>
      <c r="G277" s="46" t="n">
        <v>8.76</v>
      </c>
      <c r="H277" s="46" t="n">
        <v>8.76</v>
      </c>
      <c r="I277" s="44" t="n"/>
      <c r="J277" s="44" t="n"/>
      <c r="K277" s="44" t="n"/>
      <c r="L277" s="44" t="inlineStr">
        <is>
          <t>甘财扶贫〔2021〕26号</t>
        </is>
      </c>
      <c r="M277" s="51" t="inlineStr">
        <is>
          <t>培育壮大草畜产业，增加农户收入，助推产业振兴。</t>
        </is>
      </c>
      <c r="N277" s="51" t="inlineStr">
        <is>
          <t>引导农户种植商品草、订单草和自用草，降低养殖成本，保障饲草供给，增加农户收入，进一步完善“企、社、户”三方利益联结机制。</t>
        </is>
      </c>
      <c r="O277" s="46" t="n">
        <v>7</v>
      </c>
      <c r="P277" s="44" t="n"/>
      <c r="Q277" s="46">
        <f>R277+S277</f>
        <v/>
      </c>
      <c r="R277" s="46" t="n">
        <v>0.032</v>
      </c>
      <c r="S277" s="44" t="n"/>
      <c r="T277" s="46">
        <f>U277+V277</f>
        <v/>
      </c>
      <c r="U277" s="46" t="n">
        <v>0.1489</v>
      </c>
      <c r="V277" s="44" t="n"/>
      <c r="W277" s="46" t="inlineStr">
        <is>
          <t>畜牧局</t>
        </is>
      </c>
      <c r="X277" s="80" t="inlineStr">
        <is>
          <t>赵过存</t>
        </is>
      </c>
      <c r="Y277" s="46" t="inlineStr">
        <is>
          <t>南湫乡</t>
        </is>
      </c>
      <c r="Z277" s="44" t="inlineStr">
        <is>
          <t>杜志远</t>
        </is>
      </c>
      <c r="AA277" s="44" t="inlineStr">
        <is>
          <t>环农领办发〔2022〕3号</t>
        </is>
      </c>
      <c r="AB277" s="44" t="inlineStr">
        <is>
          <t>中提前批</t>
        </is>
      </c>
      <c r="AC277" s="67" t="inlineStr">
        <is>
          <t>是</t>
        </is>
      </c>
      <c r="AD277" s="67" t="inlineStr">
        <is>
          <t>√</t>
        </is>
      </c>
      <c r="AE277" s="67" t="inlineStr">
        <is>
          <t>√</t>
        </is>
      </c>
      <c r="AF277" s="67" t="inlineStr">
        <is>
          <t>√</t>
        </is>
      </c>
      <c r="AG277" s="67" t="inlineStr">
        <is>
          <t>√</t>
        </is>
      </c>
      <c r="AH277" s="67" t="inlineStr">
        <is>
          <t>√</t>
        </is>
      </c>
      <c r="AI277" s="67" t="inlineStr">
        <is>
          <t>√</t>
        </is>
      </c>
      <c r="AJ277" s="67" t="inlineStr">
        <is>
          <t>√</t>
        </is>
      </c>
      <c r="AK277" s="67" t="inlineStr">
        <is>
          <t>√</t>
        </is>
      </c>
      <c r="AL277" s="18" t="inlineStr">
        <is>
          <t>×</t>
        </is>
      </c>
      <c r="AM277" s="18" t="inlineStr">
        <is>
          <t>×</t>
        </is>
      </c>
      <c r="AN277" s="67" t="inlineStr">
        <is>
          <t>√</t>
        </is>
      </c>
      <c r="AO277" s="89" t="inlineStr">
        <is>
          <t>正在完善</t>
        </is>
      </c>
    </row>
    <row r="278" ht="84" customHeight="1" s="186">
      <c r="A278" s="123" t="n"/>
      <c r="B278" s="46" t="inlineStr">
        <is>
          <t>甜高粱种植</t>
        </is>
      </c>
      <c r="C278" s="46" t="inlineStr">
        <is>
          <t>新建</t>
        </is>
      </c>
      <c r="D278" s="44" t="inlineStr">
        <is>
          <t>2022.01-2022.12</t>
        </is>
      </c>
      <c r="E278" s="46" t="inlineStr">
        <is>
          <t>耿湾乡</t>
        </is>
      </c>
      <c r="F278" s="51" t="inlineStr">
        <is>
          <t>种植甜高粱2500亩，其中：早流渠村5户50亩、耿河村20户200亩、四合原村20户100亩、桃树掌村30户180亩、韩老庄村20户100亩、天桥村10户80亩、许掌村40户240亩、万湾村70户350亩、张台村12户240亩、黑城岔村20户160亩、郜庄村25户250亩、郝东掌村15户150亩、潘掌村40户400亩。</t>
        </is>
      </c>
      <c r="G278" s="46" t="n">
        <v>7.5</v>
      </c>
      <c r="H278" s="46" t="n">
        <v>7.5</v>
      </c>
      <c r="I278" s="44" t="n"/>
      <c r="J278" s="44" t="n"/>
      <c r="K278" s="44" t="n"/>
      <c r="L278" s="44" t="inlineStr">
        <is>
          <t>甘财扶贫〔2021〕26号</t>
        </is>
      </c>
      <c r="M278" s="51" t="inlineStr">
        <is>
          <t>培育壮大草畜产业，增加农户收入，助推产业振兴。</t>
        </is>
      </c>
      <c r="N278" s="51" t="inlineStr">
        <is>
          <t>引导农户种植商品草、订单草和自用草，降低养殖成本，保障饲草供给，增加农户收入，进一步完善“企、社、户”三方利益联结机制。</t>
        </is>
      </c>
      <c r="O278" s="46" t="n">
        <v>13</v>
      </c>
      <c r="P278" s="44" t="n"/>
      <c r="Q278" s="46">
        <f>R278+S278</f>
        <v/>
      </c>
      <c r="R278" s="46" t="n">
        <v>0.0327</v>
      </c>
      <c r="S278" s="44" t="n"/>
      <c r="T278" s="46">
        <f>U278+V278</f>
        <v/>
      </c>
      <c r="U278" s="46" t="n">
        <v>0.1308</v>
      </c>
      <c r="V278" s="44" t="n"/>
      <c r="W278" s="46" t="inlineStr">
        <is>
          <t>畜牧局</t>
        </is>
      </c>
      <c r="X278" s="80" t="inlineStr">
        <is>
          <t>赵过存</t>
        </is>
      </c>
      <c r="Y278" s="46" t="inlineStr">
        <is>
          <t>耿湾乡</t>
        </is>
      </c>
      <c r="Z278" s="44" t="inlineStr">
        <is>
          <t>王秀丽</t>
        </is>
      </c>
      <c r="AA278" s="44" t="inlineStr">
        <is>
          <t>环农领办发〔2022〕3号</t>
        </is>
      </c>
      <c r="AB278" s="44" t="inlineStr">
        <is>
          <t>中提前批</t>
        </is>
      </c>
      <c r="AC278" s="67" t="inlineStr">
        <is>
          <t>是</t>
        </is>
      </c>
      <c r="AD278" s="67" t="inlineStr">
        <is>
          <t>√</t>
        </is>
      </c>
      <c r="AE278" s="67" t="inlineStr">
        <is>
          <t>√</t>
        </is>
      </c>
      <c r="AF278" s="67" t="inlineStr">
        <is>
          <t>√</t>
        </is>
      </c>
      <c r="AG278" s="67" t="inlineStr">
        <is>
          <t>√</t>
        </is>
      </c>
      <c r="AH278" s="67" t="inlineStr">
        <is>
          <t>√</t>
        </is>
      </c>
      <c r="AI278" s="67" t="inlineStr">
        <is>
          <t>√</t>
        </is>
      </c>
      <c r="AJ278" s="67" t="inlineStr">
        <is>
          <t>√</t>
        </is>
      </c>
      <c r="AK278" s="67" t="inlineStr">
        <is>
          <t>√</t>
        </is>
      </c>
      <c r="AL278" s="18" t="inlineStr">
        <is>
          <t>×</t>
        </is>
      </c>
      <c r="AM278" s="18" t="inlineStr">
        <is>
          <t>×</t>
        </is>
      </c>
      <c r="AN278" s="67" t="inlineStr">
        <is>
          <t>√</t>
        </is>
      </c>
      <c r="AO278" s="89" t="inlineStr">
        <is>
          <t>正在完善</t>
        </is>
      </c>
    </row>
    <row r="279" ht="84" customHeight="1" s="186">
      <c r="A279" s="123" t="n"/>
      <c r="B279" s="46" t="inlineStr">
        <is>
          <t>甜高粱种植</t>
        </is>
      </c>
      <c r="C279" s="46" t="inlineStr">
        <is>
          <t>新建</t>
        </is>
      </c>
      <c r="D279" s="44" t="inlineStr">
        <is>
          <t>2022.01-2022.12</t>
        </is>
      </c>
      <c r="E279" s="46" t="inlineStr">
        <is>
          <t>天池乡</t>
        </is>
      </c>
      <c r="F279" s="51" t="inlineStr">
        <is>
          <t>种植甜高粱1717亩，其中：鲜岔村15户160亩；喜家坪村20户80亩、井渠淌村30户150亩、老庄湾村26户160亩、曹李川村15户50亩、天池村4户30亩、殷屈河村20户80亩、潘老庄村25户150亩、碾盘岭村30户250亩、吴城子村31户100亩、苏北岔20户280亩、四合掌村20户120亩、大庄台村10户75亩、梁家河村8户32亩。</t>
        </is>
      </c>
      <c r="G279" s="46" t="n">
        <v>5.151</v>
      </c>
      <c r="H279" s="46" t="n">
        <v>5.151</v>
      </c>
      <c r="I279" s="44" t="n"/>
      <c r="J279" s="44" t="n"/>
      <c r="K279" s="44" t="n"/>
      <c r="L279" s="44" t="inlineStr">
        <is>
          <t>甘财扶贫〔2021〕26号</t>
        </is>
      </c>
      <c r="M279" s="51" t="inlineStr">
        <is>
          <t>培育壮大草畜产业，增加农户收入，助推产业振兴。</t>
        </is>
      </c>
      <c r="N279" s="51" t="inlineStr">
        <is>
          <t>引导农户种植商品草、订单草和自用草，降低养殖成本，保障饲草供给，增加农户收入，进一步完善“企、社、户”三方利益联结机制。</t>
        </is>
      </c>
      <c r="O279" s="46" t="n">
        <v>15</v>
      </c>
      <c r="P279" s="44" t="n"/>
      <c r="Q279" s="46">
        <f>R279+S279</f>
        <v/>
      </c>
      <c r="R279" s="46" t="n">
        <v>0.0274</v>
      </c>
      <c r="S279" s="44" t="n"/>
      <c r="T279" s="46">
        <f>U279+V279</f>
        <v/>
      </c>
      <c r="U279" s="46" t="n">
        <v>0.1096</v>
      </c>
      <c r="V279" s="44" t="n"/>
      <c r="W279" s="46" t="inlineStr">
        <is>
          <t>畜牧局</t>
        </is>
      </c>
      <c r="X279" s="80" t="inlineStr">
        <is>
          <t>赵过存</t>
        </is>
      </c>
      <c r="Y279" s="46" t="inlineStr">
        <is>
          <t>天池乡</t>
        </is>
      </c>
      <c r="Z279" s="44" t="inlineStr">
        <is>
          <t>刘震</t>
        </is>
      </c>
      <c r="AA279" s="44" t="inlineStr">
        <is>
          <t>环农领办发〔2022〕3号</t>
        </is>
      </c>
      <c r="AB279" s="44" t="inlineStr">
        <is>
          <t>中提前批</t>
        </is>
      </c>
      <c r="AC279" s="67" t="inlineStr">
        <is>
          <t>是</t>
        </is>
      </c>
      <c r="AD279" s="67" t="inlineStr">
        <is>
          <t>√</t>
        </is>
      </c>
      <c r="AE279" s="67" t="inlineStr">
        <is>
          <t>√</t>
        </is>
      </c>
      <c r="AF279" s="67" t="inlineStr">
        <is>
          <t>√</t>
        </is>
      </c>
      <c r="AG279" s="67" t="inlineStr">
        <is>
          <t>√</t>
        </is>
      </c>
      <c r="AH279" s="67" t="inlineStr">
        <is>
          <t>√</t>
        </is>
      </c>
      <c r="AI279" s="67" t="inlineStr">
        <is>
          <t>√</t>
        </is>
      </c>
      <c r="AJ279" s="67" t="inlineStr">
        <is>
          <t>√</t>
        </is>
      </c>
      <c r="AK279" s="67" t="inlineStr">
        <is>
          <t>√</t>
        </is>
      </c>
      <c r="AL279" s="18" t="inlineStr">
        <is>
          <t>×</t>
        </is>
      </c>
      <c r="AM279" s="18" t="inlineStr">
        <is>
          <t>×</t>
        </is>
      </c>
      <c r="AN279" s="67" t="inlineStr">
        <is>
          <t>√</t>
        </is>
      </c>
      <c r="AO279" s="89" t="inlineStr">
        <is>
          <t>正在完善</t>
        </is>
      </c>
    </row>
    <row r="280" ht="76" customHeight="1" s="186">
      <c r="A280" s="123" t="n"/>
      <c r="B280" s="46" t="inlineStr">
        <is>
          <t>甜高粱种植</t>
        </is>
      </c>
      <c r="C280" s="46" t="inlineStr">
        <is>
          <t>新建</t>
        </is>
      </c>
      <c r="D280" s="44" t="inlineStr">
        <is>
          <t>2022.01-2022.12</t>
        </is>
      </c>
      <c r="E280" s="46" t="inlineStr">
        <is>
          <t>演武乡</t>
        </is>
      </c>
      <c r="F280" s="51" t="inlineStr">
        <is>
          <t>种植甜高粱314户1111亩、曳郭咀村14户71亩、杨家洼村36户160亩、佛岔村48户120亩、黑泉河村80户400亩、刘坪村24户80亩、黄山村36户40亩、路家塬村36户120亩、吴家塬村20户40亩、走马硷村20户80亩。</t>
        </is>
      </c>
      <c r="G280" s="46" t="n">
        <v>3.333</v>
      </c>
      <c r="H280" s="46" t="n">
        <v>3.333</v>
      </c>
      <c r="I280" s="44" t="n"/>
      <c r="J280" s="44" t="n"/>
      <c r="K280" s="44" t="n"/>
      <c r="L280" s="44" t="inlineStr">
        <is>
          <t>甘财扶贫〔2021〕26号</t>
        </is>
      </c>
      <c r="M280" s="51" t="inlineStr">
        <is>
          <t>培育壮大草畜产业，增加农户收入，助推产业振兴。</t>
        </is>
      </c>
      <c r="N280" s="51" t="inlineStr">
        <is>
          <t>引导农户种植商品草、订单草和自用草，降低养殖成本，保障饲草供给，增加农户收入，进一步完善“企、社、户”三方利益联结机制。</t>
        </is>
      </c>
      <c r="O280" s="46" t="n">
        <v>9</v>
      </c>
      <c r="P280" s="44" t="n"/>
      <c r="Q280" s="46">
        <f>R280+S280</f>
        <v/>
      </c>
      <c r="R280" s="46" t="n">
        <v>0.0314</v>
      </c>
      <c r="S280" s="44" t="n"/>
      <c r="T280" s="46">
        <f>U280+V280</f>
        <v/>
      </c>
      <c r="U280" s="46" t="n">
        <v>0.4444</v>
      </c>
      <c r="V280" s="44" t="n"/>
      <c r="W280" s="46" t="inlineStr">
        <is>
          <t>畜牧局</t>
        </is>
      </c>
      <c r="X280" s="80" t="inlineStr">
        <is>
          <t>赵过存</t>
        </is>
      </c>
      <c r="Y280" s="46" t="inlineStr">
        <is>
          <t>演武乡</t>
        </is>
      </c>
      <c r="Z280" s="44" t="inlineStr">
        <is>
          <t>杨永杰</t>
        </is>
      </c>
      <c r="AA280" s="44" t="inlineStr">
        <is>
          <t>环农领办发〔2022〕3号</t>
        </is>
      </c>
      <c r="AB280" s="44" t="inlineStr">
        <is>
          <t>中提前批</t>
        </is>
      </c>
      <c r="AC280" s="67" t="inlineStr">
        <is>
          <t>是</t>
        </is>
      </c>
      <c r="AD280" s="67" t="inlineStr">
        <is>
          <t>√</t>
        </is>
      </c>
      <c r="AE280" s="67" t="inlineStr">
        <is>
          <t>√</t>
        </is>
      </c>
      <c r="AF280" s="67" t="inlineStr">
        <is>
          <t>√</t>
        </is>
      </c>
      <c r="AG280" s="67" t="inlineStr">
        <is>
          <t>√</t>
        </is>
      </c>
      <c r="AH280" s="67" t="inlineStr">
        <is>
          <t>√</t>
        </is>
      </c>
      <c r="AI280" s="67" t="inlineStr">
        <is>
          <t>√</t>
        </is>
      </c>
      <c r="AJ280" s="67" t="inlineStr">
        <is>
          <t>√</t>
        </is>
      </c>
      <c r="AK280" s="67" t="inlineStr">
        <is>
          <t>√</t>
        </is>
      </c>
      <c r="AL280" s="18" t="inlineStr">
        <is>
          <t>×</t>
        </is>
      </c>
      <c r="AM280" s="18" t="inlineStr">
        <is>
          <t>×</t>
        </is>
      </c>
      <c r="AN280" s="67" t="inlineStr">
        <is>
          <t>√</t>
        </is>
      </c>
      <c r="AO280" s="89" t="inlineStr">
        <is>
          <t>正在完善</t>
        </is>
      </c>
    </row>
    <row r="281" ht="76" customHeight="1" s="186">
      <c r="A281" s="123" t="n"/>
      <c r="B281" s="46" t="inlineStr">
        <is>
          <t>甜高粱种植</t>
        </is>
      </c>
      <c r="C281" s="46" t="inlineStr">
        <is>
          <t>新建</t>
        </is>
      </c>
      <c r="D281" s="44" t="inlineStr">
        <is>
          <t>2022.01-2022.12</t>
        </is>
      </c>
      <c r="E281" s="46" t="inlineStr">
        <is>
          <t>秦团庄乡</t>
        </is>
      </c>
      <c r="F281" s="51" t="inlineStr">
        <is>
          <t>种植甜高粱5886亩：贾塬村73户700亩、秦团庄村119户1500亩、新集子村76户400亩、新峁村84户856亩、白塬畔村40户400亩、大天子村54户350亩、王团庄村52户180亩、南掌堡子村58户1500亩。</t>
        </is>
      </c>
      <c r="G281" s="46" t="n">
        <v>17.658</v>
      </c>
      <c r="H281" s="46" t="n">
        <v>17.658</v>
      </c>
      <c r="I281" s="44" t="n"/>
      <c r="J281" s="44" t="n"/>
      <c r="K281" s="44" t="n"/>
      <c r="L281" s="44" t="inlineStr">
        <is>
          <t>甘财扶贫〔2021〕26号</t>
        </is>
      </c>
      <c r="M281" s="51" t="inlineStr">
        <is>
          <t>培育壮大草畜产业，增加农户收入，助推产业振兴。</t>
        </is>
      </c>
      <c r="N281" s="51" t="inlineStr">
        <is>
          <t>引导农户种植商品草、订单草和自用草，降低养殖成本，保障饲草供给，增加农户收入，进一步完善“企、社、户”三方利益联结机制。</t>
        </is>
      </c>
      <c r="O281" s="46" t="n">
        <v>8</v>
      </c>
      <c r="P281" s="44" t="n"/>
      <c r="Q281" s="46">
        <f>R281+S281</f>
        <v/>
      </c>
      <c r="R281" s="46" t="n">
        <v>0.0556</v>
      </c>
      <c r="S281" s="44" t="n"/>
      <c r="T281" s="46">
        <f>U281+V281</f>
        <v/>
      </c>
      <c r="U281" s="46" t="n">
        <v>0.1752</v>
      </c>
      <c r="V281" s="44" t="n"/>
      <c r="W281" s="46" t="inlineStr">
        <is>
          <t>畜牧局</t>
        </is>
      </c>
      <c r="X281" s="80" t="inlineStr">
        <is>
          <t>赵过存</t>
        </is>
      </c>
      <c r="Y281" s="46" t="inlineStr">
        <is>
          <t>秦团庄乡</t>
        </is>
      </c>
      <c r="Z281" s="44" t="inlineStr">
        <is>
          <t>刘凤飞</t>
        </is>
      </c>
      <c r="AA281" s="44" t="inlineStr">
        <is>
          <t>环农领办发〔2022〕3号</t>
        </is>
      </c>
      <c r="AB281" s="44" t="inlineStr">
        <is>
          <t>中提前批</t>
        </is>
      </c>
      <c r="AC281" s="67" t="inlineStr">
        <is>
          <t>是</t>
        </is>
      </c>
      <c r="AD281" s="67" t="inlineStr">
        <is>
          <t>√</t>
        </is>
      </c>
      <c r="AE281" s="67" t="inlineStr">
        <is>
          <t>√</t>
        </is>
      </c>
      <c r="AF281" s="67" t="inlineStr">
        <is>
          <t>√</t>
        </is>
      </c>
      <c r="AG281" s="67" t="inlineStr">
        <is>
          <t>√</t>
        </is>
      </c>
      <c r="AH281" s="67" t="inlineStr">
        <is>
          <t>√</t>
        </is>
      </c>
      <c r="AI281" s="67" t="inlineStr">
        <is>
          <t>√</t>
        </is>
      </c>
      <c r="AJ281" s="67" t="inlineStr">
        <is>
          <t>√</t>
        </is>
      </c>
      <c r="AK281" s="67" t="inlineStr">
        <is>
          <t>√</t>
        </is>
      </c>
      <c r="AL281" s="18" t="inlineStr">
        <is>
          <t>×</t>
        </is>
      </c>
      <c r="AM281" s="18" t="inlineStr">
        <is>
          <t>×</t>
        </is>
      </c>
      <c r="AN281" s="67" t="inlineStr">
        <is>
          <t>√</t>
        </is>
      </c>
      <c r="AO281" s="89" t="inlineStr">
        <is>
          <t>正在完善</t>
        </is>
      </c>
    </row>
    <row r="282" ht="99" customHeight="1" s="186">
      <c r="A282" s="123" t="n"/>
      <c r="B282" s="46" t="inlineStr">
        <is>
          <t>甜高粱种植</t>
        </is>
      </c>
      <c r="C282" s="46" t="inlineStr">
        <is>
          <t>新建</t>
        </is>
      </c>
      <c r="D282" s="44" t="inlineStr">
        <is>
          <t>2022.01-2022.12</t>
        </is>
      </c>
      <c r="E282" s="46" t="inlineStr">
        <is>
          <t>环城镇</t>
        </is>
      </c>
      <c r="F282" s="51" t="inlineStr">
        <is>
          <t>种植甜高粱940.5亩，其中：龚淌村22户109亩、唐塬村6户9亩、北郭塬10户31亩、陈汤塬村1户2亩、城东塬村1户4亩、耿家沟村11户87亩、红星村1户15亩、马坊塬村5户21亩、漫塬村9户42亩、宁老庄村20户122亩、十五里沟村3户6亩、西川村4户22亩、肖川村11户19.5亩、鸳鸯沟村8户95亩、张淌村7户45亩、周塬村4户33亩、杨庙掌村6户120亩、赵小掌村28户126亩、高龚塬村16户31亩、五里屯村1户1亩。</t>
        </is>
      </c>
      <c r="G282" s="46" t="n">
        <v>2.8215</v>
      </c>
      <c r="H282" s="46" t="n">
        <v>2.8215</v>
      </c>
      <c r="I282" s="44" t="n"/>
      <c r="J282" s="44" t="n"/>
      <c r="K282" s="44" t="n"/>
      <c r="L282" s="44" t="inlineStr">
        <is>
          <t>甘财扶贫〔2021〕26号</t>
        </is>
      </c>
      <c r="M282" s="51" t="inlineStr">
        <is>
          <t>培育壮大草畜产业，增加农户收入，助推产业振兴。</t>
        </is>
      </c>
      <c r="N282" s="51" t="inlineStr">
        <is>
          <t>引导农户种植商品草、订单草和自用草，降低养殖成本，保障饲草供给，增加农户收入，进一步完善“企、社、户”三方利益联结机制。</t>
        </is>
      </c>
      <c r="O282" s="46" t="n">
        <v>2</v>
      </c>
      <c r="P282" s="44" t="n">
        <v>18</v>
      </c>
      <c r="Q282" s="46">
        <f>R282+S282</f>
        <v/>
      </c>
      <c r="R282" s="46" t="n">
        <v>0.0174</v>
      </c>
      <c r="S282" s="44" t="n"/>
      <c r="T282" s="46">
        <f>U282+V282</f>
        <v/>
      </c>
      <c r="U282" s="46" t="n">
        <v>0.08169999999999999</v>
      </c>
      <c r="V282" s="44" t="n"/>
      <c r="W282" s="46" t="inlineStr">
        <is>
          <t>畜牧局</t>
        </is>
      </c>
      <c r="X282" s="80" t="inlineStr">
        <is>
          <t>赵过存</t>
        </is>
      </c>
      <c r="Y282" s="46" t="inlineStr">
        <is>
          <t>环城镇</t>
        </is>
      </c>
      <c r="Z282" s="44" t="inlineStr">
        <is>
          <t>王向斌</t>
        </is>
      </c>
      <c r="AA282" s="44" t="inlineStr">
        <is>
          <t>环农领办发〔2022〕3号</t>
        </is>
      </c>
      <c r="AB282" s="44" t="inlineStr">
        <is>
          <t>中提前批</t>
        </is>
      </c>
      <c r="AC282" s="67" t="inlineStr">
        <is>
          <t>是</t>
        </is>
      </c>
      <c r="AD282" s="67" t="inlineStr">
        <is>
          <t>√</t>
        </is>
      </c>
      <c r="AE282" s="67" t="inlineStr">
        <is>
          <t>√</t>
        </is>
      </c>
      <c r="AF282" s="67" t="inlineStr">
        <is>
          <t>√</t>
        </is>
      </c>
      <c r="AG282" s="67" t="inlineStr">
        <is>
          <t>√</t>
        </is>
      </c>
      <c r="AH282" s="67" t="inlineStr">
        <is>
          <t>√</t>
        </is>
      </c>
      <c r="AI282" s="67" t="inlineStr">
        <is>
          <t>√</t>
        </is>
      </c>
      <c r="AJ282" s="67" t="inlineStr">
        <is>
          <t>√</t>
        </is>
      </c>
      <c r="AK282" s="67" t="inlineStr">
        <is>
          <t>√</t>
        </is>
      </c>
      <c r="AL282" s="18" t="inlineStr">
        <is>
          <t>×</t>
        </is>
      </c>
      <c r="AM282" s="18" t="inlineStr">
        <is>
          <t>×</t>
        </is>
      </c>
      <c r="AN282" s="67" t="inlineStr">
        <is>
          <t>√</t>
        </is>
      </c>
      <c r="AO282" s="89" t="inlineStr">
        <is>
          <t>正在完善</t>
        </is>
      </c>
    </row>
    <row r="283" ht="99" customHeight="1" s="186">
      <c r="A283" s="123" t="n"/>
      <c r="B283" s="46" t="inlineStr">
        <is>
          <t>甜高粱种植</t>
        </is>
      </c>
      <c r="C283" s="46" t="inlineStr">
        <is>
          <t>新建</t>
        </is>
      </c>
      <c r="D283" s="44" t="inlineStr">
        <is>
          <t>2022.01-2022.12</t>
        </is>
      </c>
      <c r="E283" s="46" t="inlineStr">
        <is>
          <t>合道镇</t>
        </is>
      </c>
      <c r="F283" s="51" t="inlineStr">
        <is>
          <t>种植甜高粱3293亩，其中：朱家塬村32户217亩、赵家塬村33户90亩、沈家岭村81户401亩、瓦天沟村62户302亩、何家坪村36户128亩、唐台子村户89户456亩、梁坪38户225亩、陶洼子村29户93亩、陈旗塬村8户40亩、辛坪村30户110.5亩、赵台村60户305亩、杨坪沟村57户307亩、常崾岘村10户74亩、寨子坪村30户178亩、红崖洼村17户82亩、大路洼村31户170.5亩、尚西坪村21户114亩。</t>
        </is>
      </c>
      <c r="G283" s="46" t="n">
        <v>9.879</v>
      </c>
      <c r="H283" s="46" t="n">
        <v>9.879</v>
      </c>
      <c r="I283" s="44" t="n"/>
      <c r="J283" s="44" t="n"/>
      <c r="K283" s="44" t="n"/>
      <c r="L283" s="44" t="inlineStr">
        <is>
          <t>甘财扶贫〔2021〕26号</t>
        </is>
      </c>
      <c r="M283" s="51" t="inlineStr">
        <is>
          <t>培育壮大草畜产业，增加农户收入，助推产业振兴。</t>
        </is>
      </c>
      <c r="N283" s="51" t="inlineStr">
        <is>
          <t>引导农户种植商品草、订单草和自用草，降低养殖成本，保障饲草供给，增加农户收入，进一步完善“企、社、户”三方利益联结机制。</t>
        </is>
      </c>
      <c r="O283" s="46" t="n">
        <v>17</v>
      </c>
      <c r="P283" s="44" t="n"/>
      <c r="Q283" s="46">
        <f>R283+S283</f>
        <v/>
      </c>
      <c r="R283" s="46" t="n">
        <v>0.0664</v>
      </c>
      <c r="S283" s="44" t="n"/>
      <c r="T283" s="46">
        <f>U283+V283</f>
        <v/>
      </c>
      <c r="U283" s="46" t="n">
        <v>0.2295</v>
      </c>
      <c r="V283" s="44" t="n"/>
      <c r="W283" s="46" t="inlineStr">
        <is>
          <t>畜牧局</t>
        </is>
      </c>
      <c r="X283" s="80" t="inlineStr">
        <is>
          <t>赵过存</t>
        </is>
      </c>
      <c r="Y283" s="46" t="inlineStr">
        <is>
          <t>合道镇</t>
        </is>
      </c>
      <c r="Z283" s="44" t="inlineStr">
        <is>
          <t>王宝明</t>
        </is>
      </c>
      <c r="AA283" s="44" t="inlineStr">
        <is>
          <t>环农领办发〔2022〕3号</t>
        </is>
      </c>
      <c r="AB283" s="44" t="inlineStr">
        <is>
          <t>中提前批</t>
        </is>
      </c>
      <c r="AC283" s="67" t="inlineStr">
        <is>
          <t>是</t>
        </is>
      </c>
      <c r="AD283" s="67" t="inlineStr">
        <is>
          <t>√</t>
        </is>
      </c>
      <c r="AE283" s="67" t="inlineStr">
        <is>
          <t>√</t>
        </is>
      </c>
      <c r="AF283" s="67" t="inlineStr">
        <is>
          <t>√</t>
        </is>
      </c>
      <c r="AG283" s="67" t="inlineStr">
        <is>
          <t>√</t>
        </is>
      </c>
      <c r="AH283" s="67" t="inlineStr">
        <is>
          <t>√</t>
        </is>
      </c>
      <c r="AI283" s="67" t="inlineStr">
        <is>
          <t>√</t>
        </is>
      </c>
      <c r="AJ283" s="67" t="inlineStr">
        <is>
          <t>√</t>
        </is>
      </c>
      <c r="AK283" s="67" t="inlineStr">
        <is>
          <t>√</t>
        </is>
      </c>
      <c r="AL283" s="18" t="inlineStr">
        <is>
          <t>×</t>
        </is>
      </c>
      <c r="AM283" s="18" t="inlineStr">
        <is>
          <t>×</t>
        </is>
      </c>
      <c r="AN283" s="67" t="inlineStr">
        <is>
          <t>√</t>
        </is>
      </c>
      <c r="AO283" s="89" t="inlineStr">
        <is>
          <t>正在完善</t>
        </is>
      </c>
    </row>
    <row r="284" ht="75" customHeight="1" s="186">
      <c r="A284" s="123" t="n"/>
      <c r="B284" s="46" t="inlineStr">
        <is>
          <t>甜高粱种植</t>
        </is>
      </c>
      <c r="C284" s="46" t="inlineStr">
        <is>
          <t>新建</t>
        </is>
      </c>
      <c r="D284" s="44" t="inlineStr">
        <is>
          <t>2022.01-2022.12</t>
        </is>
      </c>
      <c r="E284" s="46" t="inlineStr">
        <is>
          <t>小南沟乡</t>
        </is>
      </c>
      <c r="F284" s="51" t="inlineStr">
        <is>
          <t>种植甜高粱500亩，其中：汪天子村15户100亩、李上山村20户120亩、小南沟村30户150亩、李塬村20户130亩。</t>
        </is>
      </c>
      <c r="G284" s="46" t="n">
        <v>1.5</v>
      </c>
      <c r="H284" s="46" t="n">
        <v>1.5</v>
      </c>
      <c r="I284" s="44" t="n"/>
      <c r="J284" s="44" t="n"/>
      <c r="K284" s="44" t="n"/>
      <c r="L284" s="44" t="inlineStr">
        <is>
          <t>甘财扶贫〔2021〕26号</t>
        </is>
      </c>
      <c r="M284" s="51" t="inlineStr">
        <is>
          <t>培育壮大草畜产业，增加农户收入，助推产业振兴。</t>
        </is>
      </c>
      <c r="N284" s="51" t="inlineStr">
        <is>
          <t>引导农户种植商品草、订单草和自用草，降低养殖成本，保障饲草供给，增加农户收入，进一步完善“企、社、户”三方利益联结机制。</t>
        </is>
      </c>
      <c r="O284" s="46" t="n">
        <v>4</v>
      </c>
      <c r="P284" s="44" t="n"/>
      <c r="Q284" s="46">
        <f>R284+S284</f>
        <v/>
      </c>
      <c r="R284" s="46" t="n">
        <v>0.008500000000000001</v>
      </c>
      <c r="S284" s="44" t="n"/>
      <c r="T284" s="46">
        <f>U284+V284</f>
        <v/>
      </c>
      <c r="U284" s="46" t="n">
        <v>0.036</v>
      </c>
      <c r="V284" s="44" t="n"/>
      <c r="W284" s="46" t="inlineStr">
        <is>
          <t>畜牧局</t>
        </is>
      </c>
      <c r="X284" s="80" t="inlineStr">
        <is>
          <t>赵过存</t>
        </is>
      </c>
      <c r="Y284" s="46" t="inlineStr">
        <is>
          <t>小南沟乡</t>
        </is>
      </c>
      <c r="Z284" s="44" t="inlineStr">
        <is>
          <t>任新育</t>
        </is>
      </c>
      <c r="AA284" s="44" t="inlineStr">
        <is>
          <t>环农领办发〔2022〕3号</t>
        </is>
      </c>
      <c r="AB284" s="44" t="inlineStr">
        <is>
          <t>中提前批</t>
        </is>
      </c>
      <c r="AC284" s="67" t="inlineStr">
        <is>
          <t>是</t>
        </is>
      </c>
      <c r="AD284" s="67" t="inlineStr">
        <is>
          <t>√</t>
        </is>
      </c>
      <c r="AE284" s="67" t="inlineStr">
        <is>
          <t>√</t>
        </is>
      </c>
      <c r="AF284" s="67" t="inlineStr">
        <is>
          <t>√</t>
        </is>
      </c>
      <c r="AG284" s="67" t="inlineStr">
        <is>
          <t>√</t>
        </is>
      </c>
      <c r="AH284" s="67" t="inlineStr">
        <is>
          <t>√</t>
        </is>
      </c>
      <c r="AI284" s="67" t="inlineStr">
        <is>
          <t>√</t>
        </is>
      </c>
      <c r="AJ284" s="67" t="inlineStr">
        <is>
          <t>√</t>
        </is>
      </c>
      <c r="AK284" s="67" t="inlineStr">
        <is>
          <t>√</t>
        </is>
      </c>
      <c r="AL284" s="18" t="inlineStr">
        <is>
          <t>×</t>
        </is>
      </c>
      <c r="AM284" s="18" t="inlineStr">
        <is>
          <t>×</t>
        </is>
      </c>
      <c r="AN284" s="67" t="inlineStr">
        <is>
          <t>√</t>
        </is>
      </c>
      <c r="AO284" s="89" t="inlineStr">
        <is>
          <t>正在完善</t>
        </is>
      </c>
    </row>
    <row r="285" ht="63" customHeight="1" s="186">
      <c r="A285" s="42" t="n"/>
      <c r="B285" s="42" t="inlineStr">
        <is>
          <t>胡萝卜种植
合计</t>
        </is>
      </c>
      <c r="C285" s="42" t="inlineStr">
        <is>
          <t>新建</t>
        </is>
      </c>
      <c r="D285" s="40" t="inlineStr">
        <is>
          <t>2022.01-2022.12</t>
        </is>
      </c>
      <c r="E285" s="42" t="inlineStr">
        <is>
          <t>小计</t>
        </is>
      </c>
      <c r="F285" s="50" t="inlineStr">
        <is>
          <t>扶持3139户脱贫户（含监测对象）种植胡萝卜2300亩，籽种统一采购、每亩按0.6kg免费供应。</t>
        </is>
      </c>
      <c r="G285" s="42">
        <f>SUM(G286:G304)</f>
        <v/>
      </c>
      <c r="H285" s="42">
        <f>SUM(H286:H304)</f>
        <v/>
      </c>
      <c r="I285" s="40" t="n"/>
      <c r="J285" s="40" t="n"/>
      <c r="K285" s="40" t="n"/>
      <c r="L285" s="40" t="n"/>
      <c r="M285" s="102" t="inlineStr">
        <is>
          <t>培育壮大草畜产业，增加农户收入，助推产业振兴。</t>
        </is>
      </c>
      <c r="N285" s="102" t="inlineStr">
        <is>
          <t>引导农户种植商品草、订单草和自用草，降低养殖成本，保障饲草供给，增加农户收入，进一步完善“企、社、户”三方利益联结机制。</t>
        </is>
      </c>
      <c r="O285" s="42">
        <f>SUM(O286:O304)</f>
        <v/>
      </c>
      <c r="P285" s="40" t="n">
        <v>14</v>
      </c>
      <c r="Q285" s="42">
        <f>R285+S285</f>
        <v/>
      </c>
      <c r="R285" s="42">
        <f>SUM(R286:R304)</f>
        <v/>
      </c>
      <c r="S285" s="40" t="n"/>
      <c r="T285" s="42">
        <f>U285+V285</f>
        <v/>
      </c>
      <c r="U285" s="42">
        <f>SUM(U286:U304)</f>
        <v/>
      </c>
      <c r="V285" s="40" t="n"/>
      <c r="W285" s="42" t="inlineStr">
        <is>
          <t>畜牧局</t>
        </is>
      </c>
      <c r="X285" s="79" t="inlineStr">
        <is>
          <t>赵过存</t>
        </is>
      </c>
      <c r="Y285" s="42" t="inlineStr">
        <is>
          <t>各乡镇</t>
        </is>
      </c>
      <c r="Z285" s="40" t="n"/>
      <c r="AA285" s="40" t="inlineStr">
        <is>
          <t>环农领办发〔2022〕3号</t>
        </is>
      </c>
      <c r="AB285" s="40" t="inlineStr">
        <is>
          <t>中提前批</t>
        </is>
      </c>
      <c r="AC285" s="67" t="inlineStr">
        <is>
          <t>是</t>
        </is>
      </c>
      <c r="AD285" s="67" t="inlineStr">
        <is>
          <t>√</t>
        </is>
      </c>
      <c r="AE285" s="67" t="inlineStr">
        <is>
          <t>√</t>
        </is>
      </c>
      <c r="AF285" s="67" t="inlineStr">
        <is>
          <t>√</t>
        </is>
      </c>
      <c r="AG285" s="67" t="inlineStr">
        <is>
          <t>√</t>
        </is>
      </c>
      <c r="AH285" s="67" t="inlineStr">
        <is>
          <t>√</t>
        </is>
      </c>
      <c r="AI285" s="67" t="inlineStr">
        <is>
          <t>√</t>
        </is>
      </c>
      <c r="AJ285" s="67" t="inlineStr">
        <is>
          <t>√</t>
        </is>
      </c>
      <c r="AK285" s="67" t="inlineStr">
        <is>
          <t>√</t>
        </is>
      </c>
      <c r="AL285" s="18" t="inlineStr">
        <is>
          <t>×</t>
        </is>
      </c>
      <c r="AM285" s="18" t="inlineStr">
        <is>
          <t>×</t>
        </is>
      </c>
      <c r="AN285" s="67" t="inlineStr">
        <is>
          <t>√</t>
        </is>
      </c>
      <c r="AO285" s="89" t="inlineStr">
        <is>
          <t>正在完善</t>
        </is>
      </c>
    </row>
    <row r="286" ht="97" customHeight="1" s="186">
      <c r="A286" s="123" t="n"/>
      <c r="B286" s="46" t="inlineStr">
        <is>
          <t>胡萝卜种植</t>
        </is>
      </c>
      <c r="C286" s="46" t="inlineStr">
        <is>
          <t>新建</t>
        </is>
      </c>
      <c r="D286" s="44" t="inlineStr">
        <is>
          <t>2022.01-2022.12</t>
        </is>
      </c>
      <c r="E286" s="46" t="inlineStr">
        <is>
          <t>木钵镇</t>
        </is>
      </c>
      <c r="F286" s="51" t="inlineStr">
        <is>
          <t>种植胡萝卜125亩，其中：殷家桥村6户5亩、木钵街村8户3亩、周湾村10户3亩、韩洼子村20户6亩、曹旗村21户11亩、关营3户1亩、高寨村20户10亩、高楼塬村22户12亩、刘家塬村16户6亩、白家掌村25户12亩、邓寨子村15户8亩、郭西掌村30户12亩、二合塬村30户10亩、坪子塬村50户15亩、井儿岔村15户4亩、水坝滩村20户4亩、罗家沟村10户3亩。</t>
        </is>
      </c>
      <c r="G286" s="46" t="n">
        <v>1.35</v>
      </c>
      <c r="H286" s="46" t="n">
        <v>1.35</v>
      </c>
      <c r="I286" s="44" t="n"/>
      <c r="J286" s="44" t="n"/>
      <c r="K286" s="44" t="n"/>
      <c r="L286" s="44" t="inlineStr">
        <is>
          <t>甘财扶贫〔2021〕26号</t>
        </is>
      </c>
      <c r="M286" s="51" t="inlineStr">
        <is>
          <t>培育壮大草畜产业，增加农户收入，助推产业振兴。</t>
        </is>
      </c>
      <c r="N286" s="51" t="inlineStr">
        <is>
          <t>大力推广科学饲喂，提高营养均衡，增加养殖户收入，进一步完善“企、社、户”三方利益联结机制。</t>
        </is>
      </c>
      <c r="O286" s="46" t="n">
        <v>17</v>
      </c>
      <c r="P286" s="44" t="n"/>
      <c r="Q286" s="46">
        <f>R286+S286</f>
        <v/>
      </c>
      <c r="R286" s="46" t="n">
        <v>0.0321</v>
      </c>
      <c r="S286" s="44" t="n"/>
      <c r="T286" s="46">
        <f>U286+V286</f>
        <v/>
      </c>
      <c r="U286" s="46" t="n">
        <v>0.1444</v>
      </c>
      <c r="V286" s="44" t="n"/>
      <c r="W286" s="46" t="inlineStr">
        <is>
          <t>畜牧局</t>
        </is>
      </c>
      <c r="X286" s="80" t="inlineStr">
        <is>
          <t>赵过存</t>
        </is>
      </c>
      <c r="Y286" s="46" t="inlineStr">
        <is>
          <t>木钵镇</t>
        </is>
      </c>
      <c r="Z286" s="71" t="inlineStr">
        <is>
          <t>方显</t>
        </is>
      </c>
      <c r="AA286" s="44" t="inlineStr">
        <is>
          <t>环农领办发〔2022〕3号</t>
        </is>
      </c>
      <c r="AB286" s="44" t="inlineStr">
        <is>
          <t>中提前批</t>
        </is>
      </c>
      <c r="AC286" s="67" t="inlineStr">
        <is>
          <t>是</t>
        </is>
      </c>
      <c r="AD286" s="67" t="inlineStr">
        <is>
          <t>√</t>
        </is>
      </c>
      <c r="AE286" s="67" t="inlineStr">
        <is>
          <t>√</t>
        </is>
      </c>
      <c r="AF286" s="67" t="inlineStr">
        <is>
          <t>√</t>
        </is>
      </c>
      <c r="AG286" s="67" t="inlineStr">
        <is>
          <t>√</t>
        </is>
      </c>
      <c r="AH286" s="67" t="inlineStr">
        <is>
          <t>√</t>
        </is>
      </c>
      <c r="AI286" s="67" t="inlineStr">
        <is>
          <t>√</t>
        </is>
      </c>
      <c r="AJ286" s="67" t="inlineStr">
        <is>
          <t>√</t>
        </is>
      </c>
      <c r="AK286" s="67" t="inlineStr">
        <is>
          <t>√</t>
        </is>
      </c>
      <c r="AL286" s="18" t="inlineStr">
        <is>
          <t>×</t>
        </is>
      </c>
      <c r="AM286" s="18" t="inlineStr">
        <is>
          <t>×</t>
        </is>
      </c>
      <c r="AN286" s="67" t="inlineStr">
        <is>
          <t>√</t>
        </is>
      </c>
      <c r="AO286" s="89" t="inlineStr">
        <is>
          <t>正在完善</t>
        </is>
      </c>
    </row>
    <row r="287" ht="69" customHeight="1" s="186">
      <c r="A287" s="123" t="n"/>
      <c r="B287" s="46" t="inlineStr">
        <is>
          <t>胡萝卜种植</t>
        </is>
      </c>
      <c r="C287" s="46" t="inlineStr">
        <is>
          <t>新建</t>
        </is>
      </c>
      <c r="D287" s="44" t="inlineStr">
        <is>
          <t>2022.01-2022.12</t>
        </is>
      </c>
      <c r="E287" s="46" t="inlineStr">
        <is>
          <t>八珠乡</t>
        </is>
      </c>
      <c r="F287" s="51" t="inlineStr">
        <is>
          <t>种植胡萝卜270亩，其中：曹塬村12户7亩、瓦崾岘村79户78亩、杏树沟村46户55亩、塔儿咀村4户16亩、马连掌村22户30亩、冯家湾村5户5亩、湫坝沟村41户26亩、白塬村48户53亩。</t>
        </is>
      </c>
      <c r="G287" s="46" t="n">
        <v>2.916</v>
      </c>
      <c r="H287" s="46" t="n">
        <v>2.916</v>
      </c>
      <c r="I287" s="44" t="n"/>
      <c r="J287" s="44" t="n"/>
      <c r="K287" s="44" t="n"/>
      <c r="L287" s="44" t="inlineStr">
        <is>
          <t>甘财扶贫〔2021〕26号</t>
        </is>
      </c>
      <c r="M287" s="51" t="inlineStr">
        <is>
          <t>培育壮大草畜产业，增加农户收入，助推产业振兴。</t>
        </is>
      </c>
      <c r="N287" s="51" t="inlineStr">
        <is>
          <t>大力推广科学饲喂，提高营养均衡，增加养殖户收入，进一步完善“企、社、户”三方利益联结机制。</t>
        </is>
      </c>
      <c r="O287" s="46" t="n">
        <v>8</v>
      </c>
      <c r="P287" s="44" t="n"/>
      <c r="Q287" s="46">
        <f>R287+S287</f>
        <v/>
      </c>
      <c r="R287" s="46" t="n">
        <v>0.0257</v>
      </c>
      <c r="S287" s="44" t="n"/>
      <c r="T287" s="46">
        <f>U287+V287</f>
        <v/>
      </c>
      <c r="U287" s="46" t="n">
        <v>0.1112</v>
      </c>
      <c r="V287" s="44" t="n"/>
      <c r="W287" s="46" t="inlineStr">
        <is>
          <t>畜牧局</t>
        </is>
      </c>
      <c r="X287" s="80" t="inlineStr">
        <is>
          <t>赵过存</t>
        </is>
      </c>
      <c r="Y287" s="46" t="inlineStr">
        <is>
          <t>八珠乡</t>
        </is>
      </c>
      <c r="Z287" s="44" t="inlineStr">
        <is>
          <t>白俊虎</t>
        </is>
      </c>
      <c r="AA287" s="44" t="inlineStr">
        <is>
          <t>环农领办发〔2022〕3号</t>
        </is>
      </c>
      <c r="AB287" s="44" t="inlineStr">
        <is>
          <t>中提前批</t>
        </is>
      </c>
      <c r="AC287" s="67" t="inlineStr">
        <is>
          <t>是</t>
        </is>
      </c>
      <c r="AD287" s="67" t="inlineStr">
        <is>
          <t>√</t>
        </is>
      </c>
      <c r="AE287" s="67" t="inlineStr">
        <is>
          <t>√</t>
        </is>
      </c>
      <c r="AF287" s="67" t="inlineStr">
        <is>
          <t>√</t>
        </is>
      </c>
      <c r="AG287" s="67" t="inlineStr">
        <is>
          <t>√</t>
        </is>
      </c>
      <c r="AH287" s="67" t="inlineStr">
        <is>
          <t>√</t>
        </is>
      </c>
      <c r="AI287" s="67" t="inlineStr">
        <is>
          <t>√</t>
        </is>
      </c>
      <c r="AJ287" s="67" t="inlineStr">
        <is>
          <t>√</t>
        </is>
      </c>
      <c r="AK287" s="67" t="inlineStr">
        <is>
          <t>√</t>
        </is>
      </c>
      <c r="AL287" s="18" t="inlineStr">
        <is>
          <t>×</t>
        </is>
      </c>
      <c r="AM287" s="18" t="inlineStr">
        <is>
          <t>×</t>
        </is>
      </c>
      <c r="AN287" s="67" t="inlineStr">
        <is>
          <t>√</t>
        </is>
      </c>
      <c r="AO287" s="89" t="inlineStr">
        <is>
          <t>正在完善</t>
        </is>
      </c>
    </row>
    <row r="288" ht="69" customHeight="1" s="186">
      <c r="A288" s="123" t="n"/>
      <c r="B288" s="46" t="inlineStr">
        <is>
          <t>胡萝卜种植</t>
        </is>
      </c>
      <c r="C288" s="46" t="inlineStr">
        <is>
          <t>新建</t>
        </is>
      </c>
      <c r="D288" s="44" t="inlineStr">
        <is>
          <t>2022.01-2022.12</t>
        </is>
      </c>
      <c r="E288" s="46" t="inlineStr">
        <is>
          <t>车道镇</t>
        </is>
      </c>
      <c r="F288" s="51" t="inlineStr">
        <is>
          <t>种植胡萝卜85亩，其中：苦水掌3户8亩、双庙村4户8亩、王西掌4户8亩、吊渠村3户8亩、杨掌村3户9亩、万安村5户9亩、陈掌村3户6亩、红台村3户6亩、樱桃掌村4户8亩、安掌村3户7亩、刘渠村3户8亩。</t>
        </is>
      </c>
      <c r="G288" s="46" t="n">
        <v>0.918</v>
      </c>
      <c r="H288" s="46" t="n">
        <v>0.918</v>
      </c>
      <c r="I288" s="44" t="n"/>
      <c r="J288" s="44" t="n"/>
      <c r="K288" s="44" t="n"/>
      <c r="L288" s="44" t="inlineStr">
        <is>
          <t>甘财扶贫〔2021〕26号</t>
        </is>
      </c>
      <c r="M288" s="51" t="inlineStr">
        <is>
          <t>培育壮大草畜产业，增加农户收入，助推产业振兴。</t>
        </is>
      </c>
      <c r="N288" s="51" t="inlineStr">
        <is>
          <t>大力推广科学饲喂，提高营养均衡，增加养殖户收入，进一步完善“企、社、户”三方利益联结机制。</t>
        </is>
      </c>
      <c r="O288" s="46" t="n">
        <v>11</v>
      </c>
      <c r="P288" s="44" t="n"/>
      <c r="Q288" s="46">
        <f>R288+S288</f>
        <v/>
      </c>
      <c r="R288" s="46" t="n">
        <v>0.0038</v>
      </c>
      <c r="S288" s="44" t="n"/>
      <c r="T288" s="46">
        <f>U288+V288</f>
        <v/>
      </c>
      <c r="U288" s="46" t="n">
        <v>0.0152</v>
      </c>
      <c r="V288" s="44" t="n"/>
      <c r="W288" s="46" t="inlineStr">
        <is>
          <t>畜牧局</t>
        </is>
      </c>
      <c r="X288" s="80" t="inlineStr">
        <is>
          <t>赵过存</t>
        </is>
      </c>
      <c r="Y288" s="46" t="inlineStr">
        <is>
          <t>车道镇</t>
        </is>
      </c>
      <c r="Z288" s="46" t="inlineStr">
        <is>
          <t>张会星</t>
        </is>
      </c>
      <c r="AA288" s="44" t="inlineStr">
        <is>
          <t>环农领办发〔2022〕3号</t>
        </is>
      </c>
      <c r="AB288" s="44" t="inlineStr">
        <is>
          <t>中提前批</t>
        </is>
      </c>
      <c r="AC288" s="67" t="inlineStr">
        <is>
          <t>是</t>
        </is>
      </c>
      <c r="AD288" s="67" t="inlineStr">
        <is>
          <t>√</t>
        </is>
      </c>
      <c r="AE288" s="67" t="inlineStr">
        <is>
          <t>√</t>
        </is>
      </c>
      <c r="AF288" s="67" t="inlineStr">
        <is>
          <t>√</t>
        </is>
      </c>
      <c r="AG288" s="67" t="inlineStr">
        <is>
          <t>√</t>
        </is>
      </c>
      <c r="AH288" s="67" t="inlineStr">
        <is>
          <t>√</t>
        </is>
      </c>
      <c r="AI288" s="67" t="inlineStr">
        <is>
          <t>√</t>
        </is>
      </c>
      <c r="AJ288" s="67" t="inlineStr">
        <is>
          <t>√</t>
        </is>
      </c>
      <c r="AK288" s="67" t="inlineStr">
        <is>
          <t>√</t>
        </is>
      </c>
      <c r="AL288" s="18" t="inlineStr">
        <is>
          <t>×</t>
        </is>
      </c>
      <c r="AM288" s="18" t="inlineStr">
        <is>
          <t>×</t>
        </is>
      </c>
      <c r="AN288" s="67" t="inlineStr">
        <is>
          <t>√</t>
        </is>
      </c>
      <c r="AO288" s="89" t="inlineStr">
        <is>
          <t>正在完善</t>
        </is>
      </c>
    </row>
    <row r="289" ht="69" customHeight="1" s="186">
      <c r="A289" s="123" t="n"/>
      <c r="B289" s="46" t="inlineStr">
        <is>
          <t>胡萝卜种植</t>
        </is>
      </c>
      <c r="C289" s="46" t="inlineStr">
        <is>
          <t>新建</t>
        </is>
      </c>
      <c r="D289" s="44" t="inlineStr">
        <is>
          <t>2022.01-2022.12</t>
        </is>
      </c>
      <c r="E289" s="46" t="inlineStr">
        <is>
          <t>樊家川镇</t>
        </is>
      </c>
      <c r="F289" s="51" t="inlineStr">
        <is>
          <t>种植胡萝卜73亩，其中：慕家河村15户15亩、樊家川村38户23亩、长城村15户8亩、闫塬村9户9亩、李崾岘村14户10亩、马骏滩村8户8亩。</t>
        </is>
      </c>
      <c r="G289" s="46" t="n">
        <v>0.7884</v>
      </c>
      <c r="H289" s="46" t="n">
        <v>0.7884</v>
      </c>
      <c r="I289" s="44" t="n"/>
      <c r="J289" s="44" t="n"/>
      <c r="K289" s="44" t="n"/>
      <c r="L289" s="44" t="inlineStr">
        <is>
          <t>甘财扶贫〔2021〕26号</t>
        </is>
      </c>
      <c r="M289" s="51" t="inlineStr">
        <is>
          <t>培育壮大草畜产业，增加农户收入，助推产业振兴。</t>
        </is>
      </c>
      <c r="N289" s="51" t="inlineStr">
        <is>
          <t>大力推广科学饲喂，提高营养均衡，增加养殖户收入，进一步完善“企、社、户”三方利益联结机制。</t>
        </is>
      </c>
      <c r="O289" s="46" t="n">
        <v>7</v>
      </c>
      <c r="P289" s="44" t="n"/>
      <c r="Q289" s="46">
        <f>R289+S289</f>
        <v/>
      </c>
      <c r="R289" s="46" t="n">
        <v>0.009900000000000001</v>
      </c>
      <c r="S289" s="44" t="n"/>
      <c r="T289" s="46">
        <f>U289+V289</f>
        <v/>
      </c>
      <c r="U289" s="46" t="n">
        <v>0.1086</v>
      </c>
      <c r="V289" s="44" t="n"/>
      <c r="W289" s="46" t="inlineStr">
        <is>
          <t>畜牧局</t>
        </is>
      </c>
      <c r="X289" s="80" t="inlineStr">
        <is>
          <t>赵过存</t>
        </is>
      </c>
      <c r="Y289" s="46" t="inlineStr">
        <is>
          <t>樊家川镇</t>
        </is>
      </c>
      <c r="Z289" s="44" t="inlineStr">
        <is>
          <t>王治峰</t>
        </is>
      </c>
      <c r="AA289" s="44" t="inlineStr">
        <is>
          <t>环农领办发〔2022〕3号</t>
        </is>
      </c>
      <c r="AB289" s="44" t="inlineStr">
        <is>
          <t>中提前批</t>
        </is>
      </c>
      <c r="AC289" s="67" t="inlineStr">
        <is>
          <t>是</t>
        </is>
      </c>
      <c r="AD289" s="67" t="inlineStr">
        <is>
          <t>√</t>
        </is>
      </c>
      <c r="AE289" s="67" t="inlineStr">
        <is>
          <t>√</t>
        </is>
      </c>
      <c r="AF289" s="67" t="inlineStr">
        <is>
          <t>√</t>
        </is>
      </c>
      <c r="AG289" s="67" t="inlineStr">
        <is>
          <t>√</t>
        </is>
      </c>
      <c r="AH289" s="67" t="inlineStr">
        <is>
          <t>√</t>
        </is>
      </c>
      <c r="AI289" s="67" t="inlineStr">
        <is>
          <t>√</t>
        </is>
      </c>
      <c r="AJ289" s="67" t="inlineStr">
        <is>
          <t>√</t>
        </is>
      </c>
      <c r="AK289" s="67" t="inlineStr">
        <is>
          <t>√</t>
        </is>
      </c>
      <c r="AL289" s="18" t="inlineStr">
        <is>
          <t>×</t>
        </is>
      </c>
      <c r="AM289" s="18" t="inlineStr">
        <is>
          <t>×</t>
        </is>
      </c>
      <c r="AN289" s="67" t="inlineStr">
        <is>
          <t>√</t>
        </is>
      </c>
      <c r="AO289" s="89" t="inlineStr">
        <is>
          <t>正在完善</t>
        </is>
      </c>
    </row>
    <row r="290" ht="79" customHeight="1" s="186">
      <c r="A290" s="123" t="n"/>
      <c r="B290" s="46" t="inlineStr">
        <is>
          <t>胡萝卜种植</t>
        </is>
      </c>
      <c r="C290" s="46" t="inlineStr">
        <is>
          <t>新建</t>
        </is>
      </c>
      <c r="D290" s="44" t="inlineStr">
        <is>
          <t>2022.01-2022.12</t>
        </is>
      </c>
      <c r="E290" s="46" t="inlineStr">
        <is>
          <t>耿湾乡</t>
        </is>
      </c>
      <c r="F290" s="51" t="inlineStr">
        <is>
          <t>种植胡萝卜62亩，其中：早流渠村6户3亩、耿河村6户3亩、四合原村20户6亩、桃树掌村30户15亩、韩老庄村5户2亩、天桥村5户1亩、许掌村10户2亩、万湾村30户9亩、张台村12户4亩、黑城岔村6户3亩、郝东掌村10户4亩、潘掌村20户10亩。</t>
        </is>
      </c>
      <c r="G290" s="46" t="n">
        <v>0.6696</v>
      </c>
      <c r="H290" s="46" t="n">
        <v>0.6696</v>
      </c>
      <c r="I290" s="44" t="n"/>
      <c r="J290" s="44" t="n"/>
      <c r="K290" s="44" t="n"/>
      <c r="L290" s="44" t="inlineStr">
        <is>
          <t>甘财扶贫〔2021〕26号</t>
        </is>
      </c>
      <c r="M290" s="51" t="inlineStr">
        <is>
          <t>培育壮大草畜产业，增加农户收入，助推产业振兴。</t>
        </is>
      </c>
      <c r="N290" s="51" t="inlineStr">
        <is>
          <t>大力推广科学饲喂，提高营养均衡，增加养殖户收入，进一步完善“企、社、户”三方利益联结机制。</t>
        </is>
      </c>
      <c r="O290" s="46" t="n">
        <v>12</v>
      </c>
      <c r="P290" s="44" t="n"/>
      <c r="Q290" s="46">
        <f>R290+S290</f>
        <v/>
      </c>
      <c r="R290" s="46" t="n">
        <v>0.016</v>
      </c>
      <c r="S290" s="44" t="n"/>
      <c r="T290" s="46">
        <f>U290+V290</f>
        <v/>
      </c>
      <c r="U290" s="46" t="n">
        <v>0.064</v>
      </c>
      <c r="V290" s="44" t="n"/>
      <c r="W290" s="46" t="inlineStr">
        <is>
          <t>畜牧局</t>
        </is>
      </c>
      <c r="X290" s="80" t="inlineStr">
        <is>
          <t>赵过存</t>
        </is>
      </c>
      <c r="Y290" s="46" t="inlineStr">
        <is>
          <t>耿湾乡</t>
        </is>
      </c>
      <c r="Z290" s="44" t="inlineStr">
        <is>
          <t>王秀丽</t>
        </is>
      </c>
      <c r="AA290" s="44" t="inlineStr">
        <is>
          <t>环农领办发〔2022〕3号</t>
        </is>
      </c>
      <c r="AB290" s="44" t="inlineStr">
        <is>
          <t>中提前批</t>
        </is>
      </c>
      <c r="AC290" s="67" t="inlineStr">
        <is>
          <t>是</t>
        </is>
      </c>
      <c r="AD290" s="67" t="inlineStr">
        <is>
          <t>√</t>
        </is>
      </c>
      <c r="AE290" s="67" t="inlineStr">
        <is>
          <t>√</t>
        </is>
      </c>
      <c r="AF290" s="67" t="inlineStr">
        <is>
          <t>√</t>
        </is>
      </c>
      <c r="AG290" s="67" t="inlineStr">
        <is>
          <t>√</t>
        </is>
      </c>
      <c r="AH290" s="67" t="inlineStr">
        <is>
          <t>√</t>
        </is>
      </c>
      <c r="AI290" s="67" t="inlineStr">
        <is>
          <t>√</t>
        </is>
      </c>
      <c r="AJ290" s="67" t="inlineStr">
        <is>
          <t>√</t>
        </is>
      </c>
      <c r="AK290" s="67" t="inlineStr">
        <is>
          <t>√</t>
        </is>
      </c>
      <c r="AL290" s="18" t="inlineStr">
        <is>
          <t>×</t>
        </is>
      </c>
      <c r="AM290" s="18" t="inlineStr">
        <is>
          <t>×</t>
        </is>
      </c>
      <c r="AN290" s="67" t="inlineStr">
        <is>
          <t>√</t>
        </is>
      </c>
      <c r="AO290" s="89" t="inlineStr">
        <is>
          <t>正在完善</t>
        </is>
      </c>
    </row>
    <row r="291" ht="67" customHeight="1" s="186">
      <c r="A291" s="123" t="n"/>
      <c r="B291" s="46" t="inlineStr">
        <is>
          <t>胡萝卜种植</t>
        </is>
      </c>
      <c r="C291" s="46" t="inlineStr">
        <is>
          <t>新建</t>
        </is>
      </c>
      <c r="D291" s="44" t="inlineStr">
        <is>
          <t>2022.01-2022.12</t>
        </is>
      </c>
      <c r="E291" s="46" t="inlineStr">
        <is>
          <t>洪德镇</t>
        </is>
      </c>
      <c r="F291" s="51" t="inlineStr">
        <is>
          <t>种植胡萝卜53亩，其中：丁阳渠子村5户20亩、李达掌村1户1亩、马塬村7户2亩、新集子村20户20亩、张崾岘村10户10亩。</t>
        </is>
      </c>
      <c r="G291" s="46" t="n">
        <v>0.5724</v>
      </c>
      <c r="H291" s="46" t="n">
        <v>0.5724</v>
      </c>
      <c r="I291" s="44" t="n"/>
      <c r="J291" s="44" t="n"/>
      <c r="K291" s="44" t="n"/>
      <c r="L291" s="44" t="inlineStr">
        <is>
          <t>甘财扶贫〔2021〕26号</t>
        </is>
      </c>
      <c r="M291" s="51" t="inlineStr">
        <is>
          <t>培育壮大草畜产业，增加农户收入，助推产业振兴。</t>
        </is>
      </c>
      <c r="N291" s="51" t="inlineStr">
        <is>
          <t>大力推广科学饲喂，提高营养均衡，增加养殖户收入，进一步完善“企、社、户”三方利益联结机制。</t>
        </is>
      </c>
      <c r="O291" s="46" t="n">
        <v>8</v>
      </c>
      <c r="P291" s="44" t="n"/>
      <c r="Q291" s="46">
        <f>R291+S291</f>
        <v/>
      </c>
      <c r="R291" s="46" t="n">
        <v>0.0043</v>
      </c>
      <c r="S291" s="44" t="n"/>
      <c r="T291" s="46">
        <f>U291+V291</f>
        <v/>
      </c>
      <c r="U291" s="46" t="n">
        <v>0.0385</v>
      </c>
      <c r="V291" s="44" t="n"/>
      <c r="W291" s="46" t="inlineStr">
        <is>
          <t>畜牧局</t>
        </is>
      </c>
      <c r="X291" s="80" t="inlineStr">
        <is>
          <t>赵过存</t>
        </is>
      </c>
      <c r="Y291" s="46" t="inlineStr">
        <is>
          <t>洪德镇</t>
        </is>
      </c>
      <c r="Z291" s="71" t="inlineStr">
        <is>
          <t>王国伍</t>
        </is>
      </c>
      <c r="AA291" s="44" t="inlineStr">
        <is>
          <t>环农领办发〔2022〕3号</t>
        </is>
      </c>
      <c r="AB291" s="44" t="inlineStr">
        <is>
          <t>中提前批</t>
        </is>
      </c>
      <c r="AC291" s="67" t="inlineStr">
        <is>
          <t>是</t>
        </is>
      </c>
      <c r="AD291" s="67" t="inlineStr">
        <is>
          <t>√</t>
        </is>
      </c>
      <c r="AE291" s="67" t="inlineStr">
        <is>
          <t>√</t>
        </is>
      </c>
      <c r="AF291" s="67" t="inlineStr">
        <is>
          <t>√</t>
        </is>
      </c>
      <c r="AG291" s="67" t="inlineStr">
        <is>
          <t>√</t>
        </is>
      </c>
      <c r="AH291" s="67" t="inlineStr">
        <is>
          <t>√</t>
        </is>
      </c>
      <c r="AI291" s="67" t="inlineStr">
        <is>
          <t>√</t>
        </is>
      </c>
      <c r="AJ291" s="67" t="inlineStr">
        <is>
          <t>√</t>
        </is>
      </c>
      <c r="AK291" s="67" t="inlineStr">
        <is>
          <t>√</t>
        </is>
      </c>
      <c r="AL291" s="18" t="inlineStr">
        <is>
          <t>×</t>
        </is>
      </c>
      <c r="AM291" s="18" t="inlineStr">
        <is>
          <t>×</t>
        </is>
      </c>
      <c r="AN291" s="67" t="inlineStr">
        <is>
          <t>√</t>
        </is>
      </c>
      <c r="AO291" s="89" t="inlineStr">
        <is>
          <t>正在完善</t>
        </is>
      </c>
    </row>
    <row r="292" ht="67" customHeight="1" s="186">
      <c r="A292" s="123" t="n"/>
      <c r="B292" s="46" t="inlineStr">
        <is>
          <t>胡萝卜种植</t>
        </is>
      </c>
      <c r="C292" s="46" t="inlineStr">
        <is>
          <t>新建</t>
        </is>
      </c>
      <c r="D292" s="44" t="inlineStr">
        <is>
          <t>2022.01-2022.12</t>
        </is>
      </c>
      <c r="E292" s="46" t="inlineStr">
        <is>
          <t>虎洞镇</t>
        </is>
      </c>
      <c r="F292" s="51" t="inlineStr">
        <is>
          <t>种植胡萝卜105亩，其中：半个城村25户15亩、常兆台村31户15亩、刘解掌村26户15亩、砂井子村25户15亩、张大掌村80户15亩、金庄塬村43户15亩、张家湾村7户15亩。</t>
        </is>
      </c>
      <c r="G292" s="46" t="n">
        <v>1.134</v>
      </c>
      <c r="H292" s="46" t="n">
        <v>1.134</v>
      </c>
      <c r="I292" s="44" t="n"/>
      <c r="J292" s="44" t="n"/>
      <c r="K292" s="44" t="n"/>
      <c r="L292" s="44" t="inlineStr">
        <is>
          <t>甘财扶贫〔2021〕26号</t>
        </is>
      </c>
      <c r="M292" s="51" t="inlineStr">
        <is>
          <t>培育壮大草畜产业，增加农户收入，助推产业振兴。</t>
        </is>
      </c>
      <c r="N292" s="51" t="inlineStr">
        <is>
          <t>大力推广科学饲喂，提高营养均衡，增加养殖户收入，进一步完善“企、社、户”三方利益联结机制。</t>
        </is>
      </c>
      <c r="O292" s="46" t="n">
        <v>7</v>
      </c>
      <c r="P292" s="44" t="n"/>
      <c r="Q292" s="46">
        <f>R292+S292</f>
        <v/>
      </c>
      <c r="R292" s="46" t="n">
        <v>0.0237</v>
      </c>
      <c r="S292" s="44" t="n"/>
      <c r="T292" s="46">
        <f>U292+V292</f>
        <v/>
      </c>
      <c r="U292" s="46" t="n">
        <v>0.1101</v>
      </c>
      <c r="V292" s="44" t="n"/>
      <c r="W292" s="46" t="inlineStr">
        <is>
          <t>畜牧局</t>
        </is>
      </c>
      <c r="X292" s="80" t="inlineStr">
        <is>
          <t>赵过存</t>
        </is>
      </c>
      <c r="Y292" s="46" t="inlineStr">
        <is>
          <t>虎洞镇</t>
        </is>
      </c>
      <c r="Z292" s="44" t="inlineStr">
        <is>
          <t>梁海涛</t>
        </is>
      </c>
      <c r="AA292" s="44" t="inlineStr">
        <is>
          <t>环农领办发〔2022〕3号</t>
        </is>
      </c>
      <c r="AB292" s="44" t="inlineStr">
        <is>
          <t>中提前批</t>
        </is>
      </c>
      <c r="AC292" s="67" t="inlineStr">
        <is>
          <t>是</t>
        </is>
      </c>
      <c r="AD292" s="67" t="inlineStr">
        <is>
          <t>√</t>
        </is>
      </c>
      <c r="AE292" s="67" t="inlineStr">
        <is>
          <t>√</t>
        </is>
      </c>
      <c r="AF292" s="67" t="inlineStr">
        <is>
          <t>√</t>
        </is>
      </c>
      <c r="AG292" s="67" t="inlineStr">
        <is>
          <t>√</t>
        </is>
      </c>
      <c r="AH292" s="67" t="inlineStr">
        <is>
          <t>√</t>
        </is>
      </c>
      <c r="AI292" s="67" t="inlineStr">
        <is>
          <t>√</t>
        </is>
      </c>
      <c r="AJ292" s="67" t="inlineStr">
        <is>
          <t>√</t>
        </is>
      </c>
      <c r="AK292" s="67" t="inlineStr">
        <is>
          <t>√</t>
        </is>
      </c>
      <c r="AL292" s="18" t="inlineStr">
        <is>
          <t>×</t>
        </is>
      </c>
      <c r="AM292" s="18" t="inlineStr">
        <is>
          <t>×</t>
        </is>
      </c>
      <c r="AN292" s="67" t="inlineStr">
        <is>
          <t>√</t>
        </is>
      </c>
      <c r="AO292" s="89" t="inlineStr">
        <is>
          <t>正在完善</t>
        </is>
      </c>
    </row>
    <row r="293" ht="67" customHeight="1" s="186">
      <c r="A293" s="123" t="n"/>
      <c r="B293" s="46" t="inlineStr">
        <is>
          <t>胡萝卜种植</t>
        </is>
      </c>
      <c r="C293" s="46" t="inlineStr">
        <is>
          <t>新建</t>
        </is>
      </c>
      <c r="D293" s="44" t="inlineStr">
        <is>
          <t>2022.01-2022.12</t>
        </is>
      </c>
      <c r="E293" s="46" t="inlineStr">
        <is>
          <t>环城镇</t>
        </is>
      </c>
      <c r="F293" s="51" t="inlineStr">
        <is>
          <t>种植胡萝卜38亩，其中：唐塬村6户3亩、陈汤塬村12户16亩、宁老庄村5户6亩、高龚塬村17户13亩。</t>
        </is>
      </c>
      <c r="G293" s="46" t="n">
        <v>0.4104</v>
      </c>
      <c r="H293" s="46" t="n">
        <v>0.4104</v>
      </c>
      <c r="I293" s="44" t="n"/>
      <c r="J293" s="44" t="n"/>
      <c r="K293" s="44" t="n"/>
      <c r="L293" s="44" t="inlineStr">
        <is>
          <t>甘财扶贫〔2021〕26号</t>
        </is>
      </c>
      <c r="M293" s="51" t="inlineStr">
        <is>
          <t>培育壮大草畜产业，增加农户收入，助推产业振兴。</t>
        </is>
      </c>
      <c r="N293" s="51" t="inlineStr">
        <is>
          <t>大力推广科学饲喂，提高营养均衡，增加养殖户收入，进一步完善“企、社、户”三方利益联结机制。</t>
        </is>
      </c>
      <c r="O293" s="46" t="n">
        <v>0</v>
      </c>
      <c r="P293" s="44" t="n">
        <v>4</v>
      </c>
      <c r="Q293" s="46">
        <f>R293+S293</f>
        <v/>
      </c>
      <c r="R293" s="46" t="n">
        <v>0.004</v>
      </c>
      <c r="S293" s="44" t="n"/>
      <c r="T293" s="46">
        <f>U293+V293</f>
        <v/>
      </c>
      <c r="U293" s="46" t="n">
        <v>0.019</v>
      </c>
      <c r="V293" s="44" t="n"/>
      <c r="W293" s="46" t="inlineStr">
        <is>
          <t>畜牧局</t>
        </is>
      </c>
      <c r="X293" s="80" t="inlineStr">
        <is>
          <t>赵过存</t>
        </is>
      </c>
      <c r="Y293" s="46" t="inlineStr">
        <is>
          <t>环城镇</t>
        </is>
      </c>
      <c r="Z293" s="44" t="inlineStr">
        <is>
          <t>王向斌</t>
        </is>
      </c>
      <c r="AA293" s="44" t="inlineStr">
        <is>
          <t>环农领办发〔2022〕3号</t>
        </is>
      </c>
      <c r="AB293" s="44" t="inlineStr">
        <is>
          <t>中提前批</t>
        </is>
      </c>
      <c r="AC293" s="67" t="inlineStr">
        <is>
          <t>是</t>
        </is>
      </c>
      <c r="AD293" s="67" t="inlineStr">
        <is>
          <t>√</t>
        </is>
      </c>
      <c r="AE293" s="67" t="inlineStr">
        <is>
          <t>√</t>
        </is>
      </c>
      <c r="AF293" s="67" t="inlineStr">
        <is>
          <t>√</t>
        </is>
      </c>
      <c r="AG293" s="67" t="inlineStr">
        <is>
          <t>√</t>
        </is>
      </c>
      <c r="AH293" s="67" t="inlineStr">
        <is>
          <t>√</t>
        </is>
      </c>
      <c r="AI293" s="67" t="inlineStr">
        <is>
          <t>√</t>
        </is>
      </c>
      <c r="AJ293" s="67" t="inlineStr">
        <is>
          <t>√</t>
        </is>
      </c>
      <c r="AK293" s="67" t="inlineStr">
        <is>
          <t>√</t>
        </is>
      </c>
      <c r="AL293" s="18" t="inlineStr">
        <is>
          <t>×</t>
        </is>
      </c>
      <c r="AM293" s="18" t="inlineStr">
        <is>
          <t>×</t>
        </is>
      </c>
      <c r="AN293" s="67" t="inlineStr">
        <is>
          <t>√</t>
        </is>
      </c>
      <c r="AO293" s="89" t="inlineStr">
        <is>
          <t>正在完善</t>
        </is>
      </c>
    </row>
    <row r="294" ht="67" customHeight="1" s="186">
      <c r="A294" s="123" t="n"/>
      <c r="B294" s="46" t="inlineStr">
        <is>
          <t>胡萝卜种植</t>
        </is>
      </c>
      <c r="C294" s="46" t="inlineStr">
        <is>
          <t>新建</t>
        </is>
      </c>
      <c r="D294" s="44" t="inlineStr">
        <is>
          <t>2022.01-2022.12</t>
        </is>
      </c>
      <c r="E294" s="46" t="inlineStr">
        <is>
          <t>秦团庄乡</t>
        </is>
      </c>
      <c r="F294" s="51" t="inlineStr">
        <is>
          <t>种植胡萝卜116亩，其中：贾塬村43户18亩、秦团庄村40户13亩、新集子村33户13亩、新峁村35户17亩、白塬畔村36户12亩、大天子村32户13亩、王团庄村35户19亩、南掌堡子村30户11亩。</t>
        </is>
      </c>
      <c r="G294" s="46" t="n">
        <v>1.2528</v>
      </c>
      <c r="H294" s="46" t="n">
        <v>1.2528</v>
      </c>
      <c r="I294" s="44" t="n"/>
      <c r="J294" s="44" t="n"/>
      <c r="K294" s="44" t="n"/>
      <c r="L294" s="44" t="inlineStr">
        <is>
          <t>甘财扶贫〔2021〕26号</t>
        </is>
      </c>
      <c r="M294" s="51" t="inlineStr">
        <is>
          <t>培育壮大草畜产业，增加农户收入，助推产业振兴。</t>
        </is>
      </c>
      <c r="N294" s="51" t="inlineStr">
        <is>
          <t>大力推广科学饲喂，提高营养均衡，增加养殖户收入，进一步完善“企、社、户”三方利益联结机制。</t>
        </is>
      </c>
      <c r="O294" s="46" t="n">
        <v>8</v>
      </c>
      <c r="P294" s="44" t="n"/>
      <c r="Q294" s="46">
        <f>R294+S294</f>
        <v/>
      </c>
      <c r="R294" s="46" t="n">
        <v>0.0284</v>
      </c>
      <c r="S294" s="44" t="n"/>
      <c r="T294" s="46">
        <f>U294+V294</f>
        <v/>
      </c>
      <c r="U294" s="46" t="n">
        <v>0.0718</v>
      </c>
      <c r="V294" s="44" t="n"/>
      <c r="W294" s="46" t="inlineStr">
        <is>
          <t>畜牧局</t>
        </is>
      </c>
      <c r="X294" s="80" t="inlineStr">
        <is>
          <t>赵过存</t>
        </is>
      </c>
      <c r="Y294" s="46" t="inlineStr">
        <is>
          <t>秦团庄乡</t>
        </is>
      </c>
      <c r="Z294" s="44" t="inlineStr">
        <is>
          <t>刘凤飞</t>
        </is>
      </c>
      <c r="AA294" s="44" t="inlineStr">
        <is>
          <t>环农领办发〔2022〕3号</t>
        </is>
      </c>
      <c r="AB294" s="44" t="inlineStr">
        <is>
          <t>中提前批</t>
        </is>
      </c>
      <c r="AC294" s="67" t="inlineStr">
        <is>
          <t>是</t>
        </is>
      </c>
      <c r="AD294" s="67" t="inlineStr">
        <is>
          <t>√</t>
        </is>
      </c>
      <c r="AE294" s="67" t="inlineStr">
        <is>
          <t>√</t>
        </is>
      </c>
      <c r="AF294" s="67" t="inlineStr">
        <is>
          <t>√</t>
        </is>
      </c>
      <c r="AG294" s="67" t="inlineStr">
        <is>
          <t>√</t>
        </is>
      </c>
      <c r="AH294" s="67" t="inlineStr">
        <is>
          <t>√</t>
        </is>
      </c>
      <c r="AI294" s="67" t="inlineStr">
        <is>
          <t>√</t>
        </is>
      </c>
      <c r="AJ294" s="67" t="inlineStr">
        <is>
          <t>√</t>
        </is>
      </c>
      <c r="AK294" s="67" t="inlineStr">
        <is>
          <t>√</t>
        </is>
      </c>
      <c r="AL294" s="18" t="inlineStr">
        <is>
          <t>×</t>
        </is>
      </c>
      <c r="AM294" s="18" t="inlineStr">
        <is>
          <t>×</t>
        </is>
      </c>
      <c r="AN294" s="67" t="inlineStr">
        <is>
          <t>√</t>
        </is>
      </c>
      <c r="AO294" s="89" t="inlineStr">
        <is>
          <t>正在完善</t>
        </is>
      </c>
    </row>
    <row r="295" ht="63" customHeight="1" s="186">
      <c r="A295" s="123" t="n"/>
      <c r="B295" s="46" t="inlineStr">
        <is>
          <t>胡萝卜种植</t>
        </is>
      </c>
      <c r="C295" s="46" t="inlineStr">
        <is>
          <t>新建</t>
        </is>
      </c>
      <c r="D295" s="44" t="inlineStr">
        <is>
          <t>2022.01-2022.12</t>
        </is>
      </c>
      <c r="E295" s="46" t="inlineStr">
        <is>
          <t>甜水镇</t>
        </is>
      </c>
      <c r="F295" s="51" t="inlineStr">
        <is>
          <t>种植胡萝卜174亩，其中：甜水街村3户3亩、张铁村5户7亩、鲁掌村11户20亩、何塬村1户5亩、狼儿滩村18户55亩、大良洼村20户84亩。</t>
        </is>
      </c>
      <c r="G295" s="46" t="n">
        <v>1.8792</v>
      </c>
      <c r="H295" s="46" t="n">
        <v>1.8792</v>
      </c>
      <c r="I295" s="44" t="n"/>
      <c r="J295" s="44" t="n"/>
      <c r="K295" s="44" t="n"/>
      <c r="L295" s="44" t="inlineStr">
        <is>
          <t>甘财扶贫〔2021〕26号</t>
        </is>
      </c>
      <c r="M295" s="51" t="inlineStr">
        <is>
          <t>培育壮大草畜产业，增加农户收入，助推产业振兴。</t>
        </is>
      </c>
      <c r="N295" s="51" t="inlineStr">
        <is>
          <t>大力推广科学饲喂，提高营养均衡，增加养殖户收入，进一步完善“企、社、户”三方利益联结机制。</t>
        </is>
      </c>
      <c r="O295" s="46" t="n">
        <v>6</v>
      </c>
      <c r="P295" s="44" t="n"/>
      <c r="Q295" s="46">
        <f>R295+S295</f>
        <v/>
      </c>
      <c r="R295" s="46" t="n">
        <v>0.0058</v>
      </c>
      <c r="S295" s="44" t="n"/>
      <c r="T295" s="46">
        <f>U295+V295</f>
        <v/>
      </c>
      <c r="U295" s="46" t="n">
        <v>0.0278</v>
      </c>
      <c r="V295" s="44" t="n"/>
      <c r="W295" s="46" t="inlineStr">
        <is>
          <t>畜牧局</t>
        </is>
      </c>
      <c r="X295" s="80" t="inlineStr">
        <is>
          <t>赵过存</t>
        </is>
      </c>
      <c r="Y295" s="46" t="inlineStr">
        <is>
          <t>甜水镇</t>
        </is>
      </c>
      <c r="Z295" s="44" t="inlineStr">
        <is>
          <t>程利平</t>
        </is>
      </c>
      <c r="AA295" s="44" t="inlineStr">
        <is>
          <t>环农领办发〔2022〕3号</t>
        </is>
      </c>
      <c r="AB295" s="44" t="inlineStr">
        <is>
          <t>中提前批</t>
        </is>
      </c>
      <c r="AC295" s="67" t="inlineStr">
        <is>
          <t>是</t>
        </is>
      </c>
      <c r="AD295" s="67" t="inlineStr">
        <is>
          <t>√</t>
        </is>
      </c>
      <c r="AE295" s="67" t="inlineStr">
        <is>
          <t>√</t>
        </is>
      </c>
      <c r="AF295" s="67" t="inlineStr">
        <is>
          <t>√</t>
        </is>
      </c>
      <c r="AG295" s="67" t="inlineStr">
        <is>
          <t>√</t>
        </is>
      </c>
      <c r="AH295" s="67" t="inlineStr">
        <is>
          <t>√</t>
        </is>
      </c>
      <c r="AI295" s="67" t="inlineStr">
        <is>
          <t>√</t>
        </is>
      </c>
      <c r="AJ295" s="67" t="inlineStr">
        <is>
          <t>√</t>
        </is>
      </c>
      <c r="AK295" s="67" t="inlineStr">
        <is>
          <t>√</t>
        </is>
      </c>
      <c r="AL295" s="18" t="inlineStr">
        <is>
          <t>×</t>
        </is>
      </c>
      <c r="AM295" s="18" t="inlineStr">
        <is>
          <t>×</t>
        </is>
      </c>
      <c r="AN295" s="67" t="inlineStr">
        <is>
          <t>√</t>
        </is>
      </c>
      <c r="AO295" s="89" t="inlineStr">
        <is>
          <t>正在完善</t>
        </is>
      </c>
    </row>
    <row r="296" ht="87" customHeight="1" s="186">
      <c r="A296" s="123" t="n"/>
      <c r="B296" s="46" t="inlineStr">
        <is>
          <t>胡萝卜种植</t>
        </is>
      </c>
      <c r="C296" s="46" t="inlineStr">
        <is>
          <t>新建</t>
        </is>
      </c>
      <c r="D296" s="44" t="inlineStr">
        <is>
          <t>2022.01-2022.12</t>
        </is>
      </c>
      <c r="E296" s="46" t="inlineStr">
        <is>
          <t>合道镇</t>
        </is>
      </c>
      <c r="F296" s="51" t="inlineStr">
        <is>
          <t>种植胡萝卜246亩，其中：朱家塬村4户8亩、赵家塬村19户19亩、沈家岭村39户8亩、瓦天沟村35户29亩、何家坪村16户19亩、唐台子村18户20亩、梁坪村7户7亩、陶洼子村4户5亩、陈旗塬村4户4亩、辛坪村16户20亩、赵台村9户12亩、杨坪沟村18户20亩、常崾岘村1户1亩、寨子坪村20户34亩、红崖洼村4户3亩、大路洼村26户36亩、尚西坪村1户1亩。</t>
        </is>
      </c>
      <c r="G296" s="46" t="n">
        <v>2.6568</v>
      </c>
      <c r="H296" s="46" t="n">
        <v>2.6568</v>
      </c>
      <c r="I296" s="44" t="n"/>
      <c r="J296" s="44" t="n"/>
      <c r="K296" s="44" t="n"/>
      <c r="L296" s="44" t="inlineStr">
        <is>
          <t>甘财扶贫〔2021〕26号</t>
        </is>
      </c>
      <c r="M296" s="51" t="inlineStr">
        <is>
          <t>培育壮大草畜产业，增加农户收入，助推产业振兴。</t>
        </is>
      </c>
      <c r="N296" s="51" t="inlineStr">
        <is>
          <t>大力推广科学饲喂，提高营养均衡，增加养殖户收入，进一步完善“企、社、户”三方利益联结机制。</t>
        </is>
      </c>
      <c r="O296" s="46" t="n">
        <v>17</v>
      </c>
      <c r="P296" s="44" t="n"/>
      <c r="Q296" s="46">
        <f>R296+S296</f>
        <v/>
      </c>
      <c r="R296" s="46" t="n">
        <v>0.0241</v>
      </c>
      <c r="S296" s="44" t="n"/>
      <c r="T296" s="46">
        <f>U296+V296</f>
        <v/>
      </c>
      <c r="U296" s="46" t="n">
        <v>0.0964</v>
      </c>
      <c r="V296" s="44" t="n"/>
      <c r="W296" s="46" t="inlineStr">
        <is>
          <t>畜牧局</t>
        </is>
      </c>
      <c r="X296" s="80" t="inlineStr">
        <is>
          <t>赵过存</t>
        </is>
      </c>
      <c r="Y296" s="46" t="inlineStr">
        <is>
          <t>合道镇</t>
        </is>
      </c>
      <c r="Z296" s="44" t="inlineStr">
        <is>
          <t>王宝明</t>
        </is>
      </c>
      <c r="AA296" s="44" t="inlineStr">
        <is>
          <t>环农领办发〔2022〕3号</t>
        </is>
      </c>
      <c r="AB296" s="44" t="inlineStr">
        <is>
          <t>中提前批</t>
        </is>
      </c>
      <c r="AC296" s="67" t="inlineStr">
        <is>
          <t>是</t>
        </is>
      </c>
      <c r="AD296" s="67" t="inlineStr">
        <is>
          <t>√</t>
        </is>
      </c>
      <c r="AE296" s="67" t="inlineStr">
        <is>
          <t>√</t>
        </is>
      </c>
      <c r="AF296" s="67" t="inlineStr">
        <is>
          <t>√</t>
        </is>
      </c>
      <c r="AG296" s="67" t="inlineStr">
        <is>
          <t>√</t>
        </is>
      </c>
      <c r="AH296" s="67" t="inlineStr">
        <is>
          <t>√</t>
        </is>
      </c>
      <c r="AI296" s="67" t="inlineStr">
        <is>
          <t>√</t>
        </is>
      </c>
      <c r="AJ296" s="67" t="inlineStr">
        <is>
          <t>√</t>
        </is>
      </c>
      <c r="AK296" s="67" t="inlineStr">
        <is>
          <t>√</t>
        </is>
      </c>
      <c r="AL296" s="18" t="inlineStr">
        <is>
          <t>×</t>
        </is>
      </c>
      <c r="AM296" s="18" t="inlineStr">
        <is>
          <t>×</t>
        </is>
      </c>
      <c r="AN296" s="67" t="inlineStr">
        <is>
          <t>√</t>
        </is>
      </c>
      <c r="AO296" s="89" t="inlineStr">
        <is>
          <t>正在完善</t>
        </is>
      </c>
    </row>
    <row r="297" ht="70" customHeight="1" s="186">
      <c r="A297" s="123" t="n"/>
      <c r="B297" s="46" t="inlineStr">
        <is>
          <t>胡萝卜种植</t>
        </is>
      </c>
      <c r="C297" s="46" t="inlineStr">
        <is>
          <t>新建</t>
        </is>
      </c>
      <c r="D297" s="44" t="inlineStr">
        <is>
          <t>2022.01-2022.12</t>
        </is>
      </c>
      <c r="E297" s="46" t="inlineStr">
        <is>
          <t>芦家湾乡</t>
        </is>
      </c>
      <c r="F297" s="51" t="inlineStr">
        <is>
          <t>种植胡萝卜229亩，其中：花儿掌村51户46亩、井川村55户65亩、宋家掌村5户5亩、桃李湾村14户65亩、王庄村48户48亩。</t>
        </is>
      </c>
      <c r="G297" s="46" t="n">
        <v>2.4732</v>
      </c>
      <c r="H297" s="46" t="n">
        <v>2.4732</v>
      </c>
      <c r="I297" s="44" t="n"/>
      <c r="J297" s="44" t="n"/>
      <c r="K297" s="44" t="n"/>
      <c r="L297" s="44" t="inlineStr">
        <is>
          <t>甘财扶贫〔2021〕26号</t>
        </is>
      </c>
      <c r="M297" s="51" t="inlineStr">
        <is>
          <t>培育壮大草畜产业，增加农户收入，助推产业振兴。</t>
        </is>
      </c>
      <c r="N297" s="51" t="inlineStr">
        <is>
          <t>大力推广科学饲喂，提高营养均衡，增加养殖户收入，进一步完善“企、社、户”三方利益联结机制。</t>
        </is>
      </c>
      <c r="O297" s="46" t="n">
        <v>5</v>
      </c>
      <c r="P297" s="44" t="n"/>
      <c r="Q297" s="46">
        <f>R297+S297</f>
        <v/>
      </c>
      <c r="R297" s="46" t="n">
        <v>0.0173</v>
      </c>
      <c r="S297" s="44" t="n"/>
      <c r="T297" s="46">
        <f>U297+V297</f>
        <v/>
      </c>
      <c r="U297" s="46" t="n">
        <v>0.0743</v>
      </c>
      <c r="V297" s="44" t="n"/>
      <c r="W297" s="46" t="inlineStr">
        <is>
          <t>畜牧局</t>
        </is>
      </c>
      <c r="X297" s="80" t="inlineStr">
        <is>
          <t>赵过存</t>
        </is>
      </c>
      <c r="Y297" s="46" t="inlineStr">
        <is>
          <t>芦家湾乡</t>
        </is>
      </c>
      <c r="Z297" s="44" t="inlineStr">
        <is>
          <t>马鹏飞</t>
        </is>
      </c>
      <c r="AA297" s="44" t="inlineStr">
        <is>
          <t>环农领办发〔2022〕3号</t>
        </is>
      </c>
      <c r="AB297" s="44" t="inlineStr">
        <is>
          <t>中提前批</t>
        </is>
      </c>
      <c r="AC297" s="67" t="inlineStr">
        <is>
          <t>是</t>
        </is>
      </c>
      <c r="AD297" s="67" t="inlineStr">
        <is>
          <t>√</t>
        </is>
      </c>
      <c r="AE297" s="67" t="inlineStr">
        <is>
          <t>√</t>
        </is>
      </c>
      <c r="AF297" s="67" t="inlineStr">
        <is>
          <t>√</t>
        </is>
      </c>
      <c r="AG297" s="67" t="inlineStr">
        <is>
          <t>√</t>
        </is>
      </c>
      <c r="AH297" s="67" t="inlineStr">
        <is>
          <t>√</t>
        </is>
      </c>
      <c r="AI297" s="67" t="inlineStr">
        <is>
          <t>√</t>
        </is>
      </c>
      <c r="AJ297" s="67" t="inlineStr">
        <is>
          <t>√</t>
        </is>
      </c>
      <c r="AK297" s="67" t="inlineStr">
        <is>
          <t>√</t>
        </is>
      </c>
      <c r="AL297" s="18" t="inlineStr">
        <is>
          <t>×</t>
        </is>
      </c>
      <c r="AM297" s="18" t="inlineStr">
        <is>
          <t>×</t>
        </is>
      </c>
      <c r="AN297" s="67" t="inlineStr">
        <is>
          <t>√</t>
        </is>
      </c>
      <c r="AO297" s="89" t="inlineStr">
        <is>
          <t>正在完善</t>
        </is>
      </c>
    </row>
    <row r="298" ht="70" customHeight="1" s="186">
      <c r="A298" s="123" t="n"/>
      <c r="B298" s="46" t="inlineStr">
        <is>
          <t>胡萝卜种植</t>
        </is>
      </c>
      <c r="C298" s="46" t="inlineStr">
        <is>
          <t>新建</t>
        </is>
      </c>
      <c r="D298" s="44" t="inlineStr">
        <is>
          <t>2022.01-2022.12</t>
        </is>
      </c>
      <c r="E298" s="46" t="inlineStr">
        <is>
          <t>罗山川乡</t>
        </is>
      </c>
      <c r="F298" s="51" t="inlineStr">
        <is>
          <t>种植胡萝卜109亩、、其中：西阳洼村29户8亩、龙柏山村38户14亩、兰家掌村30户10亩、大树塬村20户15亩、陈渠子村95户40亩、山水湾村30户12亩、光明村34户10亩。</t>
        </is>
      </c>
      <c r="G298" s="46" t="n">
        <v>1.1772</v>
      </c>
      <c r="H298" s="46" t="n">
        <v>1.1772</v>
      </c>
      <c r="I298" s="44" t="n"/>
      <c r="J298" s="44" t="n"/>
      <c r="K298" s="44" t="n"/>
      <c r="L298" s="44" t="inlineStr">
        <is>
          <t>甘财扶贫〔2021〕26号</t>
        </is>
      </c>
      <c r="M298" s="51" t="inlineStr">
        <is>
          <t>培育壮大草畜产业，增加农户收入，巩固脱贫攻坚成果，实现乡村振兴。</t>
        </is>
      </c>
      <c r="N298" s="51" t="inlineStr">
        <is>
          <t>大力推广科学饲喂，提高营养均衡，增加养殖户收入，进一步完善“企、社、户”三方利益联结机制。</t>
        </is>
      </c>
      <c r="O298" s="46" t="n">
        <v>7</v>
      </c>
      <c r="P298" s="44" t="n"/>
      <c r="Q298" s="46">
        <f>R298+S298</f>
        <v/>
      </c>
      <c r="R298" s="46" t="n">
        <v>0.0276</v>
      </c>
      <c r="S298" s="44" t="n"/>
      <c r="T298" s="46">
        <f>U298+V298</f>
        <v/>
      </c>
      <c r="U298" s="46" t="n">
        <v>0.1384</v>
      </c>
      <c r="V298" s="44" t="n"/>
      <c r="W298" s="46" t="inlineStr">
        <is>
          <t>畜牧局</t>
        </is>
      </c>
      <c r="X298" s="80" t="inlineStr">
        <is>
          <t>赵过存</t>
        </is>
      </c>
      <c r="Y298" s="46" t="inlineStr">
        <is>
          <t>罗山川乡</t>
        </is>
      </c>
      <c r="Z298" s="44" t="inlineStr">
        <is>
          <t>李怀文</t>
        </is>
      </c>
      <c r="AA298" s="44" t="inlineStr">
        <is>
          <t>环农领办发〔2022〕3号</t>
        </is>
      </c>
      <c r="AB298" s="44" t="inlineStr">
        <is>
          <t>中提前批</t>
        </is>
      </c>
      <c r="AC298" s="67" t="inlineStr">
        <is>
          <t>是</t>
        </is>
      </c>
      <c r="AD298" s="67" t="inlineStr">
        <is>
          <t>√</t>
        </is>
      </c>
      <c r="AE298" s="67" t="inlineStr">
        <is>
          <t>√</t>
        </is>
      </c>
      <c r="AF298" s="67" t="inlineStr">
        <is>
          <t>√</t>
        </is>
      </c>
      <c r="AG298" s="67" t="inlineStr">
        <is>
          <t>√</t>
        </is>
      </c>
      <c r="AH298" s="67" t="inlineStr">
        <is>
          <t>√</t>
        </is>
      </c>
      <c r="AI298" s="67" t="inlineStr">
        <is>
          <t>√</t>
        </is>
      </c>
      <c r="AJ298" s="67" t="inlineStr">
        <is>
          <t>√</t>
        </is>
      </c>
      <c r="AK298" s="67" t="inlineStr">
        <is>
          <t>√</t>
        </is>
      </c>
      <c r="AL298" s="18" t="inlineStr">
        <is>
          <t>×</t>
        </is>
      </c>
      <c r="AM298" s="18" t="inlineStr">
        <is>
          <t>×</t>
        </is>
      </c>
      <c r="AN298" s="67" t="inlineStr">
        <is>
          <t>√</t>
        </is>
      </c>
      <c r="AO298" s="89" t="inlineStr">
        <is>
          <t>正在完善</t>
        </is>
      </c>
    </row>
    <row r="299" ht="70" customHeight="1" s="186">
      <c r="A299" s="123" t="n"/>
      <c r="B299" s="46" t="inlineStr">
        <is>
          <t>胡萝卜种植</t>
        </is>
      </c>
      <c r="C299" s="46" t="inlineStr">
        <is>
          <t>新建</t>
        </is>
      </c>
      <c r="D299" s="44" t="inlineStr">
        <is>
          <t>2022.01-2022.12</t>
        </is>
      </c>
      <c r="E299" s="46" t="inlineStr">
        <is>
          <t>南湫乡</t>
        </is>
      </c>
      <c r="F299" s="51" t="inlineStr">
        <is>
          <t>种植胡萝卜185亩、、其中：岳后渠村42户140亩、杨兴堡村1户2亩、双井子村1户2亩、花儿山村39户41亩。</t>
        </is>
      </c>
      <c r="G299" s="46" t="n">
        <v>1.998</v>
      </c>
      <c r="H299" s="46" t="n">
        <v>1.998</v>
      </c>
      <c r="I299" s="44" t="n"/>
      <c r="J299" s="44" t="n"/>
      <c r="K299" s="44" t="n"/>
      <c r="L299" s="44" t="inlineStr">
        <is>
          <t>甘财扶贫〔2021〕26号</t>
        </is>
      </c>
      <c r="M299" s="51" t="inlineStr">
        <is>
          <t>培育壮大草畜产业，增加农户收入，助推产业振兴。</t>
        </is>
      </c>
      <c r="N299" s="51" t="inlineStr">
        <is>
          <t>大力推广科学饲喂，提高营养均衡，增加养殖户收入，进一步完善“企、社、户”三方利益联结机制。</t>
        </is>
      </c>
      <c r="O299" s="46" t="n">
        <v>4</v>
      </c>
      <c r="P299" s="44" t="n"/>
      <c r="Q299" s="46">
        <f>R299+S299</f>
        <v/>
      </c>
      <c r="R299" s="46" t="n">
        <v>0.0083</v>
      </c>
      <c r="S299" s="44" t="n"/>
      <c r="T299" s="46">
        <f>U299+V299</f>
        <v/>
      </c>
      <c r="U299" s="46" t="n">
        <v>0.0369</v>
      </c>
      <c r="V299" s="44" t="n"/>
      <c r="W299" s="46" t="inlineStr">
        <is>
          <t>畜牧局</t>
        </is>
      </c>
      <c r="X299" s="80" t="inlineStr">
        <is>
          <t>赵过存</t>
        </is>
      </c>
      <c r="Y299" s="46" t="inlineStr">
        <is>
          <t>南湫乡</t>
        </is>
      </c>
      <c r="Z299" s="44" t="inlineStr">
        <is>
          <t>杜志远</t>
        </is>
      </c>
      <c r="AA299" s="44" t="inlineStr">
        <is>
          <t>环农领办发〔2022〕3号</t>
        </is>
      </c>
      <c r="AB299" s="44" t="inlineStr">
        <is>
          <t>中提前批</t>
        </is>
      </c>
      <c r="AC299" s="67" t="inlineStr">
        <is>
          <t>是</t>
        </is>
      </c>
      <c r="AD299" s="67" t="inlineStr">
        <is>
          <t>√</t>
        </is>
      </c>
      <c r="AE299" s="67" t="inlineStr">
        <is>
          <t>√</t>
        </is>
      </c>
      <c r="AF299" s="67" t="inlineStr">
        <is>
          <t>√</t>
        </is>
      </c>
      <c r="AG299" s="67" t="inlineStr">
        <is>
          <t>√</t>
        </is>
      </c>
      <c r="AH299" s="67" t="inlineStr">
        <is>
          <t>√</t>
        </is>
      </c>
      <c r="AI299" s="67" t="inlineStr">
        <is>
          <t>√</t>
        </is>
      </c>
      <c r="AJ299" s="67" t="inlineStr">
        <is>
          <t>√</t>
        </is>
      </c>
      <c r="AK299" s="67" t="inlineStr">
        <is>
          <t>√</t>
        </is>
      </c>
      <c r="AL299" s="18" t="inlineStr">
        <is>
          <t>×</t>
        </is>
      </c>
      <c r="AM299" s="18" t="inlineStr">
        <is>
          <t>×</t>
        </is>
      </c>
      <c r="AN299" s="67" t="inlineStr">
        <is>
          <t>√</t>
        </is>
      </c>
      <c r="AO299" s="89" t="inlineStr">
        <is>
          <t>正在完善</t>
        </is>
      </c>
    </row>
    <row r="300" ht="69" customHeight="1" s="186">
      <c r="A300" s="123" t="n"/>
      <c r="B300" s="46" t="inlineStr">
        <is>
          <t>胡萝卜种植</t>
        </is>
      </c>
      <c r="C300" s="46" t="inlineStr">
        <is>
          <t>新建</t>
        </is>
      </c>
      <c r="D300" s="44" t="inlineStr">
        <is>
          <t>2022.01-2022.12</t>
        </is>
      </c>
      <c r="E300" s="46" t="inlineStr">
        <is>
          <t>曲子镇</t>
        </is>
      </c>
      <c r="F300" s="51" t="inlineStr">
        <is>
          <t>种植胡萝卜51亩，其中：刘旗村2户2亩、孟家寨村2户2亩、楼房子村23户23亩、西沟村40户10亩、许家塬村3户3亩、金村寺村2户2亩、油坊塬村2户1亩、金盆掌村4户4亩、小庄子村3户3亩、董家塬村1户1亩。</t>
        </is>
      </c>
      <c r="G300" s="46" t="n">
        <v>0.5508</v>
      </c>
      <c r="H300" s="46" t="n">
        <v>0.5508</v>
      </c>
      <c r="I300" s="44" t="n"/>
      <c r="J300" s="44" t="n"/>
      <c r="K300" s="44" t="n"/>
      <c r="L300" s="44" t="inlineStr">
        <is>
          <t>甘财扶贫〔2021〕26号</t>
        </is>
      </c>
      <c r="M300" s="51" t="inlineStr">
        <is>
          <t>培育壮大草畜产业，增加农户收入，助推产业振兴。</t>
        </is>
      </c>
      <c r="N300" s="51" t="inlineStr">
        <is>
          <t>大力推广科学饲喂，提高营养均衡，增加养殖户收入，进一步完善“企、社、户”三方利益联结机制。</t>
        </is>
      </c>
      <c r="O300" s="46" t="n">
        <v>0</v>
      </c>
      <c r="P300" s="44" t="n">
        <v>10</v>
      </c>
      <c r="Q300" s="46">
        <f>R300+S300</f>
        <v/>
      </c>
      <c r="R300" s="46" t="n">
        <v>0.008200000000000001</v>
      </c>
      <c r="S300" s="44" t="n"/>
      <c r="T300" s="46">
        <f>U300+V300</f>
        <v/>
      </c>
      <c r="U300" s="46" t="n">
        <v>0.0328</v>
      </c>
      <c r="V300" s="44" t="n"/>
      <c r="W300" s="46" t="inlineStr">
        <is>
          <t>畜牧局</t>
        </is>
      </c>
      <c r="X300" s="80" t="inlineStr">
        <is>
          <t>赵过存</t>
        </is>
      </c>
      <c r="Y300" s="46" t="inlineStr">
        <is>
          <t>曲子镇</t>
        </is>
      </c>
      <c r="Z300" s="44" t="inlineStr">
        <is>
          <t>段斌杰</t>
        </is>
      </c>
      <c r="AA300" s="44" t="inlineStr">
        <is>
          <t>环农领办发〔2022〕3号</t>
        </is>
      </c>
      <c r="AB300" s="44" t="inlineStr">
        <is>
          <t>中提前批</t>
        </is>
      </c>
      <c r="AC300" s="67" t="inlineStr">
        <is>
          <t>是</t>
        </is>
      </c>
      <c r="AD300" s="67" t="inlineStr">
        <is>
          <t>√</t>
        </is>
      </c>
      <c r="AE300" s="67" t="inlineStr">
        <is>
          <t>√</t>
        </is>
      </c>
      <c r="AF300" s="67" t="inlineStr">
        <is>
          <t>√</t>
        </is>
      </c>
      <c r="AG300" s="67" t="inlineStr">
        <is>
          <t>√</t>
        </is>
      </c>
      <c r="AH300" s="67" t="inlineStr">
        <is>
          <t>√</t>
        </is>
      </c>
      <c r="AI300" s="67" t="inlineStr">
        <is>
          <t>√</t>
        </is>
      </c>
      <c r="AJ300" s="67" t="inlineStr">
        <is>
          <t>√</t>
        </is>
      </c>
      <c r="AK300" s="67" t="inlineStr">
        <is>
          <t>√</t>
        </is>
      </c>
      <c r="AL300" s="18" t="inlineStr">
        <is>
          <t>×</t>
        </is>
      </c>
      <c r="AM300" s="18" t="inlineStr">
        <is>
          <t>×</t>
        </is>
      </c>
      <c r="AN300" s="67" t="inlineStr">
        <is>
          <t>√</t>
        </is>
      </c>
      <c r="AO300" s="89" t="inlineStr">
        <is>
          <t>正在完善</t>
        </is>
      </c>
    </row>
    <row r="301" ht="69" customHeight="1" s="186">
      <c r="A301" s="123" t="n"/>
      <c r="B301" s="46" t="inlineStr">
        <is>
          <t>胡萝卜种植</t>
        </is>
      </c>
      <c r="C301" s="46" t="inlineStr">
        <is>
          <t>新建</t>
        </is>
      </c>
      <c r="D301" s="44" t="inlineStr">
        <is>
          <t>2022.01-2022.12</t>
        </is>
      </c>
      <c r="E301" s="46" t="inlineStr">
        <is>
          <t>山城乡</t>
        </is>
      </c>
      <c r="F301" s="51" t="inlineStr">
        <is>
          <t>种植胡萝卜80亩，其中：山城堡村10户5亩、八里铺村50户25亩、薛塬村50户25亩、王山口子村31户4亩、郝掌村25户10亩、赵庄村12户6亩、谢庄村10户5亩。</t>
        </is>
      </c>
      <c r="G301" s="46" t="n">
        <v>0.864</v>
      </c>
      <c r="H301" s="46" t="n">
        <v>0.864</v>
      </c>
      <c r="I301" s="44" t="n"/>
      <c r="J301" s="44" t="n"/>
      <c r="K301" s="44" t="n"/>
      <c r="L301" s="44" t="inlineStr">
        <is>
          <t>甘财扶贫〔2021〕26号</t>
        </is>
      </c>
      <c r="M301" s="51" t="inlineStr">
        <is>
          <t>培育壮大草畜产业，增加农户收入，助推产业振兴。</t>
        </is>
      </c>
      <c r="N301" s="51" t="inlineStr">
        <is>
          <t>大力推广科学饲喂，提高营养均衡，增加养殖户收入，进一步完善“企、社、户”三方利益联结机制。</t>
        </is>
      </c>
      <c r="O301" s="46" t="n">
        <v>7</v>
      </c>
      <c r="P301" s="44" t="n"/>
      <c r="Q301" s="46">
        <f>R301+S301</f>
        <v/>
      </c>
      <c r="R301" s="46" t="n">
        <v>0.0188</v>
      </c>
      <c r="S301" s="44" t="n"/>
      <c r="T301" s="46">
        <f>U301+V301</f>
        <v/>
      </c>
      <c r="U301" s="46" t="n">
        <v>0.0198</v>
      </c>
      <c r="V301" s="44" t="n"/>
      <c r="W301" s="46" t="inlineStr">
        <is>
          <t>畜牧局</t>
        </is>
      </c>
      <c r="X301" s="80" t="inlineStr">
        <is>
          <t>赵过存</t>
        </is>
      </c>
      <c r="Y301" s="46" t="inlineStr">
        <is>
          <t>山城乡</t>
        </is>
      </c>
      <c r="Z301" s="44" t="inlineStr">
        <is>
          <t>姚建平</t>
        </is>
      </c>
      <c r="AA301" s="44" t="inlineStr">
        <is>
          <t>环农领办发〔2022〕3号</t>
        </is>
      </c>
      <c r="AB301" s="44" t="inlineStr">
        <is>
          <t>中提前批</t>
        </is>
      </c>
      <c r="AC301" s="67" t="inlineStr">
        <is>
          <t>是</t>
        </is>
      </c>
      <c r="AD301" s="67" t="inlineStr">
        <is>
          <t>√</t>
        </is>
      </c>
      <c r="AE301" s="67" t="inlineStr">
        <is>
          <t>√</t>
        </is>
      </c>
      <c r="AF301" s="67" t="inlineStr">
        <is>
          <t>√</t>
        </is>
      </c>
      <c r="AG301" s="67" t="inlineStr">
        <is>
          <t>√</t>
        </is>
      </c>
      <c r="AH301" s="67" t="inlineStr">
        <is>
          <t>√</t>
        </is>
      </c>
      <c r="AI301" s="67" t="inlineStr">
        <is>
          <t>√</t>
        </is>
      </c>
      <c r="AJ301" s="67" t="inlineStr">
        <is>
          <t>√</t>
        </is>
      </c>
      <c r="AK301" s="67" t="inlineStr">
        <is>
          <t>√</t>
        </is>
      </c>
      <c r="AL301" s="18" t="inlineStr">
        <is>
          <t>×</t>
        </is>
      </c>
      <c r="AM301" s="18" t="inlineStr">
        <is>
          <t>×</t>
        </is>
      </c>
      <c r="AN301" s="67" t="inlineStr">
        <is>
          <t>√</t>
        </is>
      </c>
      <c r="AO301" s="89" t="inlineStr">
        <is>
          <t>正在完善</t>
        </is>
      </c>
    </row>
    <row r="302" ht="93" customHeight="1" s="186">
      <c r="A302" s="123" t="n"/>
      <c r="B302" s="46" t="inlineStr">
        <is>
          <t>胡萝卜种植</t>
        </is>
      </c>
      <c r="C302" s="46" t="inlineStr">
        <is>
          <t>新建</t>
        </is>
      </c>
      <c r="D302" s="44" t="inlineStr">
        <is>
          <t>2022.01-2022.12</t>
        </is>
      </c>
      <c r="E302" s="46" t="inlineStr">
        <is>
          <t>天池乡</t>
        </is>
      </c>
      <c r="F302" s="51" t="inlineStr">
        <is>
          <t>种植胡萝卜161亩，其中：鲜岔村20户10亩、喜家坪村20户15亩、井渠淌村25户18亩、老庄湾村20户10亩、曹李川村10户5亩、天池村15户10亩、殷屈河村30户10亩、潘老庄村15户10亩、碾盘岭村15户10亩、吴城子村35户18亩、苏北岔村20户10亩、四合掌村15户10亩、大庄台村20户10亩、梁家河村10户5亩、张邓塬村20户10亩。</t>
        </is>
      </c>
      <c r="G302" s="46" t="n">
        <v>1.7388</v>
      </c>
      <c r="H302" s="46" t="n">
        <v>1.7388</v>
      </c>
      <c r="I302" s="44" t="n"/>
      <c r="J302" s="44" t="n"/>
      <c r="K302" s="44" t="n"/>
      <c r="L302" s="44" t="inlineStr">
        <is>
          <t>甘财扶贫〔2021〕26号</t>
        </is>
      </c>
      <c r="M302" s="51" t="inlineStr">
        <is>
          <t>培育壮大草畜产业，增加农户收入，助推产业振兴。</t>
        </is>
      </c>
      <c r="N302" s="51" t="inlineStr">
        <is>
          <t>大力推广科学饲喂，提高营养均衡，增加养殖户收入，进一步完善“企、社、户”三方利益联结机制。</t>
        </is>
      </c>
      <c r="O302" s="46" t="n">
        <v>15</v>
      </c>
      <c r="P302" s="44" t="n"/>
      <c r="Q302" s="46">
        <f>R302+S302</f>
        <v/>
      </c>
      <c r="R302" s="46" t="n">
        <v>0.029</v>
      </c>
      <c r="S302" s="44" t="n"/>
      <c r="T302" s="46">
        <f>U302+V302</f>
        <v/>
      </c>
      <c r="U302" s="46" t="n">
        <v>0.116</v>
      </c>
      <c r="V302" s="44" t="n"/>
      <c r="W302" s="46" t="inlineStr">
        <is>
          <t>畜牧局</t>
        </is>
      </c>
      <c r="X302" s="80" t="inlineStr">
        <is>
          <t>赵过存</t>
        </is>
      </c>
      <c r="Y302" s="46" t="inlineStr">
        <is>
          <t>天池乡</t>
        </is>
      </c>
      <c r="Z302" s="44" t="inlineStr">
        <is>
          <t>刘震</t>
        </is>
      </c>
      <c r="AA302" s="44" t="inlineStr">
        <is>
          <t>环农领办发〔2022〕3号</t>
        </is>
      </c>
      <c r="AB302" s="44" t="inlineStr">
        <is>
          <t>中提前批</t>
        </is>
      </c>
      <c r="AC302" s="67" t="inlineStr">
        <is>
          <t>是</t>
        </is>
      </c>
      <c r="AD302" s="67" t="inlineStr">
        <is>
          <t>√</t>
        </is>
      </c>
      <c r="AE302" s="67" t="inlineStr">
        <is>
          <t>√</t>
        </is>
      </c>
      <c r="AF302" s="67" t="inlineStr">
        <is>
          <t>√</t>
        </is>
      </c>
      <c r="AG302" s="67" t="inlineStr">
        <is>
          <t>√</t>
        </is>
      </c>
      <c r="AH302" s="67" t="inlineStr">
        <is>
          <t>√</t>
        </is>
      </c>
      <c r="AI302" s="67" t="inlineStr">
        <is>
          <t>√</t>
        </is>
      </c>
      <c r="AJ302" s="67" t="inlineStr">
        <is>
          <t>√</t>
        </is>
      </c>
      <c r="AK302" s="67" t="inlineStr">
        <is>
          <t>√</t>
        </is>
      </c>
      <c r="AL302" s="18" t="inlineStr">
        <is>
          <t>×</t>
        </is>
      </c>
      <c r="AM302" s="18" t="inlineStr">
        <is>
          <t>×</t>
        </is>
      </c>
      <c r="AN302" s="67" t="inlineStr">
        <is>
          <t>√</t>
        </is>
      </c>
      <c r="AO302" s="89" t="inlineStr">
        <is>
          <t>正在完善</t>
        </is>
      </c>
    </row>
    <row r="303" ht="68" customHeight="1" s="186">
      <c r="A303" s="123" t="n"/>
      <c r="B303" s="46" t="inlineStr">
        <is>
          <t>胡萝卜种植</t>
        </is>
      </c>
      <c r="C303" s="46" t="inlineStr">
        <is>
          <t>新建</t>
        </is>
      </c>
      <c r="D303" s="44" t="inlineStr">
        <is>
          <t>2022.01-2022.12</t>
        </is>
      </c>
      <c r="E303" s="46" t="inlineStr">
        <is>
          <t>小南沟乡</t>
        </is>
      </c>
      <c r="F303" s="51" t="inlineStr">
        <is>
          <t>种植胡萝卜39亩，其中：小南沟村10户4亩、许掌村10户3亩、陈掌村10户3亩、李塬村14户5亩、汪天子村10户4亩、李上山村10户3亩、粉子山村12户3亩、丁寨柯村15户3亩、杨胡套子村15户4亩、连川村5户3亩、天子渠村4户2亩、燕麦掌村5户2亩。</t>
        </is>
      </c>
      <c r="G303" s="46" t="n">
        <v>0.4212</v>
      </c>
      <c r="H303" s="46" t="n">
        <v>0.4212</v>
      </c>
      <c r="I303" s="44" t="n"/>
      <c r="J303" s="44" t="n"/>
      <c r="K303" s="44" t="n"/>
      <c r="L303" s="44" t="inlineStr">
        <is>
          <t>甘财扶贫〔2021〕26号</t>
        </is>
      </c>
      <c r="M303" s="51" t="inlineStr">
        <is>
          <t>培育壮大草畜产业，增加农户收入，助推产业振兴。</t>
        </is>
      </c>
      <c r="N303" s="51" t="inlineStr">
        <is>
          <t>大力推广科学饲喂，提高营养均衡，增加养殖户收入，进一步完善“企、社、户”三方利益联结机制。</t>
        </is>
      </c>
      <c r="O303" s="46" t="n">
        <v>12</v>
      </c>
      <c r="P303" s="44" t="n"/>
      <c r="Q303" s="46">
        <f>R303+S303</f>
        <v/>
      </c>
      <c r="R303" s="46" t="n">
        <v>0.012</v>
      </c>
      <c r="S303" s="44" t="n"/>
      <c r="T303" s="46">
        <f>U303+V303</f>
        <v/>
      </c>
      <c r="U303" s="46" t="n">
        <v>0.0475</v>
      </c>
      <c r="V303" s="44" t="n"/>
      <c r="W303" s="46" t="inlineStr">
        <is>
          <t>畜牧局</t>
        </is>
      </c>
      <c r="X303" s="80" t="inlineStr">
        <is>
          <t>赵过存</t>
        </is>
      </c>
      <c r="Y303" s="46" t="inlineStr">
        <is>
          <t>小南沟乡</t>
        </is>
      </c>
      <c r="Z303" s="44" t="inlineStr">
        <is>
          <t>任新育</t>
        </is>
      </c>
      <c r="AA303" s="44" t="inlineStr">
        <is>
          <t>环农领办发〔2022〕3号</t>
        </is>
      </c>
      <c r="AB303" s="44" t="inlineStr">
        <is>
          <t>中提前批</t>
        </is>
      </c>
      <c r="AC303" s="67" t="inlineStr">
        <is>
          <t>是</t>
        </is>
      </c>
      <c r="AD303" s="67" t="inlineStr">
        <is>
          <t>√</t>
        </is>
      </c>
      <c r="AE303" s="67" t="inlineStr">
        <is>
          <t>√</t>
        </is>
      </c>
      <c r="AF303" s="67" t="inlineStr">
        <is>
          <t>√</t>
        </is>
      </c>
      <c r="AG303" s="67" t="inlineStr">
        <is>
          <t>√</t>
        </is>
      </c>
      <c r="AH303" s="67" t="inlineStr">
        <is>
          <t>√</t>
        </is>
      </c>
      <c r="AI303" s="67" t="inlineStr">
        <is>
          <t>√</t>
        </is>
      </c>
      <c r="AJ303" s="67" t="inlineStr">
        <is>
          <t>√</t>
        </is>
      </c>
      <c r="AK303" s="67" t="inlineStr">
        <is>
          <t>√</t>
        </is>
      </c>
      <c r="AL303" s="18" t="inlineStr">
        <is>
          <t>×</t>
        </is>
      </c>
      <c r="AM303" s="18" t="inlineStr">
        <is>
          <t>×</t>
        </is>
      </c>
      <c r="AN303" s="67" t="inlineStr">
        <is>
          <t>√</t>
        </is>
      </c>
      <c r="AO303" s="89" t="inlineStr">
        <is>
          <t>正在完善</t>
        </is>
      </c>
    </row>
    <row r="304" ht="69" customHeight="1" s="186">
      <c r="A304" s="123" t="n"/>
      <c r="B304" s="46" t="inlineStr">
        <is>
          <t>胡萝卜种植</t>
        </is>
      </c>
      <c r="C304" s="46" t="inlineStr">
        <is>
          <t>新建</t>
        </is>
      </c>
      <c r="D304" s="44" t="inlineStr">
        <is>
          <t>2022.01-2022.12</t>
        </is>
      </c>
      <c r="E304" s="46" t="inlineStr">
        <is>
          <t>演武乡</t>
        </is>
      </c>
      <c r="F304" s="51" t="inlineStr">
        <is>
          <t>种植胡萝卜99亩，其中：曳郭咀村17户15亩、杨家洼村4户4亩、佛岔村16户8亩、黑泉河村60户40亩、刘坪村12户4亩、黄山村4户4亩、路家塬村4户4亩、吴家塬村12户4亩、走马硷村20户16亩。</t>
        </is>
      </c>
      <c r="G304" s="46" t="n">
        <v>1.0692</v>
      </c>
      <c r="H304" s="46" t="n">
        <v>1.0692</v>
      </c>
      <c r="I304" s="44" t="n"/>
      <c r="J304" s="44" t="n"/>
      <c r="K304" s="44" t="n"/>
      <c r="L304" s="44" t="inlineStr">
        <is>
          <t>甘财扶贫〔2021〕26号</t>
        </is>
      </c>
      <c r="M304" s="51" t="inlineStr">
        <is>
          <t>培育壮大草畜产业，增加农户收入，助推产业振兴。</t>
        </is>
      </c>
      <c r="N304" s="51" t="inlineStr">
        <is>
          <t>大力推广科学饲喂，提高营养均衡，增加养殖户收入，进一步完善“企、社、户”三方利益联结机制。</t>
        </is>
      </c>
      <c r="O304" s="46" t="n">
        <v>9</v>
      </c>
      <c r="P304" s="44" t="n"/>
      <c r="Q304" s="46">
        <f>R304+S304</f>
        <v/>
      </c>
      <c r="R304" s="46" t="n">
        <v>0.0149</v>
      </c>
      <c r="S304" s="44" t="n"/>
      <c r="T304" s="46">
        <f>U304+V304</f>
        <v/>
      </c>
      <c r="U304" s="46" t="n">
        <v>0.0596</v>
      </c>
      <c r="V304" s="44" t="n"/>
      <c r="W304" s="46" t="inlineStr">
        <is>
          <t>畜牧局</t>
        </is>
      </c>
      <c r="X304" s="80" t="inlineStr">
        <is>
          <t>赵过存</t>
        </is>
      </c>
      <c r="Y304" s="46" t="inlineStr">
        <is>
          <t>演武乡</t>
        </is>
      </c>
      <c r="Z304" s="44" t="inlineStr">
        <is>
          <t>杨永杰</t>
        </is>
      </c>
      <c r="AA304" s="44" t="inlineStr">
        <is>
          <t>环农领办发〔2022〕3号</t>
        </is>
      </c>
      <c r="AB304" s="44" t="inlineStr">
        <is>
          <t>中提前批</t>
        </is>
      </c>
      <c r="AC304" s="67" t="inlineStr">
        <is>
          <t>是</t>
        </is>
      </c>
      <c r="AD304" s="67" t="inlineStr">
        <is>
          <t>√</t>
        </is>
      </c>
      <c r="AE304" s="67" t="inlineStr">
        <is>
          <t>√</t>
        </is>
      </c>
      <c r="AF304" s="67" t="inlineStr">
        <is>
          <t>√</t>
        </is>
      </c>
      <c r="AG304" s="67" t="inlineStr">
        <is>
          <t>√</t>
        </is>
      </c>
      <c r="AH304" s="67" t="inlineStr">
        <is>
          <t>√</t>
        </is>
      </c>
      <c r="AI304" s="67" t="inlineStr">
        <is>
          <t>√</t>
        </is>
      </c>
      <c r="AJ304" s="67" t="inlineStr">
        <is>
          <t>√</t>
        </is>
      </c>
      <c r="AK304" s="67" t="inlineStr">
        <is>
          <t>√</t>
        </is>
      </c>
      <c r="AL304" s="18" t="inlineStr">
        <is>
          <t>×</t>
        </is>
      </c>
      <c r="AM304" s="18" t="inlineStr">
        <is>
          <t>×</t>
        </is>
      </c>
      <c r="AN304" s="67" t="inlineStr">
        <is>
          <t>√</t>
        </is>
      </c>
      <c r="AO304" s="89" t="inlineStr">
        <is>
          <t>正在完善</t>
        </is>
      </c>
    </row>
    <row r="305" ht="39" customHeight="1" s="186">
      <c r="A305" s="123" t="n"/>
      <c r="B305" s="190" t="inlineStr">
        <is>
          <t>3.畜禽良种繁育体系建设</t>
        </is>
      </c>
      <c r="C305" s="181" t="n"/>
      <c r="D305" s="181" t="n"/>
      <c r="E305" s="182" t="n"/>
      <c r="F305" s="47" t="n"/>
      <c r="G305" s="48">
        <f>G306</f>
        <v/>
      </c>
      <c r="H305" s="48">
        <f>H306</f>
        <v/>
      </c>
      <c r="I305" s="193">
        <f>I306</f>
        <v/>
      </c>
      <c r="J305" s="193">
        <f>J306</f>
        <v/>
      </c>
      <c r="K305" s="193">
        <f>K306</f>
        <v/>
      </c>
      <c r="L305" s="67" t="n"/>
      <c r="M305" s="73" t="n"/>
      <c r="N305" s="73" t="n"/>
      <c r="O305" s="67" t="n"/>
      <c r="P305" s="67" t="n"/>
      <c r="Q305" s="67" t="n"/>
      <c r="R305" s="67" t="n"/>
      <c r="S305" s="67" t="n"/>
      <c r="T305" s="67" t="n"/>
      <c r="U305" s="67" t="n"/>
      <c r="V305" s="67" t="n"/>
      <c r="W305" s="77" t="n"/>
      <c r="X305" s="77" t="n"/>
      <c r="Y305" s="67" t="n"/>
      <c r="Z305" s="67" t="n"/>
      <c r="AA305" s="67" t="n"/>
      <c r="AB305" s="67" t="n"/>
      <c r="AC305" s="67" t="n"/>
      <c r="AD305" s="67" t="n"/>
      <c r="AE305" s="67" t="n"/>
      <c r="AF305" s="67" t="n"/>
      <c r="AG305" s="67" t="n"/>
      <c r="AH305" s="67" t="n"/>
      <c r="AI305" s="67" t="n"/>
      <c r="AJ305" s="67" t="n"/>
      <c r="AK305" s="67" t="n"/>
      <c r="AL305" s="67" t="n"/>
      <c r="AM305" s="67" t="n"/>
      <c r="AN305" s="67" t="n"/>
      <c r="AO305" s="67" t="n"/>
    </row>
    <row r="306" ht="90" customHeight="1" s="186">
      <c r="A306" s="42" t="n"/>
      <c r="B306" s="42" t="inlineStr">
        <is>
          <t>人工授精站设备购置</t>
        </is>
      </c>
      <c r="C306" s="42" t="inlineStr">
        <is>
          <t>新建</t>
        </is>
      </c>
      <c r="D306" s="40" t="inlineStr">
        <is>
          <t>2022.01-2022.12</t>
        </is>
      </c>
      <c r="E306" s="42" t="inlineStr">
        <is>
          <t>毛井镇等10个乡镇</t>
        </is>
      </c>
      <c r="F306" s="50" t="inlineStr">
        <is>
          <t>扶持10个养羊专业村（毛井镇施家滩村、洪德镇丁阳渠子村、环城镇宁老庄村、合道镇赵台村、曲子镇许家塬村、南湫乡党家洼村、天池乡苏北岔村、秦团庄乡新峁村、演武乡黑泉河村、八珠乡瓦崾岘村）购置肉羊人工授精专用设备及物资，每个站点安排5万元，由县上统一采购，配送到村，设施设备产权归所在村。</t>
        </is>
      </c>
      <c r="G306" s="101" t="n">
        <v>50</v>
      </c>
      <c r="H306" s="101" t="n">
        <v>50</v>
      </c>
      <c r="I306" s="40" t="n"/>
      <c r="J306" s="40" t="n"/>
      <c r="K306" s="40" t="n"/>
      <c r="L306" s="40" t="inlineStr">
        <is>
          <t>甘财扶贫〔2021〕26号</t>
        </is>
      </c>
      <c r="M306" s="102" t="inlineStr">
        <is>
          <t>通过常规人工授精技术，提高肉羊良种化率和养殖户的养殖效益。</t>
        </is>
      </c>
      <c r="N306" s="102" t="inlineStr">
        <is>
          <t>示范推广二元杂交生健全二元杂交羔羊的回收渠道，产，提高养殖户养殖效益。进一步完善合作社和养殖户利益联结机制。</t>
        </is>
      </c>
      <c r="O306" s="105" t="n">
        <v>8</v>
      </c>
      <c r="P306" s="40" t="n">
        <v>2</v>
      </c>
      <c r="Q306" s="42" t="n">
        <v>1.1582</v>
      </c>
      <c r="R306" s="101" t="n">
        <v>0.6028</v>
      </c>
      <c r="S306" s="40">
        <f>Q306-R306</f>
        <v/>
      </c>
      <c r="T306" s="42" t="n">
        <v>4.8644</v>
      </c>
      <c r="U306" s="101" t="n">
        <v>2.4428</v>
      </c>
      <c r="V306" s="40">
        <f>T306-U306</f>
        <v/>
      </c>
      <c r="W306" s="42" t="inlineStr">
        <is>
          <t>畜牧局</t>
        </is>
      </c>
      <c r="X306" s="79" t="inlineStr">
        <is>
          <t>赵过存</t>
        </is>
      </c>
      <c r="Y306" s="42" t="inlineStr">
        <is>
          <t>曲子镇等10个乡镇</t>
        </is>
      </c>
      <c r="Z306" s="40" t="n"/>
      <c r="AA306" s="40" t="inlineStr">
        <is>
          <t>环农领办发〔2022〕3号</t>
        </is>
      </c>
      <c r="AB306" s="40" t="inlineStr">
        <is>
          <t>中提前批</t>
        </is>
      </c>
      <c r="AC306" s="67" t="inlineStr">
        <is>
          <t>是</t>
        </is>
      </c>
      <c r="AD306" s="67" t="inlineStr">
        <is>
          <t>√</t>
        </is>
      </c>
      <c r="AE306" s="67" t="inlineStr">
        <is>
          <t>√</t>
        </is>
      </c>
      <c r="AF306" s="67" t="inlineStr">
        <is>
          <t>√</t>
        </is>
      </c>
      <c r="AG306" s="67" t="inlineStr">
        <is>
          <t>√</t>
        </is>
      </c>
      <c r="AH306" s="67" t="inlineStr">
        <is>
          <t>√</t>
        </is>
      </c>
      <c r="AI306" s="67" t="inlineStr">
        <is>
          <t>√</t>
        </is>
      </c>
      <c r="AJ306" s="67" t="inlineStr">
        <is>
          <t>√</t>
        </is>
      </c>
      <c r="AK306" s="67" t="inlineStr">
        <is>
          <t>√</t>
        </is>
      </c>
      <c r="AL306" s="18" t="inlineStr">
        <is>
          <t>×</t>
        </is>
      </c>
      <c r="AM306" s="18" t="inlineStr">
        <is>
          <t>×</t>
        </is>
      </c>
      <c r="AN306" s="67" t="inlineStr">
        <is>
          <t>√</t>
        </is>
      </c>
      <c r="AO306" s="89" t="inlineStr">
        <is>
          <t>正在完善</t>
        </is>
      </c>
    </row>
    <row r="307" ht="39" customHeight="1" s="186">
      <c r="A307" s="123" t="n"/>
      <c r="B307" s="190" t="inlineStr">
        <is>
          <t>4.绿色生产技术推广及科技支撑</t>
        </is>
      </c>
      <c r="C307" s="181" t="n"/>
      <c r="D307" s="181" t="n"/>
      <c r="E307" s="182" t="n"/>
      <c r="F307" s="47" t="n"/>
      <c r="G307" s="48">
        <f>G308</f>
        <v/>
      </c>
      <c r="H307" s="48">
        <f>H308</f>
        <v/>
      </c>
      <c r="I307" s="193">
        <f>I308</f>
        <v/>
      </c>
      <c r="J307" s="193">
        <f>J308</f>
        <v/>
      </c>
      <c r="K307" s="193">
        <f>K308</f>
        <v/>
      </c>
      <c r="L307" s="67" t="n"/>
      <c r="M307" s="73" t="n"/>
      <c r="N307" s="73" t="inlineStr">
        <is>
          <t>通过为脱贫户（含监测对象）投放营养舔砖，指导养殖户科学养殖，提高养殖效益。</t>
        </is>
      </c>
      <c r="O307" s="67" t="n"/>
      <c r="P307" s="67" t="n"/>
      <c r="Q307" s="67" t="n"/>
      <c r="R307" s="67" t="n"/>
      <c r="S307" s="67" t="n"/>
      <c r="T307" s="67" t="n"/>
      <c r="U307" s="67" t="n"/>
      <c r="V307" s="67" t="n"/>
      <c r="W307" s="77" t="n"/>
      <c r="X307" s="77" t="n"/>
      <c r="Y307" s="67" t="n"/>
      <c r="Z307" s="67" t="n"/>
      <c r="AA307" s="67" t="n"/>
      <c r="AB307" s="67" t="n"/>
      <c r="AC307" s="67" t="n"/>
      <c r="AD307" s="67" t="n"/>
      <c r="AE307" s="67" t="n"/>
      <c r="AF307" s="67" t="n"/>
      <c r="AG307" s="67" t="n"/>
      <c r="AH307" s="67" t="n"/>
      <c r="AI307" s="67" t="n"/>
      <c r="AJ307" s="67" t="n"/>
      <c r="AK307" s="67" t="n"/>
      <c r="AL307" s="67" t="n"/>
      <c r="AM307" s="67" t="n"/>
      <c r="AN307" s="67" t="n"/>
      <c r="AO307" s="67" t="n"/>
    </row>
    <row r="308" ht="69" customHeight="1" s="186">
      <c r="A308" s="42" t="n"/>
      <c r="B308" s="101" t="inlineStr">
        <is>
          <t>“营养舔砖”购置</t>
        </is>
      </c>
      <c r="C308" s="42" t="inlineStr">
        <is>
          <t>新建</t>
        </is>
      </c>
      <c r="D308" s="40" t="inlineStr">
        <is>
          <t>2022.01-2022.12</t>
        </is>
      </c>
      <c r="E308" s="42" t="inlineStr">
        <is>
          <t>小计</t>
        </is>
      </c>
      <c r="F308" s="102" t="inlineStr">
        <is>
          <t>为1.9万户脱贫户（含监测对象）每户发放营养舔砖2块，指导养殖户做好微量元素和矿物质补给，引导养殖户科学养殖。县上统一采购，供应到乡，乡镇负责发放到户，每块营养舔砖30元。</t>
        </is>
      </c>
      <c r="G308" s="101">
        <f>SUM(G309:G328)</f>
        <v/>
      </c>
      <c r="H308" s="101">
        <f>SUM(H309:H328)</f>
        <v/>
      </c>
      <c r="I308" s="40" t="n"/>
      <c r="J308" s="40" t="n"/>
      <c r="K308" s="40" t="n"/>
      <c r="L308" s="40" t="n"/>
      <c r="M308" s="106" t="inlineStr">
        <is>
          <t>指导养殖户科学养殖，提高养殖效益。</t>
        </is>
      </c>
      <c r="N308" s="106" t="inlineStr">
        <is>
          <t>通过为脱贫户（含监测对象）投放营养舔砖，指导养殖户科学养殖，提高养殖效益。</t>
        </is>
      </c>
      <c r="O308" s="101" t="n">
        <v>215</v>
      </c>
      <c r="P308" s="40" t="n">
        <v>36</v>
      </c>
      <c r="Q308" s="42">
        <f>R308+S308</f>
        <v/>
      </c>
      <c r="R308" s="101">
        <f>SUM(R309:R328)</f>
        <v/>
      </c>
      <c r="S308" s="40" t="n"/>
      <c r="T308" s="42">
        <f>U308+V308</f>
        <v/>
      </c>
      <c r="U308" s="101">
        <f>SUM(U309:U328)</f>
        <v/>
      </c>
      <c r="V308" s="40" t="n"/>
      <c r="W308" s="42" t="inlineStr">
        <is>
          <t>畜牧局</t>
        </is>
      </c>
      <c r="X308" s="79" t="inlineStr">
        <is>
          <t>赵过存</t>
        </is>
      </c>
      <c r="Y308" s="42" t="inlineStr">
        <is>
          <t>各乡镇</t>
        </is>
      </c>
      <c r="Z308" s="40" t="n"/>
      <c r="AA308" s="40" t="inlineStr">
        <is>
          <t>环农领办发〔2022〕3号</t>
        </is>
      </c>
      <c r="AB308" s="40" t="inlineStr">
        <is>
          <t>中提前批</t>
        </is>
      </c>
      <c r="AC308" s="67" t="inlineStr">
        <is>
          <t>否</t>
        </is>
      </c>
      <c r="AD308" s="67" t="inlineStr">
        <is>
          <t>√</t>
        </is>
      </c>
      <c r="AE308" s="67" t="inlineStr">
        <is>
          <t>√</t>
        </is>
      </c>
      <c r="AF308" s="67" t="inlineStr">
        <is>
          <t>√</t>
        </is>
      </c>
      <c r="AG308" s="67" t="inlineStr">
        <is>
          <t>√</t>
        </is>
      </c>
      <c r="AH308" s="67" t="inlineStr">
        <is>
          <t>√</t>
        </is>
      </c>
      <c r="AI308" s="67" t="inlineStr">
        <is>
          <t>√</t>
        </is>
      </c>
      <c r="AJ308" s="67" t="inlineStr">
        <is>
          <t>√</t>
        </is>
      </c>
      <c r="AK308" s="67" t="inlineStr">
        <is>
          <t>√</t>
        </is>
      </c>
      <c r="AL308" s="18" t="inlineStr">
        <is>
          <t>×</t>
        </is>
      </c>
      <c r="AM308" s="18" t="inlineStr">
        <is>
          <t>×</t>
        </is>
      </c>
      <c r="AN308" s="67" t="inlineStr">
        <is>
          <t>√</t>
        </is>
      </c>
      <c r="AO308" s="89" t="inlineStr">
        <is>
          <t>正在完善</t>
        </is>
      </c>
    </row>
    <row r="309" ht="99" customHeight="1" s="186">
      <c r="A309" s="123" t="n"/>
      <c r="B309" s="103" t="inlineStr">
        <is>
          <t>“营养舔砖”购置</t>
        </is>
      </c>
      <c r="C309" s="46" t="inlineStr">
        <is>
          <t>新建</t>
        </is>
      </c>
      <c r="D309" s="44" t="inlineStr">
        <is>
          <t>2022.01-2022.12</t>
        </is>
      </c>
      <c r="E309" s="46" t="inlineStr">
        <is>
          <t>车道镇</t>
        </is>
      </c>
      <c r="F309" s="104" t="inlineStr">
        <is>
          <t>为1802户每户发放营养舔砖2个，其中：元峁村110户220个、苦水掌村95户190个、双庙村167户334个、王西掌村152户304个、吊渠村93户186个、三角城村104户208个、杨掌村127户254个、万安村178户356个、魏洼村153户306个、陈掌村66户132个、红台套村68户136个、樱桃掌村125户250个、安掌村125户250个、代掌村121户242个、刘渠村68户136个、刘园子村50户100个。</t>
        </is>
      </c>
      <c r="G309" s="103" t="n">
        <v>10.812</v>
      </c>
      <c r="H309" s="103" t="n">
        <v>10.812</v>
      </c>
      <c r="I309" s="44" t="n"/>
      <c r="J309" s="44" t="n"/>
      <c r="K309" s="44" t="n"/>
      <c r="L309" s="44" t="inlineStr">
        <is>
          <t>甘财扶贫〔2021〕26号</t>
        </is>
      </c>
      <c r="M309" s="104" t="inlineStr">
        <is>
          <t>指导养殖户科学养殖，提高养殖效益。</t>
        </is>
      </c>
      <c r="N309" s="104" t="inlineStr">
        <is>
          <t>通过为脱贫户（含监测对象）投放营养舔砖，指导养殖户科学养殖，提高养殖效益。</t>
        </is>
      </c>
      <c r="O309" s="194" t="n">
        <v>16</v>
      </c>
      <c r="P309" s="44" t="n"/>
      <c r="Q309" s="46">
        <f>R309+S309</f>
        <v/>
      </c>
      <c r="R309" s="46" t="n">
        <v>0.1802</v>
      </c>
      <c r="S309" s="44" t="n"/>
      <c r="T309" s="46">
        <f>U309+V309</f>
        <v/>
      </c>
      <c r="U309" s="46" t="n">
        <v>0.7208</v>
      </c>
      <c r="V309" s="44" t="n"/>
      <c r="W309" s="46" t="inlineStr">
        <is>
          <t>畜牧局</t>
        </is>
      </c>
      <c r="X309" s="80" t="inlineStr">
        <is>
          <t>赵过存</t>
        </is>
      </c>
      <c r="Y309" s="46" t="inlineStr">
        <is>
          <t>车道镇</t>
        </is>
      </c>
      <c r="Z309" s="46" t="inlineStr">
        <is>
          <t>张会星</t>
        </is>
      </c>
      <c r="AA309" s="44" t="inlineStr">
        <is>
          <t>环农领办发〔2022〕3号</t>
        </is>
      </c>
      <c r="AB309" s="44" t="inlineStr">
        <is>
          <t>中提前批</t>
        </is>
      </c>
      <c r="AC309" s="67" t="inlineStr">
        <is>
          <t>否</t>
        </is>
      </c>
      <c r="AD309" s="67" t="inlineStr">
        <is>
          <t>√</t>
        </is>
      </c>
      <c r="AE309" s="67" t="inlineStr">
        <is>
          <t>√</t>
        </is>
      </c>
      <c r="AF309" s="67" t="inlineStr">
        <is>
          <t>√</t>
        </is>
      </c>
      <c r="AG309" s="67" t="inlineStr">
        <is>
          <t>√</t>
        </is>
      </c>
      <c r="AH309" s="67" t="inlineStr">
        <is>
          <t>√</t>
        </is>
      </c>
      <c r="AI309" s="67" t="inlineStr">
        <is>
          <t>√</t>
        </is>
      </c>
      <c r="AJ309" s="67" t="inlineStr">
        <is>
          <t>√</t>
        </is>
      </c>
      <c r="AK309" s="67" t="inlineStr">
        <is>
          <t>√</t>
        </is>
      </c>
      <c r="AL309" s="18" t="inlineStr">
        <is>
          <t>×</t>
        </is>
      </c>
      <c r="AM309" s="18" t="inlineStr">
        <is>
          <t>×</t>
        </is>
      </c>
      <c r="AN309" s="67" t="inlineStr">
        <is>
          <t>√</t>
        </is>
      </c>
      <c r="AO309" s="89" t="inlineStr">
        <is>
          <t>正在完善</t>
        </is>
      </c>
    </row>
    <row r="310" ht="84" customHeight="1" s="186">
      <c r="A310" s="123" t="n"/>
      <c r="B310" s="103" t="inlineStr">
        <is>
          <t>“营养舔砖”购置</t>
        </is>
      </c>
      <c r="C310" s="46" t="inlineStr">
        <is>
          <t>新建</t>
        </is>
      </c>
      <c r="D310" s="44" t="inlineStr">
        <is>
          <t>2022.01-2022.12</t>
        </is>
      </c>
      <c r="E310" s="46" t="inlineStr">
        <is>
          <t>小南沟乡</t>
        </is>
      </c>
      <c r="F310" s="104" t="inlineStr">
        <is>
          <t>为1129户每户发放营养舔砖2个，其中：小南沟村214个、陈掌村196个、许掌村102个、汪天子村126个、李上山村150个、李塬村162个、天子渠村128个、粉子山村226个、丁寨柯村336个、连家川村266个、杨胡套子村174个、燕麦掌村178个。</t>
        </is>
      </c>
      <c r="G310" s="103" t="n">
        <v>6.774</v>
      </c>
      <c r="H310" s="103" t="n">
        <v>6.774</v>
      </c>
      <c r="I310" s="44" t="n"/>
      <c r="J310" s="44" t="n"/>
      <c r="K310" s="44" t="n"/>
      <c r="L310" s="44" t="inlineStr">
        <is>
          <t>甘财扶贫〔2021〕26号</t>
        </is>
      </c>
      <c r="M310" s="104" t="inlineStr">
        <is>
          <t>指导养殖户科学养殖，提高养殖效益。</t>
        </is>
      </c>
      <c r="N310" s="104" t="inlineStr">
        <is>
          <t>通过为脱贫户（含监测对象）投放营养舔砖，指导养殖户科学养殖，提高养殖效益。</t>
        </is>
      </c>
      <c r="O310" s="194" t="n">
        <v>12</v>
      </c>
      <c r="P310" s="44" t="n"/>
      <c r="Q310" s="46">
        <f>R310+S310</f>
        <v/>
      </c>
      <c r="R310" s="46" t="n">
        <v>0.1129</v>
      </c>
      <c r="S310" s="44" t="n"/>
      <c r="T310" s="46">
        <f>U310+V310</f>
        <v/>
      </c>
      <c r="U310" s="46" t="n">
        <v>0.4518</v>
      </c>
      <c r="V310" s="44" t="n"/>
      <c r="W310" s="46" t="inlineStr">
        <is>
          <t>畜牧局</t>
        </is>
      </c>
      <c r="X310" s="80" t="inlineStr">
        <is>
          <t>赵过存</t>
        </is>
      </c>
      <c r="Y310" s="46" t="inlineStr">
        <is>
          <t>小南沟乡</t>
        </is>
      </c>
      <c r="Z310" s="44" t="inlineStr">
        <is>
          <t>任新育</t>
        </is>
      </c>
      <c r="AA310" s="44" t="inlineStr">
        <is>
          <t>环农领办发〔2022〕3号</t>
        </is>
      </c>
      <c r="AB310" s="44" t="inlineStr">
        <is>
          <t>中提前批</t>
        </is>
      </c>
      <c r="AC310" s="67" t="inlineStr">
        <is>
          <t>否</t>
        </is>
      </c>
      <c r="AD310" s="67" t="inlineStr">
        <is>
          <t>√</t>
        </is>
      </c>
      <c r="AE310" s="67" t="inlineStr">
        <is>
          <t>√</t>
        </is>
      </c>
      <c r="AF310" s="67" t="inlineStr">
        <is>
          <t>√</t>
        </is>
      </c>
      <c r="AG310" s="67" t="inlineStr">
        <is>
          <t>√</t>
        </is>
      </c>
      <c r="AH310" s="67" t="inlineStr">
        <is>
          <t>√</t>
        </is>
      </c>
      <c r="AI310" s="67" t="inlineStr">
        <is>
          <t>√</t>
        </is>
      </c>
      <c r="AJ310" s="67" t="inlineStr">
        <is>
          <t>√</t>
        </is>
      </c>
      <c r="AK310" s="67" t="inlineStr">
        <is>
          <t>√</t>
        </is>
      </c>
      <c r="AL310" s="18" t="inlineStr">
        <is>
          <t>×</t>
        </is>
      </c>
      <c r="AM310" s="18" t="inlineStr">
        <is>
          <t>×</t>
        </is>
      </c>
      <c r="AN310" s="67" t="inlineStr">
        <is>
          <t>√</t>
        </is>
      </c>
      <c r="AO310" s="89" t="inlineStr">
        <is>
          <t>正在完善</t>
        </is>
      </c>
    </row>
    <row r="311" ht="90" customHeight="1" s="186">
      <c r="A311" s="123" t="n"/>
      <c r="B311" s="103" t="inlineStr">
        <is>
          <t>“营养舔砖”购置</t>
        </is>
      </c>
      <c r="C311" s="46" t="inlineStr">
        <is>
          <t>新建</t>
        </is>
      </c>
      <c r="D311" s="44" t="inlineStr">
        <is>
          <t>2022.01-2022.12</t>
        </is>
      </c>
      <c r="E311" s="46" t="inlineStr">
        <is>
          <t>木钵镇</t>
        </is>
      </c>
      <c r="F311" s="104" t="inlineStr">
        <is>
          <t>为936户每户发放营养舔砖2个，其中：殷家桥村80个、木钵街村54个、周湾村72个、韩洼子村186个、曹旗村168个、关营村42个、高寨村118个、高楼塬村186个、刘家塬村104个、白家掌村112个、邓寨子村94个、郭西掌村172个、二合塬村92个、坪子塬村156个、井儿岔村68个、水坝滩村58个、罗家沟村110个。</t>
        </is>
      </c>
      <c r="G311" s="103" t="n">
        <v>5.616</v>
      </c>
      <c r="H311" s="103" t="n">
        <v>5.616</v>
      </c>
      <c r="I311" s="44" t="n"/>
      <c r="J311" s="44" t="n"/>
      <c r="K311" s="44" t="n"/>
      <c r="L311" s="44" t="inlineStr">
        <is>
          <t>甘财扶贫〔2021〕26号</t>
        </is>
      </c>
      <c r="M311" s="104" t="inlineStr">
        <is>
          <t>指导养殖户科学养殖，提高养殖效益。</t>
        </is>
      </c>
      <c r="N311" s="104" t="inlineStr">
        <is>
          <t>通过为脱贫户（含监测对象）投放营养舔砖，指导养殖户科学养殖，提高养殖效益。</t>
        </is>
      </c>
      <c r="O311" s="194" t="n">
        <v>17</v>
      </c>
      <c r="P311" s="44" t="n"/>
      <c r="Q311" s="46">
        <f>R311+S311</f>
        <v/>
      </c>
      <c r="R311" s="46" t="n">
        <v>0.0936</v>
      </c>
      <c r="S311" s="44" t="n"/>
      <c r="T311" s="46">
        <f>U311+V311</f>
        <v/>
      </c>
      <c r="U311" s="46" t="n">
        <v>0.4212</v>
      </c>
      <c r="V311" s="44" t="n"/>
      <c r="W311" s="46" t="inlineStr">
        <is>
          <t>畜牧局</t>
        </is>
      </c>
      <c r="X311" s="80" t="inlineStr">
        <is>
          <t>赵过存</t>
        </is>
      </c>
      <c r="Y311" s="46" t="inlineStr">
        <is>
          <t>木钵镇</t>
        </is>
      </c>
      <c r="Z311" s="71" t="inlineStr">
        <is>
          <t>方显</t>
        </is>
      </c>
      <c r="AA311" s="44" t="inlineStr">
        <is>
          <t>环农领办发〔2022〕3号</t>
        </is>
      </c>
      <c r="AB311" s="44" t="inlineStr">
        <is>
          <t>中提前批</t>
        </is>
      </c>
      <c r="AC311" s="67" t="inlineStr">
        <is>
          <t>否</t>
        </is>
      </c>
      <c r="AD311" s="67" t="inlineStr">
        <is>
          <t>√</t>
        </is>
      </c>
      <c r="AE311" s="67" t="inlineStr">
        <is>
          <t>√</t>
        </is>
      </c>
      <c r="AF311" s="67" t="inlineStr">
        <is>
          <t>√</t>
        </is>
      </c>
      <c r="AG311" s="67" t="inlineStr">
        <is>
          <t>√</t>
        </is>
      </c>
      <c r="AH311" s="67" t="inlineStr">
        <is>
          <t>√</t>
        </is>
      </c>
      <c r="AI311" s="67" t="inlineStr">
        <is>
          <t>√</t>
        </is>
      </c>
      <c r="AJ311" s="67" t="inlineStr">
        <is>
          <t>√</t>
        </is>
      </c>
      <c r="AK311" s="67" t="inlineStr">
        <is>
          <t>√</t>
        </is>
      </c>
      <c r="AL311" s="18" t="inlineStr">
        <is>
          <t>×</t>
        </is>
      </c>
      <c r="AM311" s="18" t="inlineStr">
        <is>
          <t>×</t>
        </is>
      </c>
      <c r="AN311" s="67" t="inlineStr">
        <is>
          <t>√</t>
        </is>
      </c>
      <c r="AO311" s="89" t="inlineStr">
        <is>
          <t>正在完善</t>
        </is>
      </c>
    </row>
    <row r="312" ht="75" customHeight="1" s="186">
      <c r="A312" s="123" t="n"/>
      <c r="B312" s="103" t="inlineStr">
        <is>
          <t>“营养舔砖”购置</t>
        </is>
      </c>
      <c r="C312" s="46" t="inlineStr">
        <is>
          <t>新建</t>
        </is>
      </c>
      <c r="D312" s="44" t="inlineStr">
        <is>
          <t>2022.01-2022.12</t>
        </is>
      </c>
      <c r="E312" s="46" t="inlineStr">
        <is>
          <t>樊家川镇</t>
        </is>
      </c>
      <c r="F312" s="104" t="inlineStr">
        <is>
          <t>为750户每户发放营养舔砖2个，其中：慕家河村194个、樊家川村252个、马驿沟村166个、郝集村202个、长城村120个、闫塬村226个、李崾岘村192个、马骏滩村148个。</t>
        </is>
      </c>
      <c r="G312" s="103" t="n">
        <v>4.5</v>
      </c>
      <c r="H312" s="103" t="n">
        <v>4.5</v>
      </c>
      <c r="I312" s="44" t="n"/>
      <c r="J312" s="44" t="n"/>
      <c r="K312" s="44" t="n"/>
      <c r="L312" s="44" t="inlineStr">
        <is>
          <t>甘财扶贫〔2021〕26号</t>
        </is>
      </c>
      <c r="M312" s="104" t="inlineStr">
        <is>
          <t>指导养殖户科学养殖，提高养殖效益。</t>
        </is>
      </c>
      <c r="N312" s="104" t="inlineStr">
        <is>
          <t>通过为脱贫户（含监测对象）投放营养舔砖，指导养殖户科学养殖，提高养殖效益。</t>
        </is>
      </c>
      <c r="O312" s="194" t="n">
        <v>8</v>
      </c>
      <c r="P312" s="44" t="n"/>
      <c r="Q312" s="46">
        <f>R312+S312</f>
        <v/>
      </c>
      <c r="R312" s="46" t="n">
        <v>0.075</v>
      </c>
      <c r="S312" s="44" t="n"/>
      <c r="T312" s="46">
        <f>U312+V312</f>
        <v/>
      </c>
      <c r="U312" s="46" t="n">
        <v>0.3499</v>
      </c>
      <c r="V312" s="44" t="n"/>
      <c r="W312" s="46" t="inlineStr">
        <is>
          <t>畜牧局</t>
        </is>
      </c>
      <c r="X312" s="80" t="inlineStr">
        <is>
          <t>赵过存</t>
        </is>
      </c>
      <c r="Y312" s="46" t="inlineStr">
        <is>
          <t>樊家川镇</t>
        </is>
      </c>
      <c r="Z312" s="44" t="inlineStr">
        <is>
          <t>王治峰</t>
        </is>
      </c>
      <c r="AA312" s="44" t="inlineStr">
        <is>
          <t>环农领办发〔2022〕3号</t>
        </is>
      </c>
      <c r="AB312" s="44" t="inlineStr">
        <is>
          <t>中提前批</t>
        </is>
      </c>
      <c r="AC312" s="67" t="inlineStr">
        <is>
          <t>否</t>
        </is>
      </c>
      <c r="AD312" s="67" t="inlineStr">
        <is>
          <t>√</t>
        </is>
      </c>
      <c r="AE312" s="67" t="inlineStr">
        <is>
          <t>√</t>
        </is>
      </c>
      <c r="AF312" s="67" t="inlineStr">
        <is>
          <t>√</t>
        </is>
      </c>
      <c r="AG312" s="67" t="inlineStr">
        <is>
          <t>√</t>
        </is>
      </c>
      <c r="AH312" s="67" t="inlineStr">
        <is>
          <t>√</t>
        </is>
      </c>
      <c r="AI312" s="67" t="inlineStr">
        <is>
          <t>√</t>
        </is>
      </c>
      <c r="AJ312" s="67" t="inlineStr">
        <is>
          <t>√</t>
        </is>
      </c>
      <c r="AK312" s="67" t="inlineStr">
        <is>
          <t>√</t>
        </is>
      </c>
      <c r="AL312" s="18" t="inlineStr">
        <is>
          <t>×</t>
        </is>
      </c>
      <c r="AM312" s="18" t="inlineStr">
        <is>
          <t>×</t>
        </is>
      </c>
      <c r="AN312" s="67" t="inlineStr">
        <is>
          <t>√</t>
        </is>
      </c>
      <c r="AO312" s="89" t="inlineStr">
        <is>
          <t>正在完善</t>
        </is>
      </c>
    </row>
    <row r="313" ht="75" customHeight="1" s="186">
      <c r="A313" s="123" t="n"/>
      <c r="B313" s="103" t="inlineStr">
        <is>
          <t>“营养舔砖”购置</t>
        </is>
      </c>
      <c r="C313" s="46" t="inlineStr">
        <is>
          <t>新建</t>
        </is>
      </c>
      <c r="D313" s="44" t="inlineStr">
        <is>
          <t>2022.01-2022.12</t>
        </is>
      </c>
      <c r="E313" s="46" t="inlineStr">
        <is>
          <t>演武乡</t>
        </is>
      </c>
      <c r="F313" s="104" t="inlineStr">
        <is>
          <t>为807户每户发放营养舔砖2个，其中佛岔村226个、黑泉河村250个、黄山村138个、刘坪村110个、路家塬村254个、吴家塬村168个、杨家洼村122个、曳郭咀村162个、走马硷村184个。</t>
        </is>
      </c>
      <c r="G313" s="103" t="n">
        <v>4.842</v>
      </c>
      <c r="H313" s="103" t="n">
        <v>4.842</v>
      </c>
      <c r="I313" s="44" t="n"/>
      <c r="J313" s="44" t="n"/>
      <c r="K313" s="44" t="n"/>
      <c r="L313" s="44" t="inlineStr">
        <is>
          <t>甘财扶贫〔2021〕26号</t>
        </is>
      </c>
      <c r="M313" s="104" t="inlineStr">
        <is>
          <t>指导养殖户科学养殖，提高养殖效益。</t>
        </is>
      </c>
      <c r="N313" s="104" t="inlineStr">
        <is>
          <t>通过为脱贫户（含监测对象）投放营养舔砖，指导养殖户科学养殖，提高养殖效益。</t>
        </is>
      </c>
      <c r="O313" s="194" t="n">
        <v>9</v>
      </c>
      <c r="P313" s="44" t="n"/>
      <c r="Q313" s="46">
        <f>R313+S313</f>
        <v/>
      </c>
      <c r="R313" s="46" t="n">
        <v>0.08069999999999999</v>
      </c>
      <c r="S313" s="44" t="n"/>
      <c r="T313" s="46">
        <f>U313+V313</f>
        <v/>
      </c>
      <c r="U313" s="46" t="n">
        <v>0</v>
      </c>
      <c r="V313" s="44" t="n"/>
      <c r="W313" s="46" t="inlineStr">
        <is>
          <t>畜牧局</t>
        </is>
      </c>
      <c r="X313" s="80" t="inlineStr">
        <is>
          <t>赵过存</t>
        </is>
      </c>
      <c r="Y313" s="46" t="inlineStr">
        <is>
          <t>演武乡</t>
        </is>
      </c>
      <c r="Z313" s="44" t="inlineStr">
        <is>
          <t>杨永杰</t>
        </is>
      </c>
      <c r="AA313" s="44" t="inlineStr">
        <is>
          <t>环农领办发〔2022〕3号</t>
        </is>
      </c>
      <c r="AB313" s="44" t="inlineStr">
        <is>
          <t>中提前批</t>
        </is>
      </c>
      <c r="AC313" s="67" t="inlineStr">
        <is>
          <t>否</t>
        </is>
      </c>
      <c r="AD313" s="67" t="inlineStr">
        <is>
          <t>√</t>
        </is>
      </c>
      <c r="AE313" s="67" t="inlineStr">
        <is>
          <t>√</t>
        </is>
      </c>
      <c r="AF313" s="67" t="inlineStr">
        <is>
          <t>√</t>
        </is>
      </c>
      <c r="AG313" s="67" t="inlineStr">
        <is>
          <t>√</t>
        </is>
      </c>
      <c r="AH313" s="67" t="inlineStr">
        <is>
          <t>√</t>
        </is>
      </c>
      <c r="AI313" s="67" t="inlineStr">
        <is>
          <t>√</t>
        </is>
      </c>
      <c r="AJ313" s="67" t="inlineStr">
        <is>
          <t>√</t>
        </is>
      </c>
      <c r="AK313" s="67" t="inlineStr">
        <is>
          <t>√</t>
        </is>
      </c>
      <c r="AL313" s="18" t="inlineStr">
        <is>
          <t>×</t>
        </is>
      </c>
      <c r="AM313" s="18" t="inlineStr">
        <is>
          <t>×</t>
        </is>
      </c>
      <c r="AN313" s="67" t="inlineStr">
        <is>
          <t>√</t>
        </is>
      </c>
      <c r="AO313" s="89" t="inlineStr">
        <is>
          <t>正在完善</t>
        </is>
      </c>
    </row>
    <row r="314" ht="71" customHeight="1" s="186">
      <c r="A314" s="123" t="n"/>
      <c r="B314" s="103" t="inlineStr">
        <is>
          <t>“营养舔砖”购置</t>
        </is>
      </c>
      <c r="C314" s="46" t="inlineStr">
        <is>
          <t>新建</t>
        </is>
      </c>
      <c r="D314" s="44" t="inlineStr">
        <is>
          <t>2022.01-2022.12</t>
        </is>
      </c>
      <c r="E314" s="46" t="inlineStr">
        <is>
          <t>甜水镇</t>
        </is>
      </c>
      <c r="F314" s="93" t="inlineStr">
        <is>
          <t>为538户每户发放营养舔砖2个，其中：甜水街村72个、张铁村村156个、鲁掌村130个、何塬村142个、邱滩村64个、赵掌村90个、高崾岘村142个、狼儿滩村124个、大良洼村132个、七里墩村24个。</t>
        </is>
      </c>
      <c r="G314" s="103" t="n">
        <v>3.228</v>
      </c>
      <c r="H314" s="103" t="n">
        <v>3.228</v>
      </c>
      <c r="I314" s="44" t="n"/>
      <c r="J314" s="44" t="n"/>
      <c r="K314" s="44" t="n"/>
      <c r="L314" s="44" t="inlineStr">
        <is>
          <t>甘财扶贫〔2021〕26号</t>
        </is>
      </c>
      <c r="M314" s="104" t="inlineStr">
        <is>
          <t>指导养殖户科学养殖，提高养殖效益。</t>
        </is>
      </c>
      <c r="N314" s="104" t="inlineStr">
        <is>
          <t>通过为脱贫户（含监测对象）投放营养舔砖，指导养殖户科学养殖，提高养殖效益。</t>
        </is>
      </c>
      <c r="O314" s="201" t="n">
        <v>10</v>
      </c>
      <c r="P314" s="44" t="n"/>
      <c r="Q314" s="46">
        <f>R314+S314</f>
        <v/>
      </c>
      <c r="R314" s="46" t="n">
        <v>0.0538</v>
      </c>
      <c r="S314" s="44" t="n"/>
      <c r="T314" s="46">
        <f>U314+V314</f>
        <v/>
      </c>
      <c r="U314" s="46" t="n">
        <v>0.2152</v>
      </c>
      <c r="V314" s="44" t="n"/>
      <c r="W314" s="46" t="inlineStr">
        <is>
          <t>畜牧局</t>
        </is>
      </c>
      <c r="X314" s="80" t="inlineStr">
        <is>
          <t>赵过存</t>
        </is>
      </c>
      <c r="Y314" s="46" t="inlineStr">
        <is>
          <t>甜水镇</t>
        </is>
      </c>
      <c r="Z314" s="44" t="inlineStr">
        <is>
          <t>程利平</t>
        </is>
      </c>
      <c r="AA314" s="44" t="inlineStr">
        <is>
          <t>环农领办发〔2022〕3号</t>
        </is>
      </c>
      <c r="AB314" s="44" t="inlineStr">
        <is>
          <t>中提前批</t>
        </is>
      </c>
      <c r="AC314" s="67" t="inlineStr">
        <is>
          <t>否</t>
        </is>
      </c>
      <c r="AD314" s="67" t="inlineStr">
        <is>
          <t>√</t>
        </is>
      </c>
      <c r="AE314" s="67" t="inlineStr">
        <is>
          <t>√</t>
        </is>
      </c>
      <c r="AF314" s="67" t="inlineStr">
        <is>
          <t>√</t>
        </is>
      </c>
      <c r="AG314" s="67" t="inlineStr">
        <is>
          <t>√</t>
        </is>
      </c>
      <c r="AH314" s="67" t="inlineStr">
        <is>
          <t>√</t>
        </is>
      </c>
      <c r="AI314" s="67" t="inlineStr">
        <is>
          <t>√</t>
        </is>
      </c>
      <c r="AJ314" s="67" t="inlineStr">
        <is>
          <t>√</t>
        </is>
      </c>
      <c r="AK314" s="67" t="inlineStr">
        <is>
          <t>√</t>
        </is>
      </c>
      <c r="AL314" s="18" t="inlineStr">
        <is>
          <t>×</t>
        </is>
      </c>
      <c r="AM314" s="18" t="inlineStr">
        <is>
          <t>×</t>
        </is>
      </c>
      <c r="AN314" s="67" t="inlineStr">
        <is>
          <t>√</t>
        </is>
      </c>
      <c r="AO314" s="89" t="inlineStr">
        <is>
          <t>正在完善</t>
        </is>
      </c>
    </row>
    <row r="315" ht="75" customHeight="1" s="186">
      <c r="A315" s="123" t="n"/>
      <c r="B315" s="103" t="inlineStr">
        <is>
          <t>“营养舔砖”购置</t>
        </is>
      </c>
      <c r="C315" s="46" t="inlineStr">
        <is>
          <t>新建</t>
        </is>
      </c>
      <c r="D315" s="44" t="inlineStr">
        <is>
          <t>2022.01-2022.12</t>
        </is>
      </c>
      <c r="E315" s="46" t="inlineStr">
        <is>
          <t>八珠乡</t>
        </is>
      </c>
      <c r="F315" s="104" t="inlineStr">
        <is>
          <t>为929户每户发放营养舔砖2个，其中：八珠塬81户162个、曹塬村101户202个、瓦崾岘村151户302个、杏树沟村64户128个、塔儿咀村88户176个、马连掌村100户200个、冯家湾村73户146个、苟塬村108户216个、湫坝沟村78户156个、白塬村85户170个。</t>
        </is>
      </c>
      <c r="G315" s="103" t="n">
        <v>5.574</v>
      </c>
      <c r="H315" s="103" t="n">
        <v>5.574</v>
      </c>
      <c r="I315" s="44" t="n"/>
      <c r="J315" s="44" t="n"/>
      <c r="K315" s="44" t="n"/>
      <c r="L315" s="44" t="inlineStr">
        <is>
          <t>甘财扶贫〔2021〕26号</t>
        </is>
      </c>
      <c r="M315" s="104" t="inlineStr">
        <is>
          <t>指导养殖户科学养殖，提高养殖效益。</t>
        </is>
      </c>
      <c r="N315" s="104" t="inlineStr">
        <is>
          <t>通过为脱贫户（含监测对象）投放营养舔砖，指导养殖户科学养殖，提高养殖效益。</t>
        </is>
      </c>
      <c r="O315" s="194" t="n">
        <v>10</v>
      </c>
      <c r="P315" s="44" t="n"/>
      <c r="Q315" s="46">
        <f>R315+S315</f>
        <v/>
      </c>
      <c r="R315" s="46" t="n">
        <v>0.0929</v>
      </c>
      <c r="S315" s="44" t="n"/>
      <c r="T315" s="46">
        <f>U315+V315</f>
        <v/>
      </c>
      <c r="U315" s="46" t="n">
        <v>0.4195</v>
      </c>
      <c r="V315" s="44" t="n"/>
      <c r="W315" s="46" t="inlineStr">
        <is>
          <t>畜牧局</t>
        </is>
      </c>
      <c r="X315" s="80" t="inlineStr">
        <is>
          <t>赵过存</t>
        </is>
      </c>
      <c r="Y315" s="46" t="inlineStr">
        <is>
          <t>八珠乡</t>
        </is>
      </c>
      <c r="Z315" s="44" t="inlineStr">
        <is>
          <t>白俊虎</t>
        </is>
      </c>
      <c r="AA315" s="44" t="inlineStr">
        <is>
          <t>环农领办发〔2022〕3号</t>
        </is>
      </c>
      <c r="AB315" s="44" t="inlineStr">
        <is>
          <t>中提前批</t>
        </is>
      </c>
      <c r="AC315" s="67" t="inlineStr">
        <is>
          <t>否</t>
        </is>
      </c>
      <c r="AD315" s="67" t="inlineStr">
        <is>
          <t>√</t>
        </is>
      </c>
      <c r="AE315" s="67" t="inlineStr">
        <is>
          <t>√</t>
        </is>
      </c>
      <c r="AF315" s="67" t="inlineStr">
        <is>
          <t>√</t>
        </is>
      </c>
      <c r="AG315" s="67" t="inlineStr">
        <is>
          <t>√</t>
        </is>
      </c>
      <c r="AH315" s="67" t="inlineStr">
        <is>
          <t>√</t>
        </is>
      </c>
      <c r="AI315" s="67" t="inlineStr">
        <is>
          <t>√</t>
        </is>
      </c>
      <c r="AJ315" s="67" t="inlineStr">
        <is>
          <t>√</t>
        </is>
      </c>
      <c r="AK315" s="67" t="inlineStr">
        <is>
          <t>√</t>
        </is>
      </c>
      <c r="AL315" s="18" t="inlineStr">
        <is>
          <t>×</t>
        </is>
      </c>
      <c r="AM315" s="18" t="inlineStr">
        <is>
          <t>×</t>
        </is>
      </c>
      <c r="AN315" s="67" t="inlineStr">
        <is>
          <t>√</t>
        </is>
      </c>
      <c r="AO315" s="89" t="inlineStr">
        <is>
          <t>正在完善</t>
        </is>
      </c>
    </row>
    <row r="316" ht="93" customHeight="1" s="186">
      <c r="A316" s="123" t="n"/>
      <c r="B316" s="103" t="inlineStr">
        <is>
          <t>“营养舔砖”购置</t>
        </is>
      </c>
      <c r="C316" s="46" t="inlineStr">
        <is>
          <t>新建</t>
        </is>
      </c>
      <c r="D316" s="44" t="inlineStr">
        <is>
          <t>2022.01-2022.12</t>
        </is>
      </c>
      <c r="E316" s="46" t="inlineStr">
        <is>
          <t>洪德镇</t>
        </is>
      </c>
      <c r="F316" s="104" t="inlineStr">
        <is>
          <t>为1490户每户发放营养舔砖2个，其中：大户塬村68个、丁阳渠子村116个、耿塬畔村190个、河连湾村214个、洪德街村164个、寇河村192个、李达掌村126个、李塬村164个、梁岔村146个、马塬村134个、苗河村142个、私盐路村168个、苏长沟村184个、肖关村110个、新集子村194个、许旗村152个、张崾岘村144个、张塬村228个、赵洼村144个。</t>
        </is>
      </c>
      <c r="G316" s="103" t="n">
        <v>8.94</v>
      </c>
      <c r="H316" s="103" t="n">
        <v>8.94</v>
      </c>
      <c r="I316" s="44" t="n"/>
      <c r="J316" s="44" t="n"/>
      <c r="K316" s="44" t="n"/>
      <c r="L316" s="44" t="inlineStr">
        <is>
          <t>甘财扶贫〔2021〕26号</t>
        </is>
      </c>
      <c r="M316" s="104" t="inlineStr">
        <is>
          <t>指导养殖户科学养殖，提高养殖效益。</t>
        </is>
      </c>
      <c r="N316" s="104" t="inlineStr">
        <is>
          <t>通过为脱贫户（含监测对象）投放营养舔砖，指导养殖户科学养殖，提高养殖效益。</t>
        </is>
      </c>
      <c r="O316" s="194" t="n">
        <v>19</v>
      </c>
      <c r="P316" s="44" t="n"/>
      <c r="Q316" s="46">
        <f>R316+S316</f>
        <v/>
      </c>
      <c r="R316" s="46" t="n">
        <v>0.149</v>
      </c>
      <c r="S316" s="44" t="n"/>
      <c r="T316" s="46">
        <f>U316+V316</f>
        <v/>
      </c>
      <c r="U316" s="46" t="n">
        <v>0.7126</v>
      </c>
      <c r="V316" s="44" t="n"/>
      <c r="W316" s="46" t="inlineStr">
        <is>
          <t>畜牧局</t>
        </is>
      </c>
      <c r="X316" s="80" t="inlineStr">
        <is>
          <t>赵过存</t>
        </is>
      </c>
      <c r="Y316" s="46" t="inlineStr">
        <is>
          <t>洪德镇</t>
        </is>
      </c>
      <c r="Z316" s="71" t="inlineStr">
        <is>
          <t>王国伍</t>
        </is>
      </c>
      <c r="AA316" s="44" t="inlineStr">
        <is>
          <t>环农领办发〔2022〕3号</t>
        </is>
      </c>
      <c r="AB316" s="44" t="inlineStr">
        <is>
          <t>中提前批</t>
        </is>
      </c>
      <c r="AC316" s="67" t="inlineStr">
        <is>
          <t>否</t>
        </is>
      </c>
      <c r="AD316" s="67" t="inlineStr">
        <is>
          <t>√</t>
        </is>
      </c>
      <c r="AE316" s="67" t="inlineStr">
        <is>
          <t>√</t>
        </is>
      </c>
      <c r="AF316" s="67" t="inlineStr">
        <is>
          <t>√</t>
        </is>
      </c>
      <c r="AG316" s="67" t="inlineStr">
        <is>
          <t>√</t>
        </is>
      </c>
      <c r="AH316" s="67" t="inlineStr">
        <is>
          <t>√</t>
        </is>
      </c>
      <c r="AI316" s="67" t="inlineStr">
        <is>
          <t>√</t>
        </is>
      </c>
      <c r="AJ316" s="67" t="inlineStr">
        <is>
          <t>√</t>
        </is>
      </c>
      <c r="AK316" s="67" t="inlineStr">
        <is>
          <t>√</t>
        </is>
      </c>
      <c r="AL316" s="18" t="inlineStr">
        <is>
          <t>×</t>
        </is>
      </c>
      <c r="AM316" s="18" t="inlineStr">
        <is>
          <t>×</t>
        </is>
      </c>
      <c r="AN316" s="67" t="inlineStr">
        <is>
          <t>√</t>
        </is>
      </c>
      <c r="AO316" s="89" t="inlineStr">
        <is>
          <t>正在完善</t>
        </is>
      </c>
    </row>
    <row r="317" ht="86" customHeight="1" s="186">
      <c r="A317" s="123" t="n"/>
      <c r="B317" s="103" t="inlineStr">
        <is>
          <t>“营养舔砖”购置</t>
        </is>
      </c>
      <c r="C317" s="46" t="inlineStr">
        <is>
          <t>新建</t>
        </is>
      </c>
      <c r="D317" s="44" t="inlineStr">
        <is>
          <t>2022.01-2022.12</t>
        </is>
      </c>
      <c r="E317" s="46" t="inlineStr">
        <is>
          <t>曲子镇</t>
        </is>
      </c>
      <c r="F317" s="104" t="inlineStr">
        <is>
          <t>为448户每户发放营养舔砖2个，其中：五里桥村18个、双城村18个、刘旗村74个、孟家寨村48个、高李湾村64个、楼房子村100个、西沟村110个、宋家塬村52个、许家塬村68个、金村寺54个；油坊塬村58个、金盆掌村52个、小庄子村68个、马家河村70个、董家塬村42个。</t>
        </is>
      </c>
      <c r="G317" s="103" t="n">
        <v>2.688</v>
      </c>
      <c r="H317" s="103" t="n">
        <v>2.688</v>
      </c>
      <c r="I317" s="44" t="n"/>
      <c r="J317" s="44" t="n"/>
      <c r="K317" s="44" t="n"/>
      <c r="L317" s="44" t="inlineStr">
        <is>
          <t>甘财扶贫〔2021〕26号</t>
        </is>
      </c>
      <c r="M317" s="104" t="inlineStr">
        <is>
          <t>指导养殖户科学养殖，提高养殖效益。</t>
        </is>
      </c>
      <c r="N317" s="104" t="inlineStr">
        <is>
          <t>通过为脱贫户（含监测对象）投放营养舔砖，指导养殖户科学养殖，提高养殖效益。</t>
        </is>
      </c>
      <c r="O317" s="194" t="n">
        <v>1</v>
      </c>
      <c r="P317" s="44" t="n">
        <v>14</v>
      </c>
      <c r="Q317" s="46">
        <f>R317+S317</f>
        <v/>
      </c>
      <c r="R317" s="46" t="n">
        <v>0.0448</v>
      </c>
      <c r="S317" s="44" t="n"/>
      <c r="T317" s="46">
        <f>U317+V317</f>
        <v/>
      </c>
      <c r="U317" s="46" t="n">
        <v>0</v>
      </c>
      <c r="V317" s="44" t="n"/>
      <c r="W317" s="46" t="inlineStr">
        <is>
          <t>畜牧局</t>
        </is>
      </c>
      <c r="X317" s="80" t="inlineStr">
        <is>
          <t>赵过存</t>
        </is>
      </c>
      <c r="Y317" s="46" t="inlineStr">
        <is>
          <t>曲子镇</t>
        </is>
      </c>
      <c r="Z317" s="44" t="inlineStr">
        <is>
          <t>段斌杰</t>
        </is>
      </c>
      <c r="AA317" s="44" t="inlineStr">
        <is>
          <t>环农领办发〔2022〕3号</t>
        </is>
      </c>
      <c r="AB317" s="44" t="inlineStr">
        <is>
          <t>中提前批</t>
        </is>
      </c>
      <c r="AC317" s="67" t="inlineStr">
        <is>
          <t>否</t>
        </is>
      </c>
      <c r="AD317" s="67" t="inlineStr">
        <is>
          <t>√</t>
        </is>
      </c>
      <c r="AE317" s="67" t="inlineStr">
        <is>
          <t>√</t>
        </is>
      </c>
      <c r="AF317" s="67" t="inlineStr">
        <is>
          <t>√</t>
        </is>
      </c>
      <c r="AG317" s="67" t="inlineStr">
        <is>
          <t>√</t>
        </is>
      </c>
      <c r="AH317" s="67" t="inlineStr">
        <is>
          <t>√</t>
        </is>
      </c>
      <c r="AI317" s="67" t="inlineStr">
        <is>
          <t>√</t>
        </is>
      </c>
      <c r="AJ317" s="67" t="inlineStr">
        <is>
          <t>√</t>
        </is>
      </c>
      <c r="AK317" s="67" t="inlineStr">
        <is>
          <t>√</t>
        </is>
      </c>
      <c r="AL317" s="18" t="inlineStr">
        <is>
          <t>×</t>
        </is>
      </c>
      <c r="AM317" s="18" t="inlineStr">
        <is>
          <t>×</t>
        </is>
      </c>
      <c r="AN317" s="67" t="inlineStr">
        <is>
          <t>√</t>
        </is>
      </c>
      <c r="AO317" s="89" t="inlineStr">
        <is>
          <t>正在完善</t>
        </is>
      </c>
    </row>
    <row r="318" ht="72" customHeight="1" s="186">
      <c r="A318" s="123" t="n"/>
      <c r="B318" s="103" t="inlineStr">
        <is>
          <t>“营养舔砖”购置</t>
        </is>
      </c>
      <c r="C318" s="46" t="inlineStr">
        <is>
          <t>新建</t>
        </is>
      </c>
      <c r="D318" s="44" t="inlineStr">
        <is>
          <t>2022.01-2022.12</t>
        </is>
      </c>
      <c r="E318" s="46" t="inlineStr">
        <is>
          <t>罗山川乡</t>
        </is>
      </c>
      <c r="F318" s="104" t="inlineStr">
        <is>
          <t>为727户每户发放营养舔砖2个，其中：西阳洼村104个、苇芝城村124个、龙柏山村228个、兰家掌村214个、大树塬村266个、陈渠子村220个、山水湾村120个、光明村178个。</t>
        </is>
      </c>
      <c r="G318" s="103" t="n">
        <v>4.362</v>
      </c>
      <c r="H318" s="103" t="n">
        <v>4.362</v>
      </c>
      <c r="I318" s="44" t="n"/>
      <c r="J318" s="44" t="n"/>
      <c r="K318" s="44" t="n"/>
      <c r="L318" s="44" t="inlineStr">
        <is>
          <t>甘财扶贫〔2021〕26号</t>
        </is>
      </c>
      <c r="M318" s="104" t="inlineStr">
        <is>
          <t>指导养殖户科学养殖，提高养殖效益。</t>
        </is>
      </c>
      <c r="N318" s="104" t="inlineStr">
        <is>
          <t>通过为脱贫户（含监测对象）投放营养舔砖，指导养殖户科学养殖，提高养殖效益。</t>
        </is>
      </c>
      <c r="O318" s="194" t="n">
        <v>8</v>
      </c>
      <c r="P318" s="44" t="n"/>
      <c r="Q318" s="46">
        <f>R318+S318</f>
        <v/>
      </c>
      <c r="R318" s="46" t="n">
        <v>0.0727</v>
      </c>
      <c r="S318" s="44" t="n"/>
      <c r="T318" s="46">
        <f>U318+V318</f>
        <v/>
      </c>
      <c r="U318" s="46" t="n">
        <v>0</v>
      </c>
      <c r="V318" s="44" t="n"/>
      <c r="W318" s="46" t="inlineStr">
        <is>
          <t>畜牧局</t>
        </is>
      </c>
      <c r="X318" s="80" t="inlineStr">
        <is>
          <t>赵过存</t>
        </is>
      </c>
      <c r="Y318" s="46" t="inlineStr">
        <is>
          <t>罗山川乡</t>
        </is>
      </c>
      <c r="Z318" s="44" t="inlineStr">
        <is>
          <t>李怀文</t>
        </is>
      </c>
      <c r="AA318" s="44" t="inlineStr">
        <is>
          <t>环农领办发〔2022〕3号</t>
        </is>
      </c>
      <c r="AB318" s="44" t="inlineStr">
        <is>
          <t>中提前批</t>
        </is>
      </c>
      <c r="AC318" s="67" t="inlineStr">
        <is>
          <t>否</t>
        </is>
      </c>
      <c r="AD318" s="67" t="inlineStr">
        <is>
          <t>√</t>
        </is>
      </c>
      <c r="AE318" s="67" t="inlineStr">
        <is>
          <t>√</t>
        </is>
      </c>
      <c r="AF318" s="67" t="inlineStr">
        <is>
          <t>√</t>
        </is>
      </c>
      <c r="AG318" s="67" t="inlineStr">
        <is>
          <t>√</t>
        </is>
      </c>
      <c r="AH318" s="67" t="inlineStr">
        <is>
          <t>√</t>
        </is>
      </c>
      <c r="AI318" s="67" t="inlineStr">
        <is>
          <t>√</t>
        </is>
      </c>
      <c r="AJ318" s="67" t="inlineStr">
        <is>
          <t>√</t>
        </is>
      </c>
      <c r="AK318" s="67" t="inlineStr">
        <is>
          <t>√</t>
        </is>
      </c>
      <c r="AL318" s="18" t="inlineStr">
        <is>
          <t>×</t>
        </is>
      </c>
      <c r="AM318" s="18" t="inlineStr">
        <is>
          <t>×</t>
        </is>
      </c>
      <c r="AN318" s="67" t="inlineStr">
        <is>
          <t>√</t>
        </is>
      </c>
      <c r="AO318" s="89" t="inlineStr">
        <is>
          <t>正在完善</t>
        </is>
      </c>
    </row>
    <row r="319" ht="60" customHeight="1" s="186">
      <c r="A319" s="123" t="n"/>
      <c r="B319" s="103" t="inlineStr">
        <is>
          <t>“营养舔砖”购置</t>
        </is>
      </c>
      <c r="C319" s="46" t="inlineStr">
        <is>
          <t>新建</t>
        </is>
      </c>
      <c r="D319" s="44" t="inlineStr">
        <is>
          <t>2022.01-2022.12</t>
        </is>
      </c>
      <c r="E319" s="46" t="inlineStr">
        <is>
          <t>南湫乡</t>
        </is>
      </c>
      <c r="F319" s="104" t="inlineStr">
        <is>
          <t>为426户每户发放营养舔砖2个，其中：代家洼村118个、党家洼村116个、双井子村106个、岳后渠村186个、杨兴堡村82个、洪涝池村174个、花儿山村70个。</t>
        </is>
      </c>
      <c r="G319" s="103" t="n">
        <v>2.556</v>
      </c>
      <c r="H319" s="103" t="n">
        <v>2.556</v>
      </c>
      <c r="I319" s="44" t="n"/>
      <c r="J319" s="44" t="n"/>
      <c r="K319" s="44" t="n"/>
      <c r="L319" s="44" t="inlineStr">
        <is>
          <t>甘财扶贫〔2021〕26号</t>
        </is>
      </c>
      <c r="M319" s="104" t="inlineStr">
        <is>
          <t>指导养殖户科学养殖，提高养殖效益。</t>
        </is>
      </c>
      <c r="N319" s="104" t="inlineStr">
        <is>
          <t>通过为脱贫户（含监测对象）投放营养舔砖，指导养殖户科学养殖，提高养殖效益。</t>
        </is>
      </c>
      <c r="O319" s="194" t="n">
        <v>7</v>
      </c>
      <c r="P319" s="44" t="n"/>
      <c r="Q319" s="46">
        <f>R319+S319</f>
        <v/>
      </c>
      <c r="R319" s="46" t="n">
        <v>0.0426</v>
      </c>
      <c r="S319" s="44" t="n"/>
      <c r="T319" s="46">
        <f>U319+V319</f>
        <v/>
      </c>
      <c r="U319" s="46" t="n">
        <v>0.1815</v>
      </c>
      <c r="V319" s="44" t="n"/>
      <c r="W319" s="46" t="inlineStr">
        <is>
          <t>畜牧局</t>
        </is>
      </c>
      <c r="X319" s="80" t="inlineStr">
        <is>
          <t>赵过存</t>
        </is>
      </c>
      <c r="Y319" s="46" t="inlineStr">
        <is>
          <t>南湫乡</t>
        </is>
      </c>
      <c r="Z319" s="44" t="inlineStr">
        <is>
          <t>杜志远</t>
        </is>
      </c>
      <c r="AA319" s="44" t="inlineStr">
        <is>
          <t>环农领办发〔2022〕3号</t>
        </is>
      </c>
      <c r="AB319" s="44" t="inlineStr">
        <is>
          <t>中提前批</t>
        </is>
      </c>
      <c r="AC319" s="67" t="inlineStr">
        <is>
          <t>否</t>
        </is>
      </c>
      <c r="AD319" s="67" t="inlineStr">
        <is>
          <t>√</t>
        </is>
      </c>
      <c r="AE319" s="67" t="inlineStr">
        <is>
          <t>√</t>
        </is>
      </c>
      <c r="AF319" s="67" t="inlineStr">
        <is>
          <t>√</t>
        </is>
      </c>
      <c r="AG319" s="67" t="inlineStr">
        <is>
          <t>√</t>
        </is>
      </c>
      <c r="AH319" s="67" t="inlineStr">
        <is>
          <t>√</t>
        </is>
      </c>
      <c r="AI319" s="67" t="inlineStr">
        <is>
          <t>√</t>
        </is>
      </c>
      <c r="AJ319" s="67" t="inlineStr">
        <is>
          <t>√</t>
        </is>
      </c>
      <c r="AK319" s="67" t="inlineStr">
        <is>
          <t>√</t>
        </is>
      </c>
      <c r="AL319" s="18" t="inlineStr">
        <is>
          <t>×</t>
        </is>
      </c>
      <c r="AM319" s="18" t="inlineStr">
        <is>
          <t>×</t>
        </is>
      </c>
      <c r="AN319" s="67" t="inlineStr">
        <is>
          <t>√</t>
        </is>
      </c>
      <c r="AO319" s="89" t="inlineStr">
        <is>
          <t>正在完善</t>
        </is>
      </c>
    </row>
    <row r="320" ht="87" customHeight="1" s="186">
      <c r="A320" s="123" t="n"/>
      <c r="B320" s="103" t="inlineStr">
        <is>
          <t>“营养舔砖”购置</t>
        </is>
      </c>
      <c r="C320" s="46" t="inlineStr">
        <is>
          <t>新建</t>
        </is>
      </c>
      <c r="D320" s="44" t="inlineStr">
        <is>
          <t>2022.01-2022.12</t>
        </is>
      </c>
      <c r="E320" s="46" t="inlineStr">
        <is>
          <t>虎洞镇</t>
        </is>
      </c>
      <c r="F320" s="104" t="inlineStr">
        <is>
          <t>为955户每户发放营养舔砖2个，其中、高庙湾村154户308个、张大掌村55户110个、贾驿村100户200个、魏家河村68户136个、半个城村66户132个、刘解掌村105户210个、常兆台村89户178个、张湾村113户226个、金庄塬村90户180个、砂井子村115户230个。</t>
        </is>
      </c>
      <c r="G320" s="103" t="n">
        <v>5.73</v>
      </c>
      <c r="H320" s="103" t="n">
        <v>5.73</v>
      </c>
      <c r="I320" s="44" t="n"/>
      <c r="J320" s="44" t="n"/>
      <c r="K320" s="44" t="n"/>
      <c r="L320" s="44" t="inlineStr">
        <is>
          <t>甘财扶贫〔2021〕26号</t>
        </is>
      </c>
      <c r="M320" s="104" t="inlineStr">
        <is>
          <t>指导养殖户科学养殖，提高养殖效益。</t>
        </is>
      </c>
      <c r="N320" s="104" t="inlineStr">
        <is>
          <t>通过为脱贫户（含监测对象）投放营养舔砖，指导养殖户科学养殖，提高养殖效益。</t>
        </is>
      </c>
      <c r="O320" s="55" t="n">
        <v>10</v>
      </c>
      <c r="P320" s="44" t="n"/>
      <c r="Q320" s="46">
        <f>R320+S320</f>
        <v/>
      </c>
      <c r="R320" s="46" t="n">
        <v>0.0955</v>
      </c>
      <c r="S320" s="44" t="n"/>
      <c r="T320" s="46">
        <f>U320+V320</f>
        <v/>
      </c>
      <c r="U320" s="46" t="n">
        <v>0.573</v>
      </c>
      <c r="V320" s="44" t="n"/>
      <c r="W320" s="46" t="inlineStr">
        <is>
          <t>畜牧局</t>
        </is>
      </c>
      <c r="X320" s="80" t="inlineStr">
        <is>
          <t>赵过存</t>
        </is>
      </c>
      <c r="Y320" s="46" t="inlineStr">
        <is>
          <t>虎洞镇</t>
        </is>
      </c>
      <c r="Z320" s="44" t="inlineStr">
        <is>
          <t>梁海涛</t>
        </is>
      </c>
      <c r="AA320" s="44" t="inlineStr">
        <is>
          <t>环农领办发〔2022〕3号</t>
        </is>
      </c>
      <c r="AB320" s="44" t="inlineStr">
        <is>
          <t>中提前批</t>
        </is>
      </c>
      <c r="AC320" s="67" t="inlineStr">
        <is>
          <t>否</t>
        </is>
      </c>
      <c r="AD320" s="67" t="inlineStr">
        <is>
          <t>√</t>
        </is>
      </c>
      <c r="AE320" s="67" t="inlineStr">
        <is>
          <t>√</t>
        </is>
      </c>
      <c r="AF320" s="67" t="inlineStr">
        <is>
          <t>√</t>
        </is>
      </c>
      <c r="AG320" s="67" t="inlineStr">
        <is>
          <t>√</t>
        </is>
      </c>
      <c r="AH320" s="67" t="inlineStr">
        <is>
          <t>√</t>
        </is>
      </c>
      <c r="AI320" s="67" t="inlineStr">
        <is>
          <t>√</t>
        </is>
      </c>
      <c r="AJ320" s="67" t="inlineStr">
        <is>
          <t>√</t>
        </is>
      </c>
      <c r="AK320" s="67" t="inlineStr">
        <is>
          <t>√</t>
        </is>
      </c>
      <c r="AL320" s="18" t="inlineStr">
        <is>
          <t>×</t>
        </is>
      </c>
      <c r="AM320" s="18" t="inlineStr">
        <is>
          <t>×</t>
        </is>
      </c>
      <c r="AN320" s="67" t="inlineStr">
        <is>
          <t>√</t>
        </is>
      </c>
      <c r="AO320" s="89" t="inlineStr">
        <is>
          <t>正在完善</t>
        </is>
      </c>
    </row>
    <row r="321" ht="91" customHeight="1" s="186">
      <c r="A321" s="123" t="n"/>
      <c r="B321" s="103" t="inlineStr">
        <is>
          <t>“营养舔砖”购置</t>
        </is>
      </c>
      <c r="C321" s="46" t="inlineStr">
        <is>
          <t>新建</t>
        </is>
      </c>
      <c r="D321" s="44" t="inlineStr">
        <is>
          <t>2022.01-2022.12</t>
        </is>
      </c>
      <c r="E321" s="46" t="inlineStr">
        <is>
          <t>天池乡</t>
        </is>
      </c>
      <c r="F321" s="108" t="inlineStr">
        <is>
          <t>为1267户每户发放营养舔砖2个，其中：潘老庄村242个、苏北岔村208个、大方山村94个；梁家河村220个、井渠淌村22个、曹李川村248个、鲜岔村196个、喜家坪村118个、张邓塬村118个、殷屈河130个、老庄湾村220个、四合掌村172个、吴城子村208个、天池村110个、碾盘岭村8个、大庄台村220个。</t>
        </is>
      </c>
      <c r="G321" s="103" t="n">
        <v>7.602</v>
      </c>
      <c r="H321" s="103" t="n">
        <v>7.602</v>
      </c>
      <c r="I321" s="44" t="n"/>
      <c r="J321" s="44" t="n"/>
      <c r="K321" s="44" t="n"/>
      <c r="L321" s="44" t="inlineStr">
        <is>
          <t>甘财扶贫〔2021〕26号</t>
        </is>
      </c>
      <c r="M321" s="104" t="inlineStr">
        <is>
          <t>指导养殖户科学养殖，提高养殖效益。</t>
        </is>
      </c>
      <c r="N321" s="104" t="inlineStr">
        <is>
          <t>通过为脱贫户（含监测对象）投放营养舔砖，指导养殖户科学养殖，提高养殖效益。</t>
        </is>
      </c>
      <c r="O321" s="194" t="n">
        <v>16</v>
      </c>
      <c r="P321" s="44" t="n"/>
      <c r="Q321" s="46">
        <f>R321+S321</f>
        <v/>
      </c>
      <c r="R321" s="46" t="n">
        <v>0.1267</v>
      </c>
      <c r="S321" s="44" t="n"/>
      <c r="T321" s="46">
        <f>U321+V321</f>
        <v/>
      </c>
      <c r="U321" s="46" t="n">
        <v>0.5762</v>
      </c>
      <c r="V321" s="44" t="n"/>
      <c r="W321" s="46" t="inlineStr">
        <is>
          <t>畜牧局</t>
        </is>
      </c>
      <c r="X321" s="80" t="inlineStr">
        <is>
          <t>赵过存</t>
        </is>
      </c>
      <c r="Y321" s="46" t="inlineStr">
        <is>
          <t>天池乡</t>
        </is>
      </c>
      <c r="Z321" s="44" t="inlineStr">
        <is>
          <t>刘震</t>
        </is>
      </c>
      <c r="AA321" s="44" t="inlineStr">
        <is>
          <t>环农领办发〔2022〕3号</t>
        </is>
      </c>
      <c r="AB321" s="44" t="inlineStr">
        <is>
          <t>中提前批</t>
        </is>
      </c>
      <c r="AC321" s="67" t="inlineStr">
        <is>
          <t>否</t>
        </is>
      </c>
      <c r="AD321" s="67" t="inlineStr">
        <is>
          <t>√</t>
        </is>
      </c>
      <c r="AE321" s="67" t="inlineStr">
        <is>
          <t>√</t>
        </is>
      </c>
      <c r="AF321" s="67" t="inlineStr">
        <is>
          <t>√</t>
        </is>
      </c>
      <c r="AG321" s="67" t="inlineStr">
        <is>
          <t>√</t>
        </is>
      </c>
      <c r="AH321" s="67" t="inlineStr">
        <is>
          <t>√</t>
        </is>
      </c>
      <c r="AI321" s="67" t="inlineStr">
        <is>
          <t>√</t>
        </is>
      </c>
      <c r="AJ321" s="67" t="inlineStr">
        <is>
          <t>√</t>
        </is>
      </c>
      <c r="AK321" s="67" t="inlineStr">
        <is>
          <t>√</t>
        </is>
      </c>
      <c r="AL321" s="18" t="inlineStr">
        <is>
          <t>×</t>
        </is>
      </c>
      <c r="AM321" s="18" t="inlineStr">
        <is>
          <t>×</t>
        </is>
      </c>
      <c r="AN321" s="67" t="inlineStr">
        <is>
          <t>√</t>
        </is>
      </c>
      <c r="AO321" s="89" t="inlineStr">
        <is>
          <t>正在完善</t>
        </is>
      </c>
    </row>
    <row r="322" ht="87" customHeight="1" s="186">
      <c r="A322" s="123" t="n"/>
      <c r="B322" s="103" t="inlineStr">
        <is>
          <t>“营养舔砖”购置</t>
        </is>
      </c>
      <c r="C322" s="46" t="inlineStr">
        <is>
          <t>新建</t>
        </is>
      </c>
      <c r="D322" s="44" t="inlineStr">
        <is>
          <t>2022.01-2022.12</t>
        </is>
      </c>
      <c r="E322" s="46" t="inlineStr">
        <is>
          <t>环城镇</t>
        </is>
      </c>
      <c r="F322" s="104" t="inlineStr">
        <is>
          <t>为622户每户发放营养舔砖2个，其中：龚淌村76个、十八里村12个、周塬村30个、鸳鸯沟村32个、陈汤塬村28个、城东塬36个、红星村10个、耿家沟168个、五里屯10个、漫塬村40个、白草塬10个、高龚塬58个、肖川48个、杨庙掌52个、赵小掌176个、马坊塬76个、冉旗寨46个、张淌32个、北郭塬34个、西川62个、唐塬68个、十五里沟16个、宁老庄86个、张滩滩村38个。</t>
        </is>
      </c>
      <c r="G322" s="103" t="n">
        <v>3.732</v>
      </c>
      <c r="H322" s="103" t="n">
        <v>3.732</v>
      </c>
      <c r="I322" s="44" t="n"/>
      <c r="J322" s="44" t="n"/>
      <c r="K322" s="44" t="n"/>
      <c r="L322" s="44" t="inlineStr">
        <is>
          <t>甘财扶贫〔2021〕26号</t>
        </is>
      </c>
      <c r="M322" s="104" t="inlineStr">
        <is>
          <t>指导养殖户科学养殖，提高养殖效益。</t>
        </is>
      </c>
      <c r="N322" s="104" t="inlineStr">
        <is>
          <t>通过为脱贫户（含监测对象）投放营养舔砖，指导养殖户科学养殖，提高养殖效益。</t>
        </is>
      </c>
      <c r="O322" s="194" t="n">
        <v>2</v>
      </c>
      <c r="P322" s="44" t="n">
        <v>22</v>
      </c>
      <c r="Q322" s="46">
        <f>R322+S322</f>
        <v/>
      </c>
      <c r="R322" s="46" t="n">
        <v>0.0622</v>
      </c>
      <c r="S322" s="44" t="n"/>
      <c r="T322" s="46">
        <f>U322+V322</f>
        <v/>
      </c>
      <c r="U322" s="46" t="n">
        <v>0.2799</v>
      </c>
      <c r="V322" s="44" t="n"/>
      <c r="W322" s="46" t="inlineStr">
        <is>
          <t>畜牧局</t>
        </is>
      </c>
      <c r="X322" s="80" t="inlineStr">
        <is>
          <t>赵过存</t>
        </is>
      </c>
      <c r="Y322" s="46" t="inlineStr">
        <is>
          <t>环城镇</t>
        </is>
      </c>
      <c r="Z322" s="44" t="inlineStr">
        <is>
          <t>王向斌</t>
        </is>
      </c>
      <c r="AA322" s="44" t="inlineStr">
        <is>
          <t>环农领办发〔2022〕3号</t>
        </is>
      </c>
      <c r="AB322" s="44" t="inlineStr">
        <is>
          <t>中提前批</t>
        </is>
      </c>
      <c r="AC322" s="67" t="inlineStr">
        <is>
          <t>否</t>
        </is>
      </c>
      <c r="AD322" s="67" t="inlineStr">
        <is>
          <t>√</t>
        </is>
      </c>
      <c r="AE322" s="67" t="inlineStr">
        <is>
          <t>√</t>
        </is>
      </c>
      <c r="AF322" s="67" t="inlineStr">
        <is>
          <t>√</t>
        </is>
      </c>
      <c r="AG322" s="67" t="inlineStr">
        <is>
          <t>√</t>
        </is>
      </c>
      <c r="AH322" s="67" t="inlineStr">
        <is>
          <t>√</t>
        </is>
      </c>
      <c r="AI322" s="67" t="inlineStr">
        <is>
          <t>√</t>
        </is>
      </c>
      <c r="AJ322" s="67" t="inlineStr">
        <is>
          <t>√</t>
        </is>
      </c>
      <c r="AK322" s="67" t="inlineStr">
        <is>
          <t>√</t>
        </is>
      </c>
      <c r="AL322" s="18" t="inlineStr">
        <is>
          <t>×</t>
        </is>
      </c>
      <c r="AM322" s="18" t="inlineStr">
        <is>
          <t>×</t>
        </is>
      </c>
      <c r="AN322" s="67" t="inlineStr">
        <is>
          <t>√</t>
        </is>
      </c>
      <c r="AO322" s="89" t="inlineStr">
        <is>
          <t>正在完善</t>
        </is>
      </c>
    </row>
    <row r="323" ht="78" customHeight="1" s="186">
      <c r="A323" s="123" t="n"/>
      <c r="B323" s="103" t="inlineStr">
        <is>
          <t>“营养舔砖”购置</t>
        </is>
      </c>
      <c r="C323" s="46" t="inlineStr">
        <is>
          <t>新建</t>
        </is>
      </c>
      <c r="D323" s="44" t="inlineStr">
        <is>
          <t>2022.01-2022.12</t>
        </is>
      </c>
      <c r="E323" s="46" t="inlineStr">
        <is>
          <t>毛井镇</t>
        </is>
      </c>
      <c r="F323" s="104" t="inlineStr">
        <is>
          <t>为1351户每户发放营养舔砖2个，其中：山西掌村208个、红糜湾村64个、乔崾岘村242个、马趟村204个、杨东掌村240个、施家滩村156个、高家洼村140个、红土咀村292个、砖城子村244个、大户掌村184个、二条俭村350个、丁连掌村114个、黄寨柯村264个。</t>
        </is>
      </c>
      <c r="G323" s="103" t="n">
        <v>8.106</v>
      </c>
      <c r="H323" s="103" t="n">
        <v>8.106</v>
      </c>
      <c r="I323" s="44" t="n"/>
      <c r="J323" s="44" t="n"/>
      <c r="K323" s="44" t="n"/>
      <c r="L323" s="44" t="inlineStr">
        <is>
          <t>甘财扶贫〔2021〕26号</t>
        </is>
      </c>
      <c r="M323" s="104" t="inlineStr">
        <is>
          <t>指导养殖户科学养殖，提高养殖效益。</t>
        </is>
      </c>
      <c r="N323" s="104" t="inlineStr">
        <is>
          <t>通过为脱贫户（含监测对象）投放营养舔砖，指导养殖户科学养殖，提高养殖效益。</t>
        </is>
      </c>
      <c r="O323" s="194" t="n">
        <v>13</v>
      </c>
      <c r="P323" s="44" t="n"/>
      <c r="Q323" s="46">
        <f>R323+S323</f>
        <v/>
      </c>
      <c r="R323" s="46" t="n">
        <v>0.1351</v>
      </c>
      <c r="S323" s="44" t="n"/>
      <c r="T323" s="46">
        <f>U323+V323</f>
        <v/>
      </c>
      <c r="U323" s="46" t="n">
        <v>0.5845</v>
      </c>
      <c r="V323" s="44" t="n"/>
      <c r="W323" s="46" t="inlineStr">
        <is>
          <t>畜牧局</t>
        </is>
      </c>
      <c r="X323" s="80" t="inlineStr">
        <is>
          <t>赵过存</t>
        </is>
      </c>
      <c r="Y323" s="46" t="inlineStr">
        <is>
          <t>毛井镇</t>
        </is>
      </c>
      <c r="Z323" s="44" t="inlineStr">
        <is>
          <t>梁立群</t>
        </is>
      </c>
      <c r="AA323" s="44" t="inlineStr">
        <is>
          <t>环农领办发〔2022〕3号</t>
        </is>
      </c>
      <c r="AB323" s="44" t="inlineStr">
        <is>
          <t>中提前批</t>
        </is>
      </c>
      <c r="AC323" s="67" t="inlineStr">
        <is>
          <t>否</t>
        </is>
      </c>
      <c r="AD323" s="67" t="inlineStr">
        <is>
          <t>√</t>
        </is>
      </c>
      <c r="AE323" s="67" t="inlineStr">
        <is>
          <t>√</t>
        </is>
      </c>
      <c r="AF323" s="67" t="inlineStr">
        <is>
          <t>√</t>
        </is>
      </c>
      <c r="AG323" s="67" t="inlineStr">
        <is>
          <t>√</t>
        </is>
      </c>
      <c r="AH323" s="67" t="inlineStr">
        <is>
          <t>√</t>
        </is>
      </c>
      <c r="AI323" s="67" t="inlineStr">
        <is>
          <t>√</t>
        </is>
      </c>
      <c r="AJ323" s="67" t="inlineStr">
        <is>
          <t>√</t>
        </is>
      </c>
      <c r="AK323" s="67" t="inlineStr">
        <is>
          <t>√</t>
        </is>
      </c>
      <c r="AL323" s="18" t="inlineStr">
        <is>
          <t>×</t>
        </is>
      </c>
      <c r="AM323" s="18" t="inlineStr">
        <is>
          <t>×</t>
        </is>
      </c>
      <c r="AN323" s="67" t="inlineStr">
        <is>
          <t>√</t>
        </is>
      </c>
      <c r="AO323" s="89" t="inlineStr">
        <is>
          <t>正在完善</t>
        </is>
      </c>
    </row>
    <row r="324" ht="78" customHeight="1" s="186">
      <c r="A324" s="123" t="n"/>
      <c r="B324" s="103" t="inlineStr">
        <is>
          <t>“营养舔砖”购置</t>
        </is>
      </c>
      <c r="C324" s="46" t="inlineStr">
        <is>
          <t>新建</t>
        </is>
      </c>
      <c r="D324" s="44" t="inlineStr">
        <is>
          <t>2022.01-2022.12</t>
        </is>
      </c>
      <c r="E324" s="46" t="inlineStr">
        <is>
          <t>秦团庄乡</t>
        </is>
      </c>
      <c r="F324" s="104" t="inlineStr">
        <is>
          <t>为658户每户发放营养舔砖2个，其中：贾塬村190个、秦团庄村150个、新集子村196个、新峁村188个、白塬畔村172个、大天子村146个、王团庄村144个、南掌堡子村130个。</t>
        </is>
      </c>
      <c r="G324" s="103" t="n">
        <v>3.948</v>
      </c>
      <c r="H324" s="103" t="n">
        <v>3.948</v>
      </c>
      <c r="I324" s="44" t="n"/>
      <c r="J324" s="44" t="n"/>
      <c r="K324" s="44" t="n"/>
      <c r="L324" s="44" t="inlineStr">
        <is>
          <t>甘财扶贫〔2021〕26号</t>
        </is>
      </c>
      <c r="M324" s="104" t="inlineStr">
        <is>
          <t>指导养殖户科学养殖，提高养殖效益。</t>
        </is>
      </c>
      <c r="N324" s="104" t="inlineStr">
        <is>
          <t>通过为脱贫户（含监测对象）投放营养舔砖，指导养殖户科学养殖，提高养殖效益。</t>
        </is>
      </c>
      <c r="O324" s="194" t="n">
        <v>8</v>
      </c>
      <c r="P324" s="44" t="n"/>
      <c r="Q324" s="46">
        <f>R324+S324</f>
        <v/>
      </c>
      <c r="R324" s="46" t="n">
        <v>0.0658</v>
      </c>
      <c r="S324" s="44" t="n"/>
      <c r="T324" s="46">
        <f>U324+V324</f>
        <v/>
      </c>
      <c r="U324" s="46" t="n">
        <v>0.1865</v>
      </c>
      <c r="V324" s="44" t="n"/>
      <c r="W324" s="46" t="inlineStr">
        <is>
          <t>畜牧局</t>
        </is>
      </c>
      <c r="X324" s="80" t="inlineStr">
        <is>
          <t>赵过存</t>
        </is>
      </c>
      <c r="Y324" s="46" t="inlineStr">
        <is>
          <t>秦团庄乡</t>
        </is>
      </c>
      <c r="Z324" s="44" t="inlineStr">
        <is>
          <t>刘凤飞</t>
        </is>
      </c>
      <c r="AA324" s="44" t="inlineStr">
        <is>
          <t>环农领办发〔2022〕3号</t>
        </is>
      </c>
      <c r="AB324" s="44" t="inlineStr">
        <is>
          <t>中提前批</t>
        </is>
      </c>
      <c r="AC324" s="67" t="inlineStr">
        <is>
          <t>否</t>
        </is>
      </c>
      <c r="AD324" s="67" t="inlineStr">
        <is>
          <t>√</t>
        </is>
      </c>
      <c r="AE324" s="67" t="inlineStr">
        <is>
          <t>√</t>
        </is>
      </c>
      <c r="AF324" s="67" t="inlineStr">
        <is>
          <t>√</t>
        </is>
      </c>
      <c r="AG324" s="67" t="inlineStr">
        <is>
          <t>√</t>
        </is>
      </c>
      <c r="AH324" s="67" t="inlineStr">
        <is>
          <t>√</t>
        </is>
      </c>
      <c r="AI324" s="67" t="inlineStr">
        <is>
          <t>√</t>
        </is>
      </c>
      <c r="AJ324" s="67" t="inlineStr">
        <is>
          <t>√</t>
        </is>
      </c>
      <c r="AK324" s="67" t="inlineStr">
        <is>
          <t>√</t>
        </is>
      </c>
      <c r="AL324" s="18" t="inlineStr">
        <is>
          <t>×</t>
        </is>
      </c>
      <c r="AM324" s="18" t="inlineStr">
        <is>
          <t>×</t>
        </is>
      </c>
      <c r="AN324" s="67" t="inlineStr">
        <is>
          <t>√</t>
        </is>
      </c>
      <c r="AO324" s="89" t="inlineStr">
        <is>
          <t>正在完善</t>
        </is>
      </c>
    </row>
    <row r="325" ht="88" customHeight="1" s="186">
      <c r="A325" s="123" t="n"/>
      <c r="B325" s="103" t="inlineStr">
        <is>
          <t>“营养舔砖”购置</t>
        </is>
      </c>
      <c r="C325" s="46" t="inlineStr">
        <is>
          <t>新建</t>
        </is>
      </c>
      <c r="D325" s="44" t="inlineStr">
        <is>
          <t>2022.01-2022.12</t>
        </is>
      </c>
      <c r="E325" s="46" t="inlineStr">
        <is>
          <t>耿湾乡</t>
        </is>
      </c>
      <c r="F325" s="104" t="inlineStr">
        <is>
          <t>为1061每户发放营养舔砖2个，其中：早流渠村38户76个、郜庄村80户160个、潘掌村145户290个、耿河村90户180个、万湾村112户224个、四合原村45户90个、许掌村116户232个、郝东掌村146户292个、天桥村55户110个、黑城岔村50户100个、张台村69户138个、桃树掌村70户140个、韩老庄村45户90个。</t>
        </is>
      </c>
      <c r="G325" s="103" t="n">
        <v>6.366</v>
      </c>
      <c r="H325" s="103" t="n">
        <v>6.366</v>
      </c>
      <c r="I325" s="44" t="n"/>
      <c r="J325" s="44" t="n"/>
      <c r="K325" s="44" t="n"/>
      <c r="L325" s="44" t="inlineStr">
        <is>
          <t>甘财扶贫〔2021〕26号</t>
        </is>
      </c>
      <c r="M325" s="104" t="inlineStr">
        <is>
          <t>指导养殖户科学养殖，提高养殖效益。</t>
        </is>
      </c>
      <c r="N325" s="104" t="inlineStr">
        <is>
          <t>通过为脱贫户（含监测对象）投放营养舔砖，指导养殖户科学养殖，提高养殖效益。</t>
        </is>
      </c>
      <c r="O325" s="194" t="n">
        <v>13</v>
      </c>
      <c r="P325" s="44" t="n"/>
      <c r="Q325" s="46">
        <f>R325+S325</f>
        <v/>
      </c>
      <c r="R325" s="46" t="n">
        <v>0.1061</v>
      </c>
      <c r="S325" s="44" t="n"/>
      <c r="T325" s="46">
        <f>U325+V325</f>
        <v/>
      </c>
      <c r="U325" s="46" t="n">
        <v>0</v>
      </c>
      <c r="V325" s="44" t="n"/>
      <c r="W325" s="46" t="inlineStr">
        <is>
          <t>畜牧局</t>
        </is>
      </c>
      <c r="X325" s="80" t="inlineStr">
        <is>
          <t>赵过存</t>
        </is>
      </c>
      <c r="Y325" s="46" t="inlineStr">
        <is>
          <t>耿湾乡</t>
        </is>
      </c>
      <c r="Z325" s="44" t="inlineStr">
        <is>
          <t>王秀丽</t>
        </is>
      </c>
      <c r="AA325" s="44" t="inlineStr">
        <is>
          <t>环农领办发〔2022〕3号</t>
        </is>
      </c>
      <c r="AB325" s="44" t="inlineStr">
        <is>
          <t>中提前批</t>
        </is>
      </c>
      <c r="AC325" s="67" t="inlineStr">
        <is>
          <t>否</t>
        </is>
      </c>
      <c r="AD325" s="67" t="inlineStr">
        <is>
          <t>√</t>
        </is>
      </c>
      <c r="AE325" s="67" t="inlineStr">
        <is>
          <t>√</t>
        </is>
      </c>
      <c r="AF325" s="67" t="inlineStr">
        <is>
          <t>√</t>
        </is>
      </c>
      <c r="AG325" s="67" t="inlineStr">
        <is>
          <t>√</t>
        </is>
      </c>
      <c r="AH325" s="67" t="inlineStr">
        <is>
          <t>√</t>
        </is>
      </c>
      <c r="AI325" s="67" t="inlineStr">
        <is>
          <t>√</t>
        </is>
      </c>
      <c r="AJ325" s="67" t="inlineStr">
        <is>
          <t>√</t>
        </is>
      </c>
      <c r="AK325" s="67" t="inlineStr">
        <is>
          <t>√</t>
        </is>
      </c>
      <c r="AL325" s="18" t="inlineStr">
        <is>
          <t>×</t>
        </is>
      </c>
      <c r="AM325" s="18" t="inlineStr">
        <is>
          <t>×</t>
        </is>
      </c>
      <c r="AN325" s="67" t="inlineStr">
        <is>
          <t>√</t>
        </is>
      </c>
      <c r="AO325" s="89" t="inlineStr">
        <is>
          <t>正在完善</t>
        </is>
      </c>
    </row>
    <row r="326" ht="76" customHeight="1" s="186">
      <c r="A326" s="123" t="n"/>
      <c r="B326" s="103" t="inlineStr">
        <is>
          <t>“营养舔砖”购置</t>
        </is>
      </c>
      <c r="C326" s="46" t="inlineStr">
        <is>
          <t>新建</t>
        </is>
      </c>
      <c r="D326" s="44" t="inlineStr">
        <is>
          <t>2022.01-2022.12</t>
        </is>
      </c>
      <c r="E326" s="46" t="inlineStr">
        <is>
          <t>芦家湾乡</t>
        </is>
      </c>
      <c r="F326" s="104" t="inlineStr">
        <is>
          <t>为882户每户发放营养舔砖2个，其中：杨新庄村196个、大堡条202个、井川村122个、小堡条村152个、花儿掌村162个、盘龙村210个、庙儿掌村208个、桃李湾村146个、王庄村260个、宋家掌村106个。</t>
        </is>
      </c>
      <c r="G326" s="103" t="n">
        <v>5.292</v>
      </c>
      <c r="H326" s="103" t="n">
        <v>5.292</v>
      </c>
      <c r="I326" s="44" t="n"/>
      <c r="J326" s="44" t="n"/>
      <c r="K326" s="44" t="n"/>
      <c r="L326" s="44" t="inlineStr">
        <is>
          <t>甘财扶贫〔2021〕26号</t>
        </is>
      </c>
      <c r="M326" s="104" t="inlineStr">
        <is>
          <t>指导养殖户科学养殖，提高养殖效益。</t>
        </is>
      </c>
      <c r="N326" s="104" t="inlineStr">
        <is>
          <t>通过为脱贫户（含监测对象）投放营养舔砖，指导养殖户科学养殖，提高养殖效益。</t>
        </is>
      </c>
      <c r="O326" s="194" t="n">
        <v>10</v>
      </c>
      <c r="P326" s="44" t="n"/>
      <c r="Q326" s="46">
        <f>R326+S326</f>
        <v/>
      </c>
      <c r="R326" s="46" t="n">
        <v>0.0882</v>
      </c>
      <c r="S326" s="44" t="n"/>
      <c r="T326" s="46">
        <f>U326+V326</f>
        <v/>
      </c>
      <c r="U326" s="46" t="n">
        <v>0.3528</v>
      </c>
      <c r="V326" s="44" t="n"/>
      <c r="W326" s="46" t="inlineStr">
        <is>
          <t>畜牧局</t>
        </is>
      </c>
      <c r="X326" s="80" t="inlineStr">
        <is>
          <t>赵过存</t>
        </is>
      </c>
      <c r="Y326" s="46" t="inlineStr">
        <is>
          <t>芦家湾乡</t>
        </is>
      </c>
      <c r="Z326" s="44" t="inlineStr">
        <is>
          <t>马鹏飞</t>
        </is>
      </c>
      <c r="AA326" s="44" t="inlineStr">
        <is>
          <t>环农领办发〔2022〕3号</t>
        </is>
      </c>
      <c r="AB326" s="44" t="inlineStr">
        <is>
          <t>中提前批</t>
        </is>
      </c>
      <c r="AC326" s="67" t="inlineStr">
        <is>
          <t>否</t>
        </is>
      </c>
      <c r="AD326" s="67" t="inlineStr">
        <is>
          <t>√</t>
        </is>
      </c>
      <c r="AE326" s="67" t="inlineStr">
        <is>
          <t>√</t>
        </is>
      </c>
      <c r="AF326" s="67" t="inlineStr">
        <is>
          <t>√</t>
        </is>
      </c>
      <c r="AG326" s="67" t="inlineStr">
        <is>
          <t>√</t>
        </is>
      </c>
      <c r="AH326" s="67" t="inlineStr">
        <is>
          <t>√</t>
        </is>
      </c>
      <c r="AI326" s="67" t="inlineStr">
        <is>
          <t>√</t>
        </is>
      </c>
      <c r="AJ326" s="67" t="inlineStr">
        <is>
          <t>√</t>
        </is>
      </c>
      <c r="AK326" s="67" t="inlineStr">
        <is>
          <t>√</t>
        </is>
      </c>
      <c r="AL326" s="18" t="inlineStr">
        <is>
          <t>×</t>
        </is>
      </c>
      <c r="AM326" s="18" t="inlineStr">
        <is>
          <t>×</t>
        </is>
      </c>
      <c r="AN326" s="67" t="inlineStr">
        <is>
          <t>√</t>
        </is>
      </c>
      <c r="AO326" s="89" t="inlineStr">
        <is>
          <t>正在完善</t>
        </is>
      </c>
    </row>
    <row r="327" ht="76" customHeight="1" s="186">
      <c r="A327" s="123" t="n"/>
      <c r="B327" s="103" t="inlineStr">
        <is>
          <t>“营养舔砖”购置</t>
        </is>
      </c>
      <c r="C327" s="46" t="inlineStr">
        <is>
          <t>新建</t>
        </is>
      </c>
      <c r="D327" s="44" t="inlineStr">
        <is>
          <t>2022.01-2022.12</t>
        </is>
      </c>
      <c r="E327" s="46" t="inlineStr">
        <is>
          <t>山城乡</t>
        </is>
      </c>
      <c r="F327" s="104" t="inlineStr">
        <is>
          <t>为686户每户发放营养舔砖2个，其中：山城堡村158个、八里铺村184个、薛塬村188个、王山口子村198个、寨柯村166个、冯家沟村116个、郝掌村102个、赵庄村94个、谢庄村166个。</t>
        </is>
      </c>
      <c r="G327" s="103" t="n">
        <v>4.116</v>
      </c>
      <c r="H327" s="103" t="n">
        <v>4.116</v>
      </c>
      <c r="I327" s="44" t="n"/>
      <c r="J327" s="44" t="n"/>
      <c r="K327" s="44" t="n"/>
      <c r="L327" s="44" t="inlineStr">
        <is>
          <t>甘财扶贫〔2021〕26号</t>
        </is>
      </c>
      <c r="M327" s="104" t="inlineStr">
        <is>
          <t>指导养殖户科学养殖，提高养殖效益。</t>
        </is>
      </c>
      <c r="N327" s="104" t="inlineStr">
        <is>
          <t>通过为脱贫户（含监测对象）投放营养舔砖，指导养殖户科学养殖，提高养殖效益。</t>
        </is>
      </c>
      <c r="O327" s="194" t="n">
        <v>9</v>
      </c>
      <c r="P327" s="44" t="n"/>
      <c r="Q327" s="46">
        <f>R327+S327</f>
        <v/>
      </c>
      <c r="R327" s="46" t="n">
        <v>0.06859999999999999</v>
      </c>
      <c r="S327" s="44" t="n"/>
      <c r="T327" s="46">
        <f>U327+V327</f>
        <v/>
      </c>
      <c r="U327" s="46" t="n">
        <v>0.3027</v>
      </c>
      <c r="V327" s="44" t="n"/>
      <c r="W327" s="46" t="inlineStr">
        <is>
          <t>畜牧局</t>
        </is>
      </c>
      <c r="X327" s="80" t="inlineStr">
        <is>
          <t>赵过存</t>
        </is>
      </c>
      <c r="Y327" s="46" t="inlineStr">
        <is>
          <t>山城乡</t>
        </is>
      </c>
      <c r="Z327" s="44" t="inlineStr">
        <is>
          <t>姚建平</t>
        </is>
      </c>
      <c r="AA327" s="44" t="inlineStr">
        <is>
          <t>环农领办发〔2022〕3号</t>
        </is>
      </c>
      <c r="AB327" s="44" t="inlineStr">
        <is>
          <t>中提前批</t>
        </is>
      </c>
      <c r="AC327" s="67" t="inlineStr">
        <is>
          <t>否</t>
        </is>
      </c>
      <c r="AD327" s="67" t="inlineStr">
        <is>
          <t>√</t>
        </is>
      </c>
      <c r="AE327" s="67" t="inlineStr">
        <is>
          <t>√</t>
        </is>
      </c>
      <c r="AF327" s="67" t="inlineStr">
        <is>
          <t>√</t>
        </is>
      </c>
      <c r="AG327" s="67" t="inlineStr">
        <is>
          <t>√</t>
        </is>
      </c>
      <c r="AH327" s="67" t="inlineStr">
        <is>
          <t>√</t>
        </is>
      </c>
      <c r="AI327" s="67" t="inlineStr">
        <is>
          <t>√</t>
        </is>
      </c>
      <c r="AJ327" s="67" t="inlineStr">
        <is>
          <t>√</t>
        </is>
      </c>
      <c r="AK327" s="67" t="inlineStr">
        <is>
          <t>√</t>
        </is>
      </c>
      <c r="AL327" s="18" t="inlineStr">
        <is>
          <t>×</t>
        </is>
      </c>
      <c r="AM327" s="18" t="inlineStr">
        <is>
          <t>×</t>
        </is>
      </c>
      <c r="AN327" s="67" t="inlineStr">
        <is>
          <t>√</t>
        </is>
      </c>
      <c r="AO327" s="89" t="inlineStr">
        <is>
          <t>正在完善</t>
        </is>
      </c>
    </row>
    <row r="328" ht="76" customHeight="1" s="186">
      <c r="A328" s="123" t="n"/>
      <c r="B328" s="103" t="inlineStr">
        <is>
          <t>“营养舔砖”购置</t>
        </is>
      </c>
      <c r="C328" s="46" t="inlineStr">
        <is>
          <t>新建</t>
        </is>
      </c>
      <c r="D328" s="44" t="inlineStr">
        <is>
          <t>2022.01-2022.12</t>
        </is>
      </c>
      <c r="E328" s="46" t="inlineStr">
        <is>
          <t>合道镇</t>
        </is>
      </c>
      <c r="F328" s="104" t="inlineStr">
        <is>
          <t>为1536户每户发放营养舔砖2个，其中：陈旗塬146个、尚西坪214个、陶洼子96个、梁坪160个、唐台子202个、红崖洼148个、朱家塬184个、赵家塬174个、辛坪210个、杨坪沟244个、大路洼132个、常崾岘150个、寨子坪162个、沈家岭250个、赵台310个、瓦天沟158个、何家坪132个。</t>
        </is>
      </c>
      <c r="G328" s="103" t="n">
        <v>9.215999999999999</v>
      </c>
      <c r="H328" s="103" t="n">
        <v>9.215999999999999</v>
      </c>
      <c r="I328" s="44" t="n"/>
      <c r="J328" s="44" t="n"/>
      <c r="K328" s="44" t="n"/>
      <c r="L328" s="44" t="inlineStr">
        <is>
          <t>甘财扶贫〔2021〕26号</t>
        </is>
      </c>
      <c r="M328" s="104" t="inlineStr">
        <is>
          <t>指导养殖户科学养殖，提高养殖效益。</t>
        </is>
      </c>
      <c r="N328" s="104" t="inlineStr">
        <is>
          <t>通过为脱贫户（含监测对象）投放营养舔砖，指导养殖户科学养殖，提高养殖效益。</t>
        </is>
      </c>
      <c r="O328" s="194" t="n">
        <v>17</v>
      </c>
      <c r="P328" s="44" t="n"/>
      <c r="Q328" s="46">
        <f>R328+S328</f>
        <v/>
      </c>
      <c r="R328" s="46" t="n">
        <v>0.1536</v>
      </c>
      <c r="S328" s="44" t="n"/>
      <c r="T328" s="46">
        <f>U328+V328</f>
        <v/>
      </c>
      <c r="U328" s="46" t="n">
        <v>0.6328</v>
      </c>
      <c r="V328" s="44" t="n"/>
      <c r="W328" s="46" t="inlineStr">
        <is>
          <t>畜牧局</t>
        </is>
      </c>
      <c r="X328" s="80" t="inlineStr">
        <is>
          <t>赵过存</t>
        </is>
      </c>
      <c r="Y328" s="46" t="inlineStr">
        <is>
          <t>合道镇</t>
        </is>
      </c>
      <c r="Z328" s="44" t="inlineStr">
        <is>
          <t>王宝明</t>
        </is>
      </c>
      <c r="AA328" s="44" t="inlineStr">
        <is>
          <t>环农领办发〔2022〕3号</t>
        </is>
      </c>
      <c r="AB328" s="44" t="inlineStr">
        <is>
          <t>中提前批</t>
        </is>
      </c>
      <c r="AC328" s="67" t="inlineStr">
        <is>
          <t>否</t>
        </is>
      </c>
      <c r="AD328" s="67" t="inlineStr">
        <is>
          <t>√</t>
        </is>
      </c>
      <c r="AE328" s="67" t="inlineStr">
        <is>
          <t>√</t>
        </is>
      </c>
      <c r="AF328" s="67" t="inlineStr">
        <is>
          <t>√</t>
        </is>
      </c>
      <c r="AG328" s="67" t="inlineStr">
        <is>
          <t>√</t>
        </is>
      </c>
      <c r="AH328" s="67" t="inlineStr">
        <is>
          <t>√</t>
        </is>
      </c>
      <c r="AI328" s="67" t="inlineStr">
        <is>
          <t>√</t>
        </is>
      </c>
      <c r="AJ328" s="67" t="inlineStr">
        <is>
          <t>√</t>
        </is>
      </c>
      <c r="AK328" s="67" t="inlineStr">
        <is>
          <t>√</t>
        </is>
      </c>
      <c r="AL328" s="18" t="inlineStr">
        <is>
          <t>×</t>
        </is>
      </c>
      <c r="AM328" s="18" t="inlineStr">
        <is>
          <t>×</t>
        </is>
      </c>
      <c r="AN328" s="67" t="inlineStr">
        <is>
          <t>√</t>
        </is>
      </c>
      <c r="AO328" s="89" t="inlineStr">
        <is>
          <t>正在完善</t>
        </is>
      </c>
    </row>
    <row r="329" ht="39" customHeight="1" s="186">
      <c r="A329" s="123" t="n"/>
      <c r="B329" s="190" t="inlineStr">
        <is>
          <t>5.社会化服务体系建设</t>
        </is>
      </c>
      <c r="C329" s="181" t="n"/>
      <c r="D329" s="181" t="n"/>
      <c r="E329" s="182" t="n"/>
      <c r="F329" s="47" t="n"/>
      <c r="G329" s="48">
        <f>G330+G331+G340+G349+G350+G351</f>
        <v/>
      </c>
      <c r="H329" s="48">
        <f>H330+H331+H340+H349+H350+H351</f>
        <v/>
      </c>
      <c r="I329" s="193">
        <f>I330+I331+I340+I349+I350+I351</f>
        <v/>
      </c>
      <c r="J329" s="193">
        <f>J330+J331+J340+J349+J350+J351</f>
        <v/>
      </c>
      <c r="K329" s="193">
        <f>K330+K331+K340+K349+K350+K351</f>
        <v/>
      </c>
      <c r="L329" s="67" t="n"/>
      <c r="M329" s="73" t="n"/>
      <c r="N329" s="73" t="n"/>
      <c r="O329" s="67" t="n"/>
      <c r="P329" s="67" t="n"/>
      <c r="Q329" s="67" t="n"/>
      <c r="R329" s="67" t="n"/>
      <c r="S329" s="67" t="n"/>
      <c r="T329" s="67" t="n"/>
      <c r="U329" s="67" t="n"/>
      <c r="V329" s="67" t="n"/>
      <c r="W329" s="77" t="n"/>
      <c r="X329" s="77" t="n"/>
      <c r="Y329" s="67" t="n"/>
      <c r="Z329" s="67" t="n"/>
      <c r="AA329" s="67" t="n"/>
      <c r="AB329" s="67" t="n"/>
      <c r="AC329" s="67" t="n"/>
      <c r="AD329" s="67" t="n"/>
      <c r="AE329" s="67" t="n"/>
      <c r="AF329" s="67" t="n"/>
      <c r="AG329" s="67" t="n"/>
      <c r="AH329" s="67" t="n"/>
      <c r="AI329" s="67" t="n"/>
      <c r="AJ329" s="67" t="n"/>
      <c r="AK329" s="67" t="n"/>
      <c r="AL329" s="67" t="n"/>
      <c r="AM329" s="67" t="n"/>
      <c r="AN329" s="67" t="n"/>
      <c r="AO329" s="67" t="n"/>
    </row>
    <row r="330" ht="70" customHeight="1" s="186">
      <c r="A330" s="42" t="n"/>
      <c r="B330" s="42" t="inlineStr">
        <is>
          <t>村级产业服务
中心建设</t>
        </is>
      </c>
      <c r="C330" s="42" t="inlineStr">
        <is>
          <t>新建</t>
        </is>
      </c>
      <c r="D330" s="40" t="inlineStr">
        <is>
          <t>2022.01-2022.12</t>
        </is>
      </c>
      <c r="E330" s="42" t="inlineStr">
        <is>
          <t>全县20个乡镇</t>
        </is>
      </c>
      <c r="F330" s="50" t="inlineStr">
        <is>
          <t>在20个乡镇20个养羊专业村各新建产业服务中心1个，每个新建草棚及全日粮加工等场所1000㎡、硬化饲草翻晒场1000㎡、配套砖混结构生产用房5间，每个站点补助75万元，资产确权登记到建设村。</t>
        </is>
      </c>
      <c r="G330" s="105" t="n">
        <v>1500</v>
      </c>
      <c r="H330" s="105" t="n">
        <v>1500</v>
      </c>
      <c r="I330" s="40" t="n"/>
      <c r="J330" s="40" t="n"/>
      <c r="K330" s="40" t="n"/>
      <c r="L330" s="40" t="inlineStr">
        <is>
          <t>甘财扶贫〔2021〕26号</t>
        </is>
      </c>
      <c r="M330" s="202" t="inlineStr">
        <is>
          <t>助力草羊产业，提高养殖效益。</t>
        </is>
      </c>
      <c r="N330" s="202" t="inlineStr">
        <is>
          <t>建设村级产业服务中心，有效解决了养殖户养殖技术最后一公里问题，健全服务机制，提高养殖效益。</t>
        </is>
      </c>
      <c r="O330" s="203" t="n">
        <v>45</v>
      </c>
      <c r="P330" s="40" t="n"/>
      <c r="Q330" s="42">
        <f>R330+S330</f>
        <v/>
      </c>
      <c r="R330" s="101" t="n">
        <v>2.5885</v>
      </c>
      <c r="S330" s="40" t="n"/>
      <c r="T330" s="42">
        <f>U330+V330</f>
        <v/>
      </c>
      <c r="U330" s="101" t="n">
        <v>10.354</v>
      </c>
      <c r="V330" s="40" t="n"/>
      <c r="W330" s="42" t="inlineStr">
        <is>
          <t>畜牧局</t>
        </is>
      </c>
      <c r="X330" s="79" t="inlineStr">
        <is>
          <t>赵过存</t>
        </is>
      </c>
      <c r="Y330" s="42" t="inlineStr">
        <is>
          <t>全县20个乡镇</t>
        </is>
      </c>
      <c r="Z330" s="40" t="n"/>
      <c r="AA330" s="40" t="inlineStr">
        <is>
          <t>环农领办发〔2022〕3号</t>
        </is>
      </c>
      <c r="AB330" s="40" t="inlineStr">
        <is>
          <t>中提前批</t>
        </is>
      </c>
      <c r="AC330" s="67" t="inlineStr">
        <is>
          <t>是</t>
        </is>
      </c>
      <c r="AD330" s="67" t="inlineStr">
        <is>
          <t>√</t>
        </is>
      </c>
      <c r="AE330" s="67" t="inlineStr">
        <is>
          <t>√</t>
        </is>
      </c>
      <c r="AF330" s="67" t="inlineStr">
        <is>
          <t>√</t>
        </is>
      </c>
      <c r="AG330" s="67" t="inlineStr">
        <is>
          <t>√</t>
        </is>
      </c>
      <c r="AH330" s="67" t="inlineStr">
        <is>
          <t>√</t>
        </is>
      </c>
      <c r="AI330" s="67" t="inlineStr">
        <is>
          <t>√</t>
        </is>
      </c>
      <c r="AJ330" s="67" t="inlineStr">
        <is>
          <t>√</t>
        </is>
      </c>
      <c r="AK330" s="67" t="inlineStr">
        <is>
          <t>√</t>
        </is>
      </c>
      <c r="AL330" s="18" t="inlineStr">
        <is>
          <t>×</t>
        </is>
      </c>
      <c r="AM330" s="18" t="inlineStr">
        <is>
          <t>×</t>
        </is>
      </c>
      <c r="AN330" s="67" t="inlineStr">
        <is>
          <t>√</t>
        </is>
      </c>
      <c r="AO330" s="89" t="inlineStr">
        <is>
          <t>正在完善</t>
        </is>
      </c>
    </row>
    <row r="331" ht="70" customHeight="1" s="186">
      <c r="A331" s="42" t="n"/>
      <c r="B331" s="42" t="inlineStr">
        <is>
          <t>全混合日粮加工点基础设施建设项目合计</t>
        </is>
      </c>
      <c r="C331" s="42" t="inlineStr">
        <is>
          <t>新建</t>
        </is>
      </c>
      <c r="D331" s="40" t="inlineStr">
        <is>
          <t>2022.01-2022.12</t>
        </is>
      </c>
      <c r="E331" s="42" t="inlineStr">
        <is>
          <t>甜水等8乡镇</t>
        </is>
      </c>
      <c r="F331" s="50" t="inlineStr">
        <is>
          <t>扶持10个村每村新建全混合日粮加工点1处、草棚1000㎡、硬化饲草翻晒场1000㎡。每个站点补助45万元，资产确权登记到建设村。</t>
        </is>
      </c>
      <c r="G331" s="42">
        <f>SUM(G332:G339)</f>
        <v/>
      </c>
      <c r="H331" s="42">
        <f>SUM(H332:H339)</f>
        <v/>
      </c>
      <c r="I331" s="40" t="n"/>
      <c r="J331" s="40" t="n"/>
      <c r="K331" s="40" t="n"/>
      <c r="L331" s="40" t="n"/>
      <c r="M331" s="102" t="inlineStr">
        <is>
          <t>提高饲草利用率，增加养殖效益。</t>
        </is>
      </c>
      <c r="N331" s="102" t="inlineStr">
        <is>
          <t>加强基础设施建设，提高配方养殖，增加养殖户收益，进一步完善“企、社、户”三方利益联结机制。</t>
        </is>
      </c>
      <c r="O331" s="42">
        <f>SUM(O332:O339)</f>
        <v/>
      </c>
      <c r="P331" s="40" t="n">
        <v>1</v>
      </c>
      <c r="Q331" s="42">
        <f>R331+S331</f>
        <v/>
      </c>
      <c r="R331" s="42">
        <f>SUM(R332:R339)</f>
        <v/>
      </c>
      <c r="S331" s="40" t="n"/>
      <c r="T331" s="42">
        <f>U331+V331</f>
        <v/>
      </c>
      <c r="U331" s="42">
        <f>SUM(U332:U339)</f>
        <v/>
      </c>
      <c r="V331" s="40" t="n"/>
      <c r="W331" s="42" t="inlineStr">
        <is>
          <t>畜牧局</t>
        </is>
      </c>
      <c r="X331" s="79" t="inlineStr">
        <is>
          <t>赵过存</t>
        </is>
      </c>
      <c r="Y331" s="42" t="inlineStr">
        <is>
          <t>有关乡镇</t>
        </is>
      </c>
      <c r="Z331" s="40" t="n"/>
      <c r="AA331" s="40" t="inlineStr">
        <is>
          <t>环农领办发〔2022〕3号</t>
        </is>
      </c>
      <c r="AB331" s="40" t="inlineStr">
        <is>
          <t>中提前批</t>
        </is>
      </c>
      <c r="AC331" s="67" t="inlineStr">
        <is>
          <t>是</t>
        </is>
      </c>
      <c r="AD331" s="67" t="inlineStr">
        <is>
          <t>√</t>
        </is>
      </c>
      <c r="AE331" s="67" t="inlineStr">
        <is>
          <t>√</t>
        </is>
      </c>
      <c r="AF331" s="67" t="inlineStr">
        <is>
          <t>√</t>
        </is>
      </c>
      <c r="AG331" s="67" t="inlineStr">
        <is>
          <t>√</t>
        </is>
      </c>
      <c r="AH331" s="67" t="inlineStr">
        <is>
          <t>√</t>
        </is>
      </c>
      <c r="AI331" s="67" t="inlineStr">
        <is>
          <t>√</t>
        </is>
      </c>
      <c r="AJ331" s="67" t="inlineStr">
        <is>
          <t>√</t>
        </is>
      </c>
      <c r="AK331" s="67" t="inlineStr">
        <is>
          <t>√</t>
        </is>
      </c>
      <c r="AL331" s="18" t="inlineStr">
        <is>
          <t>×</t>
        </is>
      </c>
      <c r="AM331" s="18" t="inlineStr">
        <is>
          <t>×</t>
        </is>
      </c>
      <c r="AN331" s="67" t="inlineStr">
        <is>
          <t>√</t>
        </is>
      </c>
      <c r="AO331" s="89" t="inlineStr">
        <is>
          <t>正在完善</t>
        </is>
      </c>
    </row>
    <row r="332" ht="54" customHeight="1" s="186">
      <c r="A332" s="123" t="n"/>
      <c r="B332" s="46" t="inlineStr">
        <is>
          <t>全混合日粮加工点基础设施建设项目</t>
        </is>
      </c>
      <c r="C332" s="46" t="inlineStr">
        <is>
          <t>新建</t>
        </is>
      </c>
      <c r="D332" s="44" t="inlineStr">
        <is>
          <t>2022.01-2022.12</t>
        </is>
      </c>
      <c r="E332" s="46" t="inlineStr">
        <is>
          <t>甜水镇</t>
        </is>
      </c>
      <c r="F332" s="51" t="inlineStr">
        <is>
          <t>为甜水镇大良洼村新建全混合日粮加工点1处。</t>
        </is>
      </c>
      <c r="G332" s="46" t="n">
        <v>45</v>
      </c>
      <c r="H332" s="46" t="n">
        <v>45</v>
      </c>
      <c r="I332" s="44" t="n"/>
      <c r="J332" s="44" t="n"/>
      <c r="K332" s="44" t="n"/>
      <c r="L332" s="44" t="inlineStr">
        <is>
          <t>甘财扶贫〔2021〕26号</t>
        </is>
      </c>
      <c r="M332" s="51" t="inlineStr">
        <is>
          <t>提高饲草利用率，增加养殖效益。</t>
        </is>
      </c>
      <c r="N332" s="51" t="inlineStr">
        <is>
          <t>加强基础设施建设，提高配方养殖，增加养殖户收益，进一步完善“企、社、户”三方利益联结机制。</t>
        </is>
      </c>
      <c r="O332" s="46" t="n">
        <v>1</v>
      </c>
      <c r="P332" s="44" t="n"/>
      <c r="Q332" s="46">
        <f>R332+S332</f>
        <v/>
      </c>
      <c r="R332" s="46" t="n">
        <v>0.0394</v>
      </c>
      <c r="S332" s="44" t="n"/>
      <c r="T332" s="46">
        <f>U332+V332</f>
        <v/>
      </c>
      <c r="U332" s="46" t="n">
        <v>0.1475</v>
      </c>
      <c r="V332" s="44" t="n"/>
      <c r="W332" s="46" t="inlineStr">
        <is>
          <t>畜牧局</t>
        </is>
      </c>
      <c r="X332" s="80" t="inlineStr">
        <is>
          <t>赵过存</t>
        </is>
      </c>
      <c r="Y332" s="46" t="inlineStr">
        <is>
          <t>甜水镇</t>
        </is>
      </c>
      <c r="Z332" s="44" t="inlineStr">
        <is>
          <t>程利平</t>
        </is>
      </c>
      <c r="AA332" s="44" t="inlineStr">
        <is>
          <t>环农领办发〔2022〕3号</t>
        </is>
      </c>
      <c r="AB332" s="44" t="inlineStr">
        <is>
          <t>中提前批</t>
        </is>
      </c>
      <c r="AC332" s="67" t="inlineStr">
        <is>
          <t>是</t>
        </is>
      </c>
      <c r="AD332" s="67" t="inlineStr">
        <is>
          <t>√</t>
        </is>
      </c>
      <c r="AE332" s="67" t="inlineStr">
        <is>
          <t>√</t>
        </is>
      </c>
      <c r="AF332" s="67" t="inlineStr">
        <is>
          <t>√</t>
        </is>
      </c>
      <c r="AG332" s="67" t="inlineStr">
        <is>
          <t>√</t>
        </is>
      </c>
      <c r="AH332" s="67" t="inlineStr">
        <is>
          <t>√</t>
        </is>
      </c>
      <c r="AI332" s="67" t="inlineStr">
        <is>
          <t>√</t>
        </is>
      </c>
      <c r="AJ332" s="67" t="inlineStr">
        <is>
          <t>√</t>
        </is>
      </c>
      <c r="AK332" s="67" t="inlineStr">
        <is>
          <t>√</t>
        </is>
      </c>
      <c r="AL332" s="18" t="inlineStr">
        <is>
          <t>×</t>
        </is>
      </c>
      <c r="AM332" s="18" t="inlineStr">
        <is>
          <t>×</t>
        </is>
      </c>
      <c r="AN332" s="67" t="inlineStr">
        <is>
          <t>√</t>
        </is>
      </c>
      <c r="AO332" s="89" t="inlineStr">
        <is>
          <t>正在完善</t>
        </is>
      </c>
    </row>
    <row r="333" ht="54" customHeight="1" s="186">
      <c r="A333" s="123" t="n"/>
      <c r="B333" s="46" t="inlineStr">
        <is>
          <t>全混合日粮加工点基础设施建设项目</t>
        </is>
      </c>
      <c r="C333" s="46" t="inlineStr">
        <is>
          <t>新建</t>
        </is>
      </c>
      <c r="D333" s="44" t="inlineStr">
        <is>
          <t>2022.01-2022.12</t>
        </is>
      </c>
      <c r="E333" s="46" t="inlineStr">
        <is>
          <t>罗山川乡</t>
        </is>
      </c>
      <c r="F333" s="51" t="inlineStr">
        <is>
          <t>为罗山川乡陈渠子村新建全混合日粮加工点1处。</t>
        </is>
      </c>
      <c r="G333" s="46" t="n">
        <v>45</v>
      </c>
      <c r="H333" s="46" t="n">
        <v>45</v>
      </c>
      <c r="I333" s="44" t="n"/>
      <c r="J333" s="44" t="n"/>
      <c r="K333" s="44" t="n"/>
      <c r="L333" s="44" t="inlineStr">
        <is>
          <t>甘财扶贫〔2021〕26号</t>
        </is>
      </c>
      <c r="M333" s="51" t="inlineStr">
        <is>
          <t>提高饲草利用率，增加养殖效益。</t>
        </is>
      </c>
      <c r="N333" s="51" t="inlineStr">
        <is>
          <t>加强基础设施建设，提高配方养殖，增加养殖户收益，进一步完善“企、社、户”三方利益联结机制。</t>
        </is>
      </c>
      <c r="O333" s="46" t="n">
        <v>1</v>
      </c>
      <c r="P333" s="44" t="n"/>
      <c r="Q333" s="46">
        <f>R333+S333</f>
        <v/>
      </c>
      <c r="R333" s="46" t="n">
        <v>0.0284</v>
      </c>
      <c r="S333" s="44" t="n"/>
      <c r="T333" s="46">
        <f>U333+V333</f>
        <v/>
      </c>
      <c r="U333" s="46" t="n">
        <v>0.108</v>
      </c>
      <c r="V333" s="44" t="n"/>
      <c r="W333" s="46" t="inlineStr">
        <is>
          <t>畜牧局</t>
        </is>
      </c>
      <c r="X333" s="80" t="inlineStr">
        <is>
          <t>赵过存</t>
        </is>
      </c>
      <c r="Y333" s="46" t="inlineStr">
        <is>
          <t>罗山川乡</t>
        </is>
      </c>
      <c r="Z333" s="44" t="inlineStr">
        <is>
          <t>李怀文</t>
        </is>
      </c>
      <c r="AA333" s="44" t="inlineStr">
        <is>
          <t>环农领办发〔2022〕3号</t>
        </is>
      </c>
      <c r="AB333" s="44" t="inlineStr">
        <is>
          <t>中提前批</t>
        </is>
      </c>
      <c r="AC333" s="67" t="inlineStr">
        <is>
          <t>是</t>
        </is>
      </c>
      <c r="AD333" s="67" t="inlineStr">
        <is>
          <t>√</t>
        </is>
      </c>
      <c r="AE333" s="67" t="inlineStr">
        <is>
          <t>√</t>
        </is>
      </c>
      <c r="AF333" s="67" t="inlineStr">
        <is>
          <t>√</t>
        </is>
      </c>
      <c r="AG333" s="67" t="inlineStr">
        <is>
          <t>√</t>
        </is>
      </c>
      <c r="AH333" s="67" t="inlineStr">
        <is>
          <t>√</t>
        </is>
      </c>
      <c r="AI333" s="67" t="inlineStr">
        <is>
          <t>√</t>
        </is>
      </c>
      <c r="AJ333" s="67" t="inlineStr">
        <is>
          <t>√</t>
        </is>
      </c>
      <c r="AK333" s="67" t="inlineStr">
        <is>
          <t>√</t>
        </is>
      </c>
      <c r="AL333" s="18" t="inlineStr">
        <is>
          <t>×</t>
        </is>
      </c>
      <c r="AM333" s="18" t="inlineStr">
        <is>
          <t>×</t>
        </is>
      </c>
      <c r="AN333" s="67" t="inlineStr">
        <is>
          <t>√</t>
        </is>
      </c>
      <c r="AO333" s="89" t="inlineStr">
        <is>
          <t>正在完善</t>
        </is>
      </c>
    </row>
    <row r="334" ht="54" customHeight="1" s="186">
      <c r="A334" s="123" t="n"/>
      <c r="B334" s="46" t="inlineStr">
        <is>
          <t>全混合日粮加工点基础设施建设项目</t>
        </is>
      </c>
      <c r="C334" s="46" t="inlineStr">
        <is>
          <t>新建</t>
        </is>
      </c>
      <c r="D334" s="44" t="inlineStr">
        <is>
          <t>2022.01-2022.12</t>
        </is>
      </c>
      <c r="E334" s="46" t="inlineStr">
        <is>
          <t>芦家湾乡</t>
        </is>
      </c>
      <c r="F334" s="51" t="inlineStr">
        <is>
          <t>为芦家湾乡王庄村新建全混合日粮加工点1处。</t>
        </is>
      </c>
      <c r="G334" s="46" t="n">
        <v>45</v>
      </c>
      <c r="H334" s="46" t="n">
        <v>45</v>
      </c>
      <c r="I334" s="44" t="n"/>
      <c r="J334" s="44" t="n"/>
      <c r="K334" s="44" t="n"/>
      <c r="L334" s="44" t="inlineStr">
        <is>
          <t>甘财扶贫〔2021〕26号</t>
        </is>
      </c>
      <c r="M334" s="51" t="inlineStr">
        <is>
          <t>提高饲草利用率，增加养殖效益。</t>
        </is>
      </c>
      <c r="N334" s="51" t="inlineStr">
        <is>
          <t>加强基础设施建设，提高配方养殖，增加养殖户收益，进一步完善“企、社、户”三方利益联结机制。</t>
        </is>
      </c>
      <c r="O334" s="46" t="n">
        <v>1</v>
      </c>
      <c r="P334" s="44" t="n"/>
      <c r="Q334" s="46">
        <f>R334+S334</f>
        <v/>
      </c>
      <c r="R334" s="46" t="n">
        <v>0.0255</v>
      </c>
      <c r="S334" s="44" t="n"/>
      <c r="T334" s="46">
        <f>U334+V334</f>
        <v/>
      </c>
      <c r="U334" s="46" t="n">
        <v>0.102</v>
      </c>
      <c r="V334" s="44" t="n"/>
      <c r="W334" s="46" t="inlineStr">
        <is>
          <t>畜牧局</t>
        </is>
      </c>
      <c r="X334" s="80" t="inlineStr">
        <is>
          <t>赵过存</t>
        </is>
      </c>
      <c r="Y334" s="46" t="inlineStr">
        <is>
          <t>芦家湾乡</t>
        </is>
      </c>
      <c r="Z334" s="44" t="inlineStr">
        <is>
          <t>马鹏飞</t>
        </is>
      </c>
      <c r="AA334" s="44" t="inlineStr">
        <is>
          <t>环农领办发〔2022〕3号</t>
        </is>
      </c>
      <c r="AB334" s="44" t="inlineStr">
        <is>
          <t>中提前批</t>
        </is>
      </c>
      <c r="AC334" s="67" t="inlineStr">
        <is>
          <t>是</t>
        </is>
      </c>
      <c r="AD334" s="67" t="inlineStr">
        <is>
          <t>√</t>
        </is>
      </c>
      <c r="AE334" s="67" t="inlineStr">
        <is>
          <t>√</t>
        </is>
      </c>
      <c r="AF334" s="67" t="inlineStr">
        <is>
          <t>√</t>
        </is>
      </c>
      <c r="AG334" s="67" t="inlineStr">
        <is>
          <t>√</t>
        </is>
      </c>
      <c r="AH334" s="67" t="inlineStr">
        <is>
          <t>√</t>
        </is>
      </c>
      <c r="AI334" s="67" t="inlineStr">
        <is>
          <t>√</t>
        </is>
      </c>
      <c r="AJ334" s="67" t="inlineStr">
        <is>
          <t>√</t>
        </is>
      </c>
      <c r="AK334" s="67" t="inlineStr">
        <is>
          <t>√</t>
        </is>
      </c>
      <c r="AL334" s="18" t="inlineStr">
        <is>
          <t>×</t>
        </is>
      </c>
      <c r="AM334" s="18" t="inlineStr">
        <is>
          <t>×</t>
        </is>
      </c>
      <c r="AN334" s="67" t="inlineStr">
        <is>
          <t>√</t>
        </is>
      </c>
      <c r="AO334" s="89" t="inlineStr">
        <is>
          <t>正在完善</t>
        </is>
      </c>
    </row>
    <row r="335" ht="54" customHeight="1" s="186">
      <c r="A335" s="123" t="n"/>
      <c r="B335" s="46" t="inlineStr">
        <is>
          <t>全混合日粮加工点基础设施建设项目</t>
        </is>
      </c>
      <c r="C335" s="46" t="inlineStr">
        <is>
          <t>新建</t>
        </is>
      </c>
      <c r="D335" s="44" t="inlineStr">
        <is>
          <t>2022.01-2022.12</t>
        </is>
      </c>
      <c r="E335" s="46" t="inlineStr">
        <is>
          <t>天池乡</t>
        </is>
      </c>
      <c r="F335" s="51" t="inlineStr">
        <is>
          <t>为天池乡喜家坪村、曹李川村每村新建全混合日粮加工点各1处。</t>
        </is>
      </c>
      <c r="G335" s="46" t="n">
        <v>90</v>
      </c>
      <c r="H335" s="46" t="n">
        <v>90</v>
      </c>
      <c r="I335" s="44" t="n"/>
      <c r="J335" s="44" t="n"/>
      <c r="K335" s="44" t="n"/>
      <c r="L335" s="44" t="inlineStr">
        <is>
          <t>甘财扶贫〔2021〕26号</t>
        </is>
      </c>
      <c r="M335" s="51" t="inlineStr">
        <is>
          <t>提高饲草利用率，增加养殖效益。</t>
        </is>
      </c>
      <c r="N335" s="51" t="inlineStr">
        <is>
          <t>加强基础设施建设，提高配方养殖，增加养殖户收益，进一步完善“企、社、户”三方利益联结机制。</t>
        </is>
      </c>
      <c r="O335" s="46" t="n">
        <v>2</v>
      </c>
      <c r="P335" s="44" t="n"/>
      <c r="Q335" s="46">
        <f>R335+S335</f>
        <v/>
      </c>
      <c r="R335" s="46" t="n">
        <v>0.0222</v>
      </c>
      <c r="S335" s="44" t="n"/>
      <c r="T335" s="46">
        <f>U335+V335</f>
        <v/>
      </c>
      <c r="U335" s="46" t="n">
        <v>0.0888</v>
      </c>
      <c r="V335" s="44" t="n"/>
      <c r="W335" s="46" t="inlineStr">
        <is>
          <t>畜牧局</t>
        </is>
      </c>
      <c r="X335" s="80" t="inlineStr">
        <is>
          <t>赵过存</t>
        </is>
      </c>
      <c r="Y335" s="46" t="inlineStr">
        <is>
          <t>天池乡</t>
        </is>
      </c>
      <c r="Z335" s="44" t="inlineStr">
        <is>
          <t>刘震</t>
        </is>
      </c>
      <c r="AA335" s="44" t="inlineStr">
        <is>
          <t>环农领办发〔2022〕3号</t>
        </is>
      </c>
      <c r="AB335" s="44" t="inlineStr">
        <is>
          <t>中提前批</t>
        </is>
      </c>
      <c r="AC335" s="67" t="inlineStr">
        <is>
          <t>是</t>
        </is>
      </c>
      <c r="AD335" s="67" t="inlineStr">
        <is>
          <t>√</t>
        </is>
      </c>
      <c r="AE335" s="67" t="inlineStr">
        <is>
          <t>√</t>
        </is>
      </c>
      <c r="AF335" s="67" t="inlineStr">
        <is>
          <t>√</t>
        </is>
      </c>
      <c r="AG335" s="67" t="inlineStr">
        <is>
          <t>√</t>
        </is>
      </c>
      <c r="AH335" s="67" t="inlineStr">
        <is>
          <t>√</t>
        </is>
      </c>
      <c r="AI335" s="67" t="inlineStr">
        <is>
          <t>√</t>
        </is>
      </c>
      <c r="AJ335" s="67" t="inlineStr">
        <is>
          <t>√</t>
        </is>
      </c>
      <c r="AK335" s="67" t="inlineStr">
        <is>
          <t>√</t>
        </is>
      </c>
      <c r="AL335" s="18" t="inlineStr">
        <is>
          <t>×</t>
        </is>
      </c>
      <c r="AM335" s="18" t="inlineStr">
        <is>
          <t>×</t>
        </is>
      </c>
      <c r="AN335" s="67" t="inlineStr">
        <is>
          <t>√</t>
        </is>
      </c>
      <c r="AO335" s="89" t="inlineStr">
        <is>
          <t>正在完善</t>
        </is>
      </c>
    </row>
    <row r="336" ht="54" customHeight="1" s="186">
      <c r="A336" s="123" t="n"/>
      <c r="B336" s="46" t="inlineStr">
        <is>
          <t>全混合日粮加工点基础设施建设项目</t>
        </is>
      </c>
      <c r="C336" s="46" t="inlineStr">
        <is>
          <t>新建</t>
        </is>
      </c>
      <c r="D336" s="44" t="inlineStr">
        <is>
          <t>2022.01-2022.12</t>
        </is>
      </c>
      <c r="E336" s="46" t="inlineStr">
        <is>
          <t>环城镇</t>
        </is>
      </c>
      <c r="F336" s="51" t="inlineStr">
        <is>
          <t>为环城镇高龚塬村新建全混合日粮加工点1处。</t>
        </is>
      </c>
      <c r="G336" s="46" t="n">
        <v>45</v>
      </c>
      <c r="H336" s="46" t="n">
        <v>45</v>
      </c>
      <c r="I336" s="44" t="n"/>
      <c r="J336" s="44" t="n"/>
      <c r="K336" s="44" t="n"/>
      <c r="L336" s="44" t="inlineStr">
        <is>
          <t>甘财扶贫〔2021〕26号</t>
        </is>
      </c>
      <c r="M336" s="51" t="inlineStr">
        <is>
          <t>提高饲草利用率，增加养殖效益。</t>
        </is>
      </c>
      <c r="N336" s="51" t="inlineStr">
        <is>
          <t>加强基础设施建设，提高配方养殖，增加养殖户收益，进一步完善“企、社、户”三方利益联结机制。</t>
        </is>
      </c>
      <c r="O336" s="46" t="n">
        <v>0</v>
      </c>
      <c r="P336" s="44" t="n">
        <v>1</v>
      </c>
      <c r="Q336" s="46">
        <f>R336+S336</f>
        <v/>
      </c>
      <c r="R336" s="46" t="n">
        <v>0.0314</v>
      </c>
      <c r="S336" s="44" t="n"/>
      <c r="T336" s="46">
        <f>U336+V336</f>
        <v/>
      </c>
      <c r="U336" s="46" t="n">
        <v>0.1334</v>
      </c>
      <c r="V336" s="44" t="n"/>
      <c r="W336" s="46" t="inlineStr">
        <is>
          <t>畜牧局</t>
        </is>
      </c>
      <c r="X336" s="80" t="inlineStr">
        <is>
          <t>赵过存</t>
        </is>
      </c>
      <c r="Y336" s="46" t="inlineStr">
        <is>
          <t>环城镇</t>
        </is>
      </c>
      <c r="Z336" s="44" t="inlineStr">
        <is>
          <t>王向斌</t>
        </is>
      </c>
      <c r="AA336" s="44" t="inlineStr">
        <is>
          <t>环农领办发〔2022〕3号</t>
        </is>
      </c>
      <c r="AB336" s="44" t="inlineStr">
        <is>
          <t>中提前批</t>
        </is>
      </c>
      <c r="AC336" s="67" t="inlineStr">
        <is>
          <t>是</t>
        </is>
      </c>
      <c r="AD336" s="67" t="inlineStr">
        <is>
          <t>√</t>
        </is>
      </c>
      <c r="AE336" s="67" t="inlineStr">
        <is>
          <t>√</t>
        </is>
      </c>
      <c r="AF336" s="67" t="inlineStr">
        <is>
          <t>√</t>
        </is>
      </c>
      <c r="AG336" s="67" t="inlineStr">
        <is>
          <t>√</t>
        </is>
      </c>
      <c r="AH336" s="67" t="inlineStr">
        <is>
          <t>√</t>
        </is>
      </c>
      <c r="AI336" s="67" t="inlineStr">
        <is>
          <t>√</t>
        </is>
      </c>
      <c r="AJ336" s="67" t="inlineStr">
        <is>
          <t>√</t>
        </is>
      </c>
      <c r="AK336" s="67" t="inlineStr">
        <is>
          <t>√</t>
        </is>
      </c>
      <c r="AL336" s="18" t="inlineStr">
        <is>
          <t>×</t>
        </is>
      </c>
      <c r="AM336" s="18" t="inlineStr">
        <is>
          <t>×</t>
        </is>
      </c>
      <c r="AN336" s="67" t="inlineStr">
        <is>
          <t>√</t>
        </is>
      </c>
      <c r="AO336" s="89" t="inlineStr">
        <is>
          <t>正在完善</t>
        </is>
      </c>
    </row>
    <row r="337" ht="54" customHeight="1" s="186">
      <c r="A337" s="123" t="n"/>
      <c r="B337" s="46" t="inlineStr">
        <is>
          <t>全混合日粮加工点基础设施建设项目</t>
        </is>
      </c>
      <c r="C337" s="46" t="inlineStr">
        <is>
          <t>新建</t>
        </is>
      </c>
      <c r="D337" s="44" t="inlineStr">
        <is>
          <t>2022.01-2022.12</t>
        </is>
      </c>
      <c r="E337" s="46" t="inlineStr">
        <is>
          <t>樊家川镇</t>
        </is>
      </c>
      <c r="F337" s="51" t="inlineStr">
        <is>
          <t>为樊家川镇闫塬村、郝集村每村新建全混合日粮加工点1处。</t>
        </is>
      </c>
      <c r="G337" s="46" t="n">
        <v>90</v>
      </c>
      <c r="H337" s="46" t="n">
        <v>90</v>
      </c>
      <c r="I337" s="44" t="n"/>
      <c r="J337" s="44" t="n"/>
      <c r="K337" s="44" t="n"/>
      <c r="L337" s="44" t="inlineStr">
        <is>
          <t>甘财扶贫〔2021〕26号</t>
        </is>
      </c>
      <c r="M337" s="51" t="inlineStr">
        <is>
          <t>提高饲草利用率，增加养殖效益。</t>
        </is>
      </c>
      <c r="N337" s="51" t="inlineStr">
        <is>
          <t>加强基础设施建设，提高配方养殖，增加养殖户收益，进一步完善“企、社、户”三方利益联结机制。</t>
        </is>
      </c>
      <c r="O337" s="46" t="n">
        <v>2</v>
      </c>
      <c r="P337" s="44" t="n"/>
      <c r="Q337" s="46">
        <f>R337+S337</f>
        <v/>
      </c>
      <c r="R337" s="46" t="n">
        <v>0.073</v>
      </c>
      <c r="S337" s="44" t="n"/>
      <c r="T337" s="46">
        <f>U337+V337</f>
        <v/>
      </c>
      <c r="U337" s="46" t="n">
        <v>0.2893</v>
      </c>
      <c r="V337" s="44" t="n"/>
      <c r="W337" s="46" t="inlineStr">
        <is>
          <t>畜牧局</t>
        </is>
      </c>
      <c r="X337" s="80" t="inlineStr">
        <is>
          <t>赵过存</t>
        </is>
      </c>
      <c r="Y337" s="46" t="inlineStr">
        <is>
          <t>樊家川镇</t>
        </is>
      </c>
      <c r="Z337" s="44" t="inlineStr">
        <is>
          <t>王治峰</t>
        </is>
      </c>
      <c r="AA337" s="44" t="inlineStr">
        <is>
          <t>环农领办发〔2022〕3号</t>
        </is>
      </c>
      <c r="AB337" s="44" t="inlineStr">
        <is>
          <t>中提前批</t>
        </is>
      </c>
      <c r="AC337" s="67" t="inlineStr">
        <is>
          <t>是</t>
        </is>
      </c>
      <c r="AD337" s="67" t="inlineStr">
        <is>
          <t>√</t>
        </is>
      </c>
      <c r="AE337" s="67" t="inlineStr">
        <is>
          <t>√</t>
        </is>
      </c>
      <c r="AF337" s="67" t="inlineStr">
        <is>
          <t>√</t>
        </is>
      </c>
      <c r="AG337" s="67" t="inlineStr">
        <is>
          <t>√</t>
        </is>
      </c>
      <c r="AH337" s="67" t="inlineStr">
        <is>
          <t>√</t>
        </is>
      </c>
      <c r="AI337" s="67" t="inlineStr">
        <is>
          <t>√</t>
        </is>
      </c>
      <c r="AJ337" s="67" t="inlineStr">
        <is>
          <t>√</t>
        </is>
      </c>
      <c r="AK337" s="67" t="inlineStr">
        <is>
          <t>√</t>
        </is>
      </c>
      <c r="AL337" s="18" t="inlineStr">
        <is>
          <t>×</t>
        </is>
      </c>
      <c r="AM337" s="18" t="inlineStr">
        <is>
          <t>×</t>
        </is>
      </c>
      <c r="AN337" s="67" t="inlineStr">
        <is>
          <t>√</t>
        </is>
      </c>
      <c r="AO337" s="89" t="inlineStr">
        <is>
          <t>正在完善</t>
        </is>
      </c>
    </row>
    <row r="338" ht="54" customHeight="1" s="186">
      <c r="A338" s="123" t="n"/>
      <c r="B338" s="46" t="inlineStr">
        <is>
          <t>全混合日粮加工点基础设施建设项目</t>
        </is>
      </c>
      <c r="C338" s="46" t="inlineStr">
        <is>
          <t>新建</t>
        </is>
      </c>
      <c r="D338" s="44" t="inlineStr">
        <is>
          <t>2022.01-2022.12</t>
        </is>
      </c>
      <c r="E338" s="46" t="inlineStr">
        <is>
          <t>秦团庄乡</t>
        </is>
      </c>
      <c r="F338" s="51" t="inlineStr">
        <is>
          <t>为秦团庄乡新集子村新建全混合日粮加工点1处。</t>
        </is>
      </c>
      <c r="G338" s="46" t="n">
        <v>45</v>
      </c>
      <c r="H338" s="46" t="n">
        <v>45</v>
      </c>
      <c r="I338" s="44" t="n"/>
      <c r="J338" s="44" t="n"/>
      <c r="K338" s="44" t="n"/>
      <c r="L338" s="44" t="inlineStr">
        <is>
          <t>甘财扶贫〔2021〕26号</t>
        </is>
      </c>
      <c r="M338" s="51" t="inlineStr">
        <is>
          <t>提高饲草利用率，增加养殖效益。</t>
        </is>
      </c>
      <c r="N338" s="51" t="inlineStr">
        <is>
          <t>加强基础设施建设，提高配方养殖，增加养殖户收益，进一步完善“企、社、户”三方利益联结机制。</t>
        </is>
      </c>
      <c r="O338" s="46" t="n">
        <v>1</v>
      </c>
      <c r="P338" s="44" t="n"/>
      <c r="Q338" s="46">
        <f>R338+S338</f>
        <v/>
      </c>
      <c r="R338" s="46" t="n">
        <v>0.0421</v>
      </c>
      <c r="S338" s="44" t="n"/>
      <c r="T338" s="46">
        <f>U338+V338</f>
        <v/>
      </c>
      <c r="U338" s="46" t="n">
        <v>0.1281</v>
      </c>
      <c r="V338" s="44" t="n"/>
      <c r="W338" s="46" t="inlineStr">
        <is>
          <t>畜牧局</t>
        </is>
      </c>
      <c r="X338" s="80" t="inlineStr">
        <is>
          <t>赵过存</t>
        </is>
      </c>
      <c r="Y338" s="46" t="inlineStr">
        <is>
          <t>秦团庄乡</t>
        </is>
      </c>
      <c r="Z338" s="44" t="inlineStr">
        <is>
          <t>刘凤飞</t>
        </is>
      </c>
      <c r="AA338" s="44" t="inlineStr">
        <is>
          <t>环农领办发〔2022〕3号</t>
        </is>
      </c>
      <c r="AB338" s="44" t="inlineStr">
        <is>
          <t>中提前批</t>
        </is>
      </c>
      <c r="AC338" s="67" t="inlineStr">
        <is>
          <t>是</t>
        </is>
      </c>
      <c r="AD338" s="67" t="inlineStr">
        <is>
          <t>√</t>
        </is>
      </c>
      <c r="AE338" s="67" t="inlineStr">
        <is>
          <t>√</t>
        </is>
      </c>
      <c r="AF338" s="67" t="inlineStr">
        <is>
          <t>√</t>
        </is>
      </c>
      <c r="AG338" s="67" t="inlineStr">
        <is>
          <t>√</t>
        </is>
      </c>
      <c r="AH338" s="67" t="inlineStr">
        <is>
          <t>√</t>
        </is>
      </c>
      <c r="AI338" s="67" t="inlineStr">
        <is>
          <t>√</t>
        </is>
      </c>
      <c r="AJ338" s="67" t="inlineStr">
        <is>
          <t>√</t>
        </is>
      </c>
      <c r="AK338" s="67" t="inlineStr">
        <is>
          <t>√</t>
        </is>
      </c>
      <c r="AL338" s="18" t="inlineStr">
        <is>
          <t>×</t>
        </is>
      </c>
      <c r="AM338" s="18" t="inlineStr">
        <is>
          <t>×</t>
        </is>
      </c>
      <c r="AN338" s="67" t="inlineStr">
        <is>
          <t>√</t>
        </is>
      </c>
      <c r="AO338" s="89" t="inlineStr">
        <is>
          <t>正在完善</t>
        </is>
      </c>
    </row>
    <row r="339" ht="54" customHeight="1" s="186">
      <c r="A339" s="123" t="n"/>
      <c r="B339" s="46" t="inlineStr">
        <is>
          <t>全混合日粮加工点基础设施建设项目</t>
        </is>
      </c>
      <c r="C339" s="46" t="inlineStr">
        <is>
          <t>新建</t>
        </is>
      </c>
      <c r="D339" s="44" t="inlineStr">
        <is>
          <t>2022.01-2022.12</t>
        </is>
      </c>
      <c r="E339" s="46" t="inlineStr">
        <is>
          <t>合道镇</t>
        </is>
      </c>
      <c r="F339" s="51" t="inlineStr">
        <is>
          <t>为合道镇杨坪沟村新建全混合日粮加工点1处。</t>
        </is>
      </c>
      <c r="G339" s="46" t="n">
        <v>45</v>
      </c>
      <c r="H339" s="46" t="n">
        <v>45</v>
      </c>
      <c r="I339" s="44" t="n"/>
      <c r="J339" s="44" t="n"/>
      <c r="K339" s="44" t="n"/>
      <c r="L339" s="44" t="inlineStr">
        <is>
          <t>甘财扶贫〔2021〕26号</t>
        </is>
      </c>
      <c r="M339" s="51" t="inlineStr">
        <is>
          <t>提高饲草利用率，增加养殖效益。</t>
        </is>
      </c>
      <c r="N339" s="51" t="inlineStr">
        <is>
          <t>加强基础设施建设，提高配方养殖，增加养殖户收益，进一步完善“企、社、户”三方利益联结机制。</t>
        </is>
      </c>
      <c r="O339" s="46" t="n">
        <v>1</v>
      </c>
      <c r="P339" s="44" t="n"/>
      <c r="Q339" s="46">
        <f>R339+S339</f>
        <v/>
      </c>
      <c r="R339" s="46" t="n">
        <v>0.0315</v>
      </c>
      <c r="S339" s="44" t="n"/>
      <c r="T339" s="46">
        <f>U339+V339</f>
        <v/>
      </c>
      <c r="U339" s="46" t="n">
        <v>0.14175</v>
      </c>
      <c r="V339" s="44" t="n"/>
      <c r="W339" s="46" t="inlineStr">
        <is>
          <t>畜牧局</t>
        </is>
      </c>
      <c r="X339" s="80" t="inlineStr">
        <is>
          <t>赵过存</t>
        </is>
      </c>
      <c r="Y339" s="46" t="inlineStr">
        <is>
          <t>合道镇</t>
        </is>
      </c>
      <c r="Z339" s="44" t="inlineStr">
        <is>
          <t>王宝明</t>
        </is>
      </c>
      <c r="AA339" s="44" t="inlineStr">
        <is>
          <t>环农领办发〔2022〕3号</t>
        </is>
      </c>
      <c r="AB339" s="44" t="inlineStr">
        <is>
          <t>中提前批</t>
        </is>
      </c>
      <c r="AC339" s="67" t="inlineStr">
        <is>
          <t>是</t>
        </is>
      </c>
      <c r="AD339" s="67" t="inlineStr">
        <is>
          <t>√</t>
        </is>
      </c>
      <c r="AE339" s="67" t="inlineStr">
        <is>
          <t>√</t>
        </is>
      </c>
      <c r="AF339" s="67" t="inlineStr">
        <is>
          <t>√</t>
        </is>
      </c>
      <c r="AG339" s="67" t="inlineStr">
        <is>
          <t>√</t>
        </is>
      </c>
      <c r="AH339" s="67" t="inlineStr">
        <is>
          <t>√</t>
        </is>
      </c>
      <c r="AI339" s="67" t="inlineStr">
        <is>
          <t>√</t>
        </is>
      </c>
      <c r="AJ339" s="67" t="inlineStr">
        <is>
          <t>√</t>
        </is>
      </c>
      <c r="AK339" s="67" t="inlineStr">
        <is>
          <t>√</t>
        </is>
      </c>
      <c r="AL339" s="18" t="inlineStr">
        <is>
          <t>×</t>
        </is>
      </c>
      <c r="AM339" s="18" t="inlineStr">
        <is>
          <t>×</t>
        </is>
      </c>
      <c r="AN339" s="67" t="inlineStr">
        <is>
          <t>√</t>
        </is>
      </c>
      <c r="AO339" s="89" t="inlineStr">
        <is>
          <t>正在完善</t>
        </is>
      </c>
    </row>
    <row r="340" ht="75" customHeight="1" s="186">
      <c r="A340" s="42" t="n"/>
      <c r="B340" s="42" t="inlineStr">
        <is>
          <t>全日粮机械
购置合计</t>
        </is>
      </c>
      <c r="C340" s="42" t="inlineStr">
        <is>
          <t>新建</t>
        </is>
      </c>
      <c r="D340" s="40" t="inlineStr">
        <is>
          <t>2022.01-2022.12</t>
        </is>
      </c>
      <c r="E340" s="42" t="inlineStr">
        <is>
          <t>甜水等8乡镇</t>
        </is>
      </c>
      <c r="F340" s="50" t="inlineStr">
        <is>
          <t>扶持10个村每村配送全日粮加工设备1套，每套补助35.2万元，产权登记到建设村。</t>
        </is>
      </c>
      <c r="G340" s="42">
        <f>SUM(G341:G348)</f>
        <v/>
      </c>
      <c r="H340" s="42">
        <f>SUM(H341:H348)</f>
        <v/>
      </c>
      <c r="I340" s="40" t="n"/>
      <c r="J340" s="40" t="n"/>
      <c r="K340" s="40" t="n"/>
      <c r="L340" s="40" t="n"/>
      <c r="M340" s="102" t="inlineStr">
        <is>
          <t>提高饲草利用率，增加养殖效益。</t>
        </is>
      </c>
      <c r="N340" s="102" t="inlineStr">
        <is>
          <t>加强配套设施购置，提高科学养殖水平，降低养殖成本，增加养殖户收益，进一步完善“企、社、户”三方利益联结机制。</t>
        </is>
      </c>
      <c r="O340" s="42">
        <f>SUM(O341:O348)</f>
        <v/>
      </c>
      <c r="P340" s="40" t="n">
        <v>1</v>
      </c>
      <c r="Q340" s="42">
        <f>R340+S340</f>
        <v/>
      </c>
      <c r="R340" s="42">
        <f>SUM(R341:R348)</f>
        <v/>
      </c>
      <c r="S340" s="40" t="n"/>
      <c r="T340" s="42">
        <f>U340+V340</f>
        <v/>
      </c>
      <c r="U340" s="42">
        <f>SUM(U341:U348)</f>
        <v/>
      </c>
      <c r="V340" s="40" t="n"/>
      <c r="W340" s="42" t="inlineStr">
        <is>
          <t>畜牧局</t>
        </is>
      </c>
      <c r="X340" s="79" t="inlineStr">
        <is>
          <t>赵过存</t>
        </is>
      </c>
      <c r="Y340" s="42" t="inlineStr">
        <is>
          <t>甜水等8乡镇</t>
        </is>
      </c>
      <c r="Z340" s="40" t="n"/>
      <c r="AA340" s="40" t="inlineStr">
        <is>
          <t>环农领办发〔2022〕3号</t>
        </is>
      </c>
      <c r="AB340" s="40" t="inlineStr">
        <is>
          <t>中提前批</t>
        </is>
      </c>
      <c r="AC340" s="67" t="inlineStr">
        <is>
          <t>是</t>
        </is>
      </c>
      <c r="AD340" s="67" t="inlineStr">
        <is>
          <t>√</t>
        </is>
      </c>
      <c r="AE340" s="67" t="inlineStr">
        <is>
          <t>√</t>
        </is>
      </c>
      <c r="AF340" s="67" t="inlineStr">
        <is>
          <t>√</t>
        </is>
      </c>
      <c r="AG340" s="67" t="inlineStr">
        <is>
          <t>√</t>
        </is>
      </c>
      <c r="AH340" s="67" t="inlineStr">
        <is>
          <t>√</t>
        </is>
      </c>
      <c r="AI340" s="67" t="inlineStr">
        <is>
          <t>√</t>
        </is>
      </c>
      <c r="AJ340" s="67" t="inlineStr">
        <is>
          <t>√</t>
        </is>
      </c>
      <c r="AK340" s="67" t="inlineStr">
        <is>
          <t>√</t>
        </is>
      </c>
      <c r="AL340" s="18" t="inlineStr">
        <is>
          <t>×</t>
        </is>
      </c>
      <c r="AM340" s="18" t="inlineStr">
        <is>
          <t>×</t>
        </is>
      </c>
      <c r="AN340" s="67" t="inlineStr">
        <is>
          <t>√</t>
        </is>
      </c>
      <c r="AO340" s="89" t="inlineStr">
        <is>
          <t>正在完善</t>
        </is>
      </c>
    </row>
    <row r="341" ht="72" customHeight="1" s="186">
      <c r="A341" s="123" t="n"/>
      <c r="B341" s="46" t="inlineStr">
        <is>
          <t>全日粮机械
购置</t>
        </is>
      </c>
      <c r="C341" s="46" t="inlineStr">
        <is>
          <t>新建</t>
        </is>
      </c>
      <c r="D341" s="44" t="inlineStr">
        <is>
          <t>2022.01-2022.12</t>
        </is>
      </c>
      <c r="E341" s="46" t="inlineStr">
        <is>
          <t>甜水镇</t>
        </is>
      </c>
      <c r="F341" s="51" t="inlineStr">
        <is>
          <t>为甜水镇大良洼村购置“全日粮”加工机械1套。</t>
        </is>
      </c>
      <c r="G341" s="46" t="n">
        <v>35.2</v>
      </c>
      <c r="H341" s="46" t="n">
        <v>35.2</v>
      </c>
      <c r="I341" s="44" t="n"/>
      <c r="J341" s="44" t="n"/>
      <c r="K341" s="44" t="n"/>
      <c r="L341" s="44" t="inlineStr">
        <is>
          <t>甘财扶贫〔2021〕26号</t>
        </is>
      </c>
      <c r="M341" s="51" t="inlineStr">
        <is>
          <t>提高饲草利用率，增加养殖效益。</t>
        </is>
      </c>
      <c r="N341" s="51" t="inlineStr">
        <is>
          <t>加强配套设施购置，提高科学养殖水平，降低养殖成本，增加养殖户收益，进一步完善“企、社、户”三方利益联结机制。</t>
        </is>
      </c>
      <c r="O341" s="46" t="n">
        <v>1</v>
      </c>
      <c r="P341" s="44" t="n"/>
      <c r="Q341" s="46">
        <f>R341+S341</f>
        <v/>
      </c>
      <c r="R341" s="46" t="n">
        <v>0.0394</v>
      </c>
      <c r="S341" s="44" t="n"/>
      <c r="T341" s="46">
        <f>U341+V341</f>
        <v/>
      </c>
      <c r="U341" s="46" t="n">
        <v>0.1475</v>
      </c>
      <c r="V341" s="44" t="n"/>
      <c r="W341" s="46" t="inlineStr">
        <is>
          <t>畜牧局</t>
        </is>
      </c>
      <c r="X341" s="80" t="inlineStr">
        <is>
          <t>赵过存</t>
        </is>
      </c>
      <c r="Y341" s="46" t="inlineStr">
        <is>
          <t>甜水镇</t>
        </is>
      </c>
      <c r="Z341" s="44" t="inlineStr">
        <is>
          <t>程利平</t>
        </is>
      </c>
      <c r="AA341" s="44" t="inlineStr">
        <is>
          <t>环农领办发〔2022〕3号</t>
        </is>
      </c>
      <c r="AB341" s="44" t="inlineStr">
        <is>
          <t>中提前批</t>
        </is>
      </c>
      <c r="AC341" s="67" t="inlineStr">
        <is>
          <t>是</t>
        </is>
      </c>
      <c r="AD341" s="67" t="inlineStr">
        <is>
          <t>√</t>
        </is>
      </c>
      <c r="AE341" s="67" t="inlineStr">
        <is>
          <t>√</t>
        </is>
      </c>
      <c r="AF341" s="67" t="inlineStr">
        <is>
          <t>√</t>
        </is>
      </c>
      <c r="AG341" s="67" t="inlineStr">
        <is>
          <t>√</t>
        </is>
      </c>
      <c r="AH341" s="67" t="inlineStr">
        <is>
          <t>√</t>
        </is>
      </c>
      <c r="AI341" s="67" t="inlineStr">
        <is>
          <t>√</t>
        </is>
      </c>
      <c r="AJ341" s="67" t="inlineStr">
        <is>
          <t>√</t>
        </is>
      </c>
      <c r="AK341" s="67" t="inlineStr">
        <is>
          <t>√</t>
        </is>
      </c>
      <c r="AL341" s="18" t="inlineStr">
        <is>
          <t>×</t>
        </is>
      </c>
      <c r="AM341" s="18" t="inlineStr">
        <is>
          <t>×</t>
        </is>
      </c>
      <c r="AN341" s="67" t="inlineStr">
        <is>
          <t>√</t>
        </is>
      </c>
      <c r="AO341" s="89" t="inlineStr">
        <is>
          <t>正在完善</t>
        </is>
      </c>
    </row>
    <row r="342" ht="72" customHeight="1" s="186">
      <c r="A342" s="123" t="n"/>
      <c r="B342" s="46" t="inlineStr">
        <is>
          <t>全日粮机械
购置</t>
        </is>
      </c>
      <c r="C342" s="46" t="inlineStr">
        <is>
          <t>新建</t>
        </is>
      </c>
      <c r="D342" s="44" t="inlineStr">
        <is>
          <t>2022.01-2022.12</t>
        </is>
      </c>
      <c r="E342" s="46" t="inlineStr">
        <is>
          <t>罗山川乡</t>
        </is>
      </c>
      <c r="F342" s="51" t="inlineStr">
        <is>
          <t>为罗山川乡陈渠子村购置“全日粮”加工机械1套。</t>
        </is>
      </c>
      <c r="G342" s="46" t="n">
        <v>35.2</v>
      </c>
      <c r="H342" s="46" t="n">
        <v>35.2</v>
      </c>
      <c r="I342" s="44" t="n"/>
      <c r="J342" s="44" t="n"/>
      <c r="K342" s="44" t="n"/>
      <c r="L342" s="44" t="inlineStr">
        <is>
          <t>甘财扶贫〔2021〕26号</t>
        </is>
      </c>
      <c r="M342" s="51" t="inlineStr">
        <is>
          <t>提高饲草利用率，增加养殖效益。</t>
        </is>
      </c>
      <c r="N342" s="51" t="inlineStr">
        <is>
          <t>加强配套设施购置，提高科学养殖水平，降低养殖成本，增加养殖户收益，进一步完善“企、社、户”三方利益联结机制。</t>
        </is>
      </c>
      <c r="O342" s="46" t="n">
        <v>1</v>
      </c>
      <c r="P342" s="44" t="n"/>
      <c r="Q342" s="46">
        <f>R342+S342</f>
        <v/>
      </c>
      <c r="R342" s="46" t="n">
        <v>0.0284</v>
      </c>
      <c r="S342" s="44" t="n"/>
      <c r="T342" s="46">
        <f>U342+V342</f>
        <v/>
      </c>
      <c r="U342" s="46" t="n">
        <v>0.108</v>
      </c>
      <c r="V342" s="44" t="n"/>
      <c r="W342" s="46" t="inlineStr">
        <is>
          <t>畜牧局</t>
        </is>
      </c>
      <c r="X342" s="80" t="inlineStr">
        <is>
          <t>赵过存</t>
        </is>
      </c>
      <c r="Y342" s="46" t="inlineStr">
        <is>
          <t>罗山川乡</t>
        </is>
      </c>
      <c r="Z342" s="44" t="inlineStr">
        <is>
          <t>李怀文</t>
        </is>
      </c>
      <c r="AA342" s="44" t="inlineStr">
        <is>
          <t>环农领办发〔2022〕3号</t>
        </is>
      </c>
      <c r="AB342" s="44" t="inlineStr">
        <is>
          <t>中提前批</t>
        </is>
      </c>
      <c r="AC342" s="67" t="inlineStr">
        <is>
          <t>是</t>
        </is>
      </c>
      <c r="AD342" s="67" t="inlineStr">
        <is>
          <t>√</t>
        </is>
      </c>
      <c r="AE342" s="67" t="inlineStr">
        <is>
          <t>√</t>
        </is>
      </c>
      <c r="AF342" s="67" t="inlineStr">
        <is>
          <t>√</t>
        </is>
      </c>
      <c r="AG342" s="67" t="inlineStr">
        <is>
          <t>√</t>
        </is>
      </c>
      <c r="AH342" s="67" t="inlineStr">
        <is>
          <t>√</t>
        </is>
      </c>
      <c r="AI342" s="67" t="inlineStr">
        <is>
          <t>√</t>
        </is>
      </c>
      <c r="AJ342" s="67" t="inlineStr">
        <is>
          <t>√</t>
        </is>
      </c>
      <c r="AK342" s="67" t="inlineStr">
        <is>
          <t>√</t>
        </is>
      </c>
      <c r="AL342" s="18" t="inlineStr">
        <is>
          <t>×</t>
        </is>
      </c>
      <c r="AM342" s="18" t="inlineStr">
        <is>
          <t>×</t>
        </is>
      </c>
      <c r="AN342" s="67" t="inlineStr">
        <is>
          <t>√</t>
        </is>
      </c>
      <c r="AO342" s="89" t="inlineStr">
        <is>
          <t>正在完善</t>
        </is>
      </c>
    </row>
    <row r="343" ht="72" customHeight="1" s="186">
      <c r="A343" s="123" t="n"/>
      <c r="B343" s="46" t="inlineStr">
        <is>
          <t>全日粮机械
购置</t>
        </is>
      </c>
      <c r="C343" s="46" t="inlineStr">
        <is>
          <t>新建</t>
        </is>
      </c>
      <c r="D343" s="44" t="inlineStr">
        <is>
          <t>2022.01-2022.12</t>
        </is>
      </c>
      <c r="E343" s="46" t="inlineStr">
        <is>
          <t>芦家湾乡</t>
        </is>
      </c>
      <c r="F343" s="51" t="inlineStr">
        <is>
          <t>为芦家湾乡王庄村购置“全日粮”加工机械1套。</t>
        </is>
      </c>
      <c r="G343" s="46" t="n">
        <v>35.2</v>
      </c>
      <c r="H343" s="46" t="n">
        <v>35.2</v>
      </c>
      <c r="I343" s="44" t="n"/>
      <c r="J343" s="44" t="n"/>
      <c r="K343" s="44" t="n"/>
      <c r="L343" s="44" t="inlineStr">
        <is>
          <t>甘财扶贫〔2021〕26号</t>
        </is>
      </c>
      <c r="M343" s="51" t="inlineStr">
        <is>
          <t>提高饲草利用率，增加养殖效益。</t>
        </is>
      </c>
      <c r="N343" s="51" t="inlineStr">
        <is>
          <t>加强配套设施购置，提高科学养殖水平，降低养殖成本，增加养殖户收益，进一步完善“企、社、户”三方利益联结机制。</t>
        </is>
      </c>
      <c r="O343" s="46" t="n">
        <v>1</v>
      </c>
      <c r="P343" s="44" t="n"/>
      <c r="Q343" s="46">
        <f>R343+S343</f>
        <v/>
      </c>
      <c r="R343" s="46" t="n">
        <v>0.0255</v>
      </c>
      <c r="S343" s="44" t="n"/>
      <c r="T343" s="46">
        <f>U343+V343</f>
        <v/>
      </c>
      <c r="U343" s="46" t="n">
        <v>0.102</v>
      </c>
      <c r="V343" s="44" t="n"/>
      <c r="W343" s="46" t="inlineStr">
        <is>
          <t>畜牧局</t>
        </is>
      </c>
      <c r="X343" s="80" t="inlineStr">
        <is>
          <t>赵过存</t>
        </is>
      </c>
      <c r="Y343" s="46" t="inlineStr">
        <is>
          <t>芦家湾乡</t>
        </is>
      </c>
      <c r="Z343" s="44" t="inlineStr">
        <is>
          <t>马鹏飞</t>
        </is>
      </c>
      <c r="AA343" s="44" t="inlineStr">
        <is>
          <t>环农领办发〔2022〕3号</t>
        </is>
      </c>
      <c r="AB343" s="44" t="inlineStr">
        <is>
          <t>中提前批</t>
        </is>
      </c>
      <c r="AC343" s="67" t="inlineStr">
        <is>
          <t>是</t>
        </is>
      </c>
      <c r="AD343" s="67" t="inlineStr">
        <is>
          <t>√</t>
        </is>
      </c>
      <c r="AE343" s="67" t="inlineStr">
        <is>
          <t>√</t>
        </is>
      </c>
      <c r="AF343" s="67" t="inlineStr">
        <is>
          <t>√</t>
        </is>
      </c>
      <c r="AG343" s="67" t="inlineStr">
        <is>
          <t>√</t>
        </is>
      </c>
      <c r="AH343" s="67" t="inlineStr">
        <is>
          <t>√</t>
        </is>
      </c>
      <c r="AI343" s="67" t="inlineStr">
        <is>
          <t>√</t>
        </is>
      </c>
      <c r="AJ343" s="67" t="inlineStr">
        <is>
          <t>√</t>
        </is>
      </c>
      <c r="AK343" s="67" t="inlineStr">
        <is>
          <t>√</t>
        </is>
      </c>
      <c r="AL343" s="18" t="inlineStr">
        <is>
          <t>×</t>
        </is>
      </c>
      <c r="AM343" s="18" t="inlineStr">
        <is>
          <t>×</t>
        </is>
      </c>
      <c r="AN343" s="67" t="inlineStr">
        <is>
          <t>√</t>
        </is>
      </c>
      <c r="AO343" s="89" t="inlineStr">
        <is>
          <t>正在完善</t>
        </is>
      </c>
    </row>
    <row r="344" ht="72" customHeight="1" s="186">
      <c r="A344" s="123" t="n"/>
      <c r="B344" s="46" t="inlineStr">
        <is>
          <t>全日粮机械
购置</t>
        </is>
      </c>
      <c r="C344" s="46" t="inlineStr">
        <is>
          <t>新建</t>
        </is>
      </c>
      <c r="D344" s="44" t="inlineStr">
        <is>
          <t>2022.01-2022.12</t>
        </is>
      </c>
      <c r="E344" s="46" t="inlineStr">
        <is>
          <t>天池乡</t>
        </is>
      </c>
      <c r="F344" s="51" t="inlineStr">
        <is>
          <t>为天池乡喜家坪村、曹李川村购置“全日粮”加工机械各1套。</t>
        </is>
      </c>
      <c r="G344" s="46" t="n">
        <v>70.40000000000001</v>
      </c>
      <c r="H344" s="46" t="n">
        <v>70.40000000000001</v>
      </c>
      <c r="I344" s="44" t="n"/>
      <c r="J344" s="44" t="n"/>
      <c r="K344" s="44" t="n"/>
      <c r="L344" s="44" t="inlineStr">
        <is>
          <t>甘财扶贫〔2021〕26号</t>
        </is>
      </c>
      <c r="M344" s="51" t="inlineStr">
        <is>
          <t>提高饲草利用率，增加养殖效益。</t>
        </is>
      </c>
      <c r="N344" s="51" t="inlineStr">
        <is>
          <t>加强配套设施购置，提高科学养殖水平，降低养殖成本，增加养殖户收益，进一步完善“企、社、户”三方利益联结机制。</t>
        </is>
      </c>
      <c r="O344" s="46" t="n">
        <v>2</v>
      </c>
      <c r="P344" s="44" t="n"/>
      <c r="Q344" s="46">
        <f>R344+S344</f>
        <v/>
      </c>
      <c r="R344" s="46" t="n">
        <v>0.0222</v>
      </c>
      <c r="S344" s="44" t="n"/>
      <c r="T344" s="46">
        <f>U344+V344</f>
        <v/>
      </c>
      <c r="U344" s="46" t="n">
        <v>0.0888</v>
      </c>
      <c r="V344" s="44" t="n"/>
      <c r="W344" s="46" t="inlineStr">
        <is>
          <t>畜牧局</t>
        </is>
      </c>
      <c r="X344" s="80" t="inlineStr">
        <is>
          <t>赵过存</t>
        </is>
      </c>
      <c r="Y344" s="46" t="inlineStr">
        <is>
          <t>天池乡</t>
        </is>
      </c>
      <c r="Z344" s="44" t="inlineStr">
        <is>
          <t>刘震</t>
        </is>
      </c>
      <c r="AA344" s="44" t="inlineStr">
        <is>
          <t>环农领办发〔2022〕3号</t>
        </is>
      </c>
      <c r="AB344" s="44" t="inlineStr">
        <is>
          <t>中提前批</t>
        </is>
      </c>
      <c r="AC344" s="67" t="inlineStr">
        <is>
          <t>是</t>
        </is>
      </c>
      <c r="AD344" s="67" t="inlineStr">
        <is>
          <t>√</t>
        </is>
      </c>
      <c r="AE344" s="67" t="inlineStr">
        <is>
          <t>√</t>
        </is>
      </c>
      <c r="AF344" s="67" t="inlineStr">
        <is>
          <t>√</t>
        </is>
      </c>
      <c r="AG344" s="67" t="inlineStr">
        <is>
          <t>√</t>
        </is>
      </c>
      <c r="AH344" s="67" t="inlineStr">
        <is>
          <t>√</t>
        </is>
      </c>
      <c r="AI344" s="67" t="inlineStr">
        <is>
          <t>√</t>
        </is>
      </c>
      <c r="AJ344" s="67" t="inlineStr">
        <is>
          <t>√</t>
        </is>
      </c>
      <c r="AK344" s="67" t="inlineStr">
        <is>
          <t>√</t>
        </is>
      </c>
      <c r="AL344" s="18" t="inlineStr">
        <is>
          <t>×</t>
        </is>
      </c>
      <c r="AM344" s="18" t="inlineStr">
        <is>
          <t>×</t>
        </is>
      </c>
      <c r="AN344" s="67" t="inlineStr">
        <is>
          <t>√</t>
        </is>
      </c>
      <c r="AO344" s="89" t="inlineStr">
        <is>
          <t>正在完善</t>
        </is>
      </c>
    </row>
    <row r="345" ht="72" customHeight="1" s="186">
      <c r="A345" s="123" t="n"/>
      <c r="B345" s="46" t="inlineStr">
        <is>
          <t>全日粮机械
购置</t>
        </is>
      </c>
      <c r="C345" s="46" t="inlineStr">
        <is>
          <t>新建</t>
        </is>
      </c>
      <c r="D345" s="44" t="inlineStr">
        <is>
          <t>2022.01-2022.12</t>
        </is>
      </c>
      <c r="E345" s="46" t="inlineStr">
        <is>
          <t>环城镇</t>
        </is>
      </c>
      <c r="F345" s="51" t="inlineStr">
        <is>
          <t>为环城镇高龚塬村购置“全日粮”加工机械1套。</t>
        </is>
      </c>
      <c r="G345" s="46" t="n">
        <v>35.2</v>
      </c>
      <c r="H345" s="46" t="n">
        <v>35.2</v>
      </c>
      <c r="I345" s="44" t="n"/>
      <c r="J345" s="44" t="n"/>
      <c r="K345" s="44" t="n"/>
      <c r="L345" s="44" t="inlineStr">
        <is>
          <t>甘财扶贫〔2021〕26号</t>
        </is>
      </c>
      <c r="M345" s="51" t="inlineStr">
        <is>
          <t>提高饲草利用率，增加养殖效益。</t>
        </is>
      </c>
      <c r="N345" s="51" t="inlineStr">
        <is>
          <t>加强配套设施购置，提高科学养殖水平，降低养殖成本，增加养殖户收益，进一步完善“企、社、户”三方利益联结机制。</t>
        </is>
      </c>
      <c r="O345" s="46" t="n">
        <v>0</v>
      </c>
      <c r="P345" s="44" t="n">
        <v>1</v>
      </c>
      <c r="Q345" s="46">
        <f>R345+S345</f>
        <v/>
      </c>
      <c r="R345" s="46" t="n">
        <v>0.0314</v>
      </c>
      <c r="S345" s="44" t="n"/>
      <c r="T345" s="46">
        <f>U345+V345</f>
        <v/>
      </c>
      <c r="U345" s="46" t="n">
        <v>0.1334</v>
      </c>
      <c r="V345" s="44" t="n"/>
      <c r="W345" s="46" t="inlineStr">
        <is>
          <t>畜牧局</t>
        </is>
      </c>
      <c r="X345" s="80" t="inlineStr">
        <is>
          <t>赵过存</t>
        </is>
      </c>
      <c r="Y345" s="46" t="inlineStr">
        <is>
          <t>环城镇</t>
        </is>
      </c>
      <c r="Z345" s="44" t="inlineStr">
        <is>
          <t>王向斌</t>
        </is>
      </c>
      <c r="AA345" s="44" t="inlineStr">
        <is>
          <t>环农领办发〔2022〕3号</t>
        </is>
      </c>
      <c r="AB345" s="44" t="inlineStr">
        <is>
          <t>中提前批</t>
        </is>
      </c>
      <c r="AC345" s="67" t="inlineStr">
        <is>
          <t>是</t>
        </is>
      </c>
      <c r="AD345" s="67" t="inlineStr">
        <is>
          <t>√</t>
        </is>
      </c>
      <c r="AE345" s="67" t="inlineStr">
        <is>
          <t>√</t>
        </is>
      </c>
      <c r="AF345" s="67" t="inlineStr">
        <is>
          <t>√</t>
        </is>
      </c>
      <c r="AG345" s="67" t="inlineStr">
        <is>
          <t>√</t>
        </is>
      </c>
      <c r="AH345" s="67" t="inlineStr">
        <is>
          <t>√</t>
        </is>
      </c>
      <c r="AI345" s="67" t="inlineStr">
        <is>
          <t>√</t>
        </is>
      </c>
      <c r="AJ345" s="67" t="inlineStr">
        <is>
          <t>√</t>
        </is>
      </c>
      <c r="AK345" s="67" t="inlineStr">
        <is>
          <t>√</t>
        </is>
      </c>
      <c r="AL345" s="18" t="inlineStr">
        <is>
          <t>×</t>
        </is>
      </c>
      <c r="AM345" s="18" t="inlineStr">
        <is>
          <t>×</t>
        </is>
      </c>
      <c r="AN345" s="67" t="inlineStr">
        <is>
          <t>√</t>
        </is>
      </c>
      <c r="AO345" s="89" t="inlineStr">
        <is>
          <t>正在完善</t>
        </is>
      </c>
    </row>
    <row r="346" ht="72" customHeight="1" s="186">
      <c r="A346" s="123" t="n"/>
      <c r="B346" s="46" t="inlineStr">
        <is>
          <t>全日粮机械
购置</t>
        </is>
      </c>
      <c r="C346" s="46" t="inlineStr">
        <is>
          <t>新建</t>
        </is>
      </c>
      <c r="D346" s="44" t="inlineStr">
        <is>
          <t>2022.01-2022.12</t>
        </is>
      </c>
      <c r="E346" s="46" t="inlineStr">
        <is>
          <t>樊家川镇</t>
        </is>
      </c>
      <c r="F346" s="51" t="inlineStr">
        <is>
          <t>为樊家川镇闫塬村、郝集村购置“全日粮”加工机械各1套。</t>
        </is>
      </c>
      <c r="G346" s="46" t="n">
        <v>70.40000000000001</v>
      </c>
      <c r="H346" s="46" t="n">
        <v>70.40000000000001</v>
      </c>
      <c r="I346" s="44" t="n"/>
      <c r="J346" s="44" t="n"/>
      <c r="K346" s="44" t="n"/>
      <c r="L346" s="44" t="inlineStr">
        <is>
          <t>甘财扶贫〔2021〕26号</t>
        </is>
      </c>
      <c r="M346" s="51" t="inlineStr">
        <is>
          <t>提高饲草利用率，增加养殖效益。</t>
        </is>
      </c>
      <c r="N346" s="51" t="inlineStr">
        <is>
          <t>加强配套设施购置，提高科学养殖水平，降低养殖成本，增加养殖户收益，进一步完善“企、社、户”三方利益联结机制。</t>
        </is>
      </c>
      <c r="O346" s="46" t="n">
        <v>2</v>
      </c>
      <c r="P346" s="44" t="n"/>
      <c r="Q346" s="46">
        <f>R346+S346</f>
        <v/>
      </c>
      <c r="R346" s="46" t="n">
        <v>0.073</v>
      </c>
      <c r="S346" s="44" t="n"/>
      <c r="T346" s="46">
        <f>U346+V346</f>
        <v/>
      </c>
      <c r="U346" s="46" t="n">
        <v>0.2893</v>
      </c>
      <c r="V346" s="44" t="n"/>
      <c r="W346" s="46" t="inlineStr">
        <is>
          <t>畜牧局</t>
        </is>
      </c>
      <c r="X346" s="80" t="inlineStr">
        <is>
          <t>赵过存</t>
        </is>
      </c>
      <c r="Y346" s="46" t="inlineStr">
        <is>
          <t>樊家川镇</t>
        </is>
      </c>
      <c r="Z346" s="44" t="inlineStr">
        <is>
          <t>王治峰</t>
        </is>
      </c>
      <c r="AA346" s="44" t="inlineStr">
        <is>
          <t>环农领办发〔2022〕3号</t>
        </is>
      </c>
      <c r="AB346" s="44" t="inlineStr">
        <is>
          <t>中提前批</t>
        </is>
      </c>
      <c r="AC346" s="67" t="inlineStr">
        <is>
          <t>是</t>
        </is>
      </c>
      <c r="AD346" s="67" t="inlineStr">
        <is>
          <t>√</t>
        </is>
      </c>
      <c r="AE346" s="67" t="inlineStr">
        <is>
          <t>√</t>
        </is>
      </c>
      <c r="AF346" s="67" t="inlineStr">
        <is>
          <t>√</t>
        </is>
      </c>
      <c r="AG346" s="67" t="inlineStr">
        <is>
          <t>√</t>
        </is>
      </c>
      <c r="AH346" s="67" t="inlineStr">
        <is>
          <t>√</t>
        </is>
      </c>
      <c r="AI346" s="67" t="inlineStr">
        <is>
          <t>√</t>
        </is>
      </c>
      <c r="AJ346" s="67" t="inlineStr">
        <is>
          <t>√</t>
        </is>
      </c>
      <c r="AK346" s="67" t="inlineStr">
        <is>
          <t>√</t>
        </is>
      </c>
      <c r="AL346" s="18" t="inlineStr">
        <is>
          <t>×</t>
        </is>
      </c>
      <c r="AM346" s="18" t="inlineStr">
        <is>
          <t>×</t>
        </is>
      </c>
      <c r="AN346" s="67" t="inlineStr">
        <is>
          <t>√</t>
        </is>
      </c>
      <c r="AO346" s="89" t="inlineStr">
        <is>
          <t>正在完善</t>
        </is>
      </c>
    </row>
    <row r="347" ht="72" customHeight="1" s="186">
      <c r="A347" s="123" t="n"/>
      <c r="B347" s="46" t="inlineStr">
        <is>
          <t>全日粮机械
购置</t>
        </is>
      </c>
      <c r="C347" s="46" t="inlineStr">
        <is>
          <t>新建</t>
        </is>
      </c>
      <c r="D347" s="44" t="inlineStr">
        <is>
          <t>2022.01-2022.12</t>
        </is>
      </c>
      <c r="E347" s="46" t="inlineStr">
        <is>
          <t>秦团庄乡</t>
        </is>
      </c>
      <c r="F347" s="51" t="inlineStr">
        <is>
          <t>为秦团庄乡新集子村购置“全日粮”加工机械1套。</t>
        </is>
      </c>
      <c r="G347" s="46" t="n">
        <v>35.2</v>
      </c>
      <c r="H347" s="46" t="n">
        <v>35.2</v>
      </c>
      <c r="I347" s="44" t="n"/>
      <c r="J347" s="44" t="n"/>
      <c r="K347" s="44" t="n"/>
      <c r="L347" s="44" t="inlineStr">
        <is>
          <t>甘财扶贫〔2021〕26号</t>
        </is>
      </c>
      <c r="M347" s="51" t="inlineStr">
        <is>
          <t>提高饲草利用率，增加养殖效益。</t>
        </is>
      </c>
      <c r="N347" s="51" t="inlineStr">
        <is>
          <t>加强配套设施购置，提高科学养殖水平，降低养殖成本，增加养殖户收益，进一步完善“企、社、户”三方利益联结机制。</t>
        </is>
      </c>
      <c r="O347" s="46" t="n">
        <v>1</v>
      </c>
      <c r="P347" s="44" t="n"/>
      <c r="Q347" s="46">
        <f>R347+S347</f>
        <v/>
      </c>
      <c r="R347" s="46" t="n">
        <v>0.0421</v>
      </c>
      <c r="S347" s="44" t="n"/>
      <c r="T347" s="46">
        <f>U347+V347</f>
        <v/>
      </c>
      <c r="U347" s="46" t="n">
        <v>0.1281</v>
      </c>
      <c r="V347" s="44" t="n"/>
      <c r="W347" s="46" t="inlineStr">
        <is>
          <t>畜牧局</t>
        </is>
      </c>
      <c r="X347" s="80" t="inlineStr">
        <is>
          <t>赵过存</t>
        </is>
      </c>
      <c r="Y347" s="46" t="inlineStr">
        <is>
          <t>秦团庄乡</t>
        </is>
      </c>
      <c r="Z347" s="44" t="inlineStr">
        <is>
          <t>刘凤飞</t>
        </is>
      </c>
      <c r="AA347" s="44" t="inlineStr">
        <is>
          <t>环农领办发〔2022〕3号</t>
        </is>
      </c>
      <c r="AB347" s="44" t="inlineStr">
        <is>
          <t>中提前批</t>
        </is>
      </c>
      <c r="AC347" s="67" t="inlineStr">
        <is>
          <t>是</t>
        </is>
      </c>
      <c r="AD347" s="67" t="inlineStr">
        <is>
          <t>√</t>
        </is>
      </c>
      <c r="AE347" s="67" t="inlineStr">
        <is>
          <t>√</t>
        </is>
      </c>
      <c r="AF347" s="67" t="inlineStr">
        <is>
          <t>√</t>
        </is>
      </c>
      <c r="AG347" s="67" t="inlineStr">
        <is>
          <t>√</t>
        </is>
      </c>
      <c r="AH347" s="67" t="inlineStr">
        <is>
          <t>√</t>
        </is>
      </c>
      <c r="AI347" s="67" t="inlineStr">
        <is>
          <t>√</t>
        </is>
      </c>
      <c r="AJ347" s="67" t="inlineStr">
        <is>
          <t>√</t>
        </is>
      </c>
      <c r="AK347" s="67" t="inlineStr">
        <is>
          <t>√</t>
        </is>
      </c>
      <c r="AL347" s="18" t="inlineStr">
        <is>
          <t>×</t>
        </is>
      </c>
      <c r="AM347" s="18" t="inlineStr">
        <is>
          <t>×</t>
        </is>
      </c>
      <c r="AN347" s="67" t="inlineStr">
        <is>
          <t>√</t>
        </is>
      </c>
      <c r="AO347" s="89" t="inlineStr">
        <is>
          <t>正在完善</t>
        </is>
      </c>
    </row>
    <row r="348" ht="72" customHeight="1" s="186">
      <c r="A348" s="123" t="n"/>
      <c r="B348" s="46" t="inlineStr">
        <is>
          <t>全日粮机械
购置</t>
        </is>
      </c>
      <c r="C348" s="46" t="inlineStr">
        <is>
          <t>新建</t>
        </is>
      </c>
      <c r="D348" s="44" t="inlineStr">
        <is>
          <t>2022.01-2022.12</t>
        </is>
      </c>
      <c r="E348" s="46" t="inlineStr">
        <is>
          <t>合道镇</t>
        </is>
      </c>
      <c r="F348" s="51" t="inlineStr">
        <is>
          <t>为合道镇杨坪沟村购置“全日粮”加工机械1套。</t>
        </is>
      </c>
      <c r="G348" s="46" t="n">
        <v>35.2</v>
      </c>
      <c r="H348" s="46" t="n">
        <v>35.2</v>
      </c>
      <c r="I348" s="44" t="n"/>
      <c r="J348" s="44" t="n"/>
      <c r="K348" s="44" t="n"/>
      <c r="L348" s="44" t="inlineStr">
        <is>
          <t>甘财扶贫〔2021〕26号</t>
        </is>
      </c>
      <c r="M348" s="51" t="inlineStr">
        <is>
          <t>提高饲草利用率，增加养殖效益。</t>
        </is>
      </c>
      <c r="N348" s="51" t="inlineStr">
        <is>
          <t>加强配套设施购置，提高科学养殖水平，降低养殖成本，增加养殖户收益，进一步完善“企、社、户”三方利益联结机制。</t>
        </is>
      </c>
      <c r="O348" s="46" t="n">
        <v>1</v>
      </c>
      <c r="P348" s="44" t="n"/>
      <c r="Q348" s="46">
        <f>R348+S348</f>
        <v/>
      </c>
      <c r="R348" s="46" t="n">
        <v>0.0315</v>
      </c>
      <c r="S348" s="44" t="n"/>
      <c r="T348" s="46">
        <f>U348+V348</f>
        <v/>
      </c>
      <c r="U348" s="46" t="n">
        <v>0.1418</v>
      </c>
      <c r="V348" s="44" t="n"/>
      <c r="W348" s="46" t="inlineStr">
        <is>
          <t>畜牧局</t>
        </is>
      </c>
      <c r="X348" s="80" t="inlineStr">
        <is>
          <t>赵过存</t>
        </is>
      </c>
      <c r="Y348" s="46" t="inlineStr">
        <is>
          <t>合道镇</t>
        </is>
      </c>
      <c r="Z348" s="44" t="inlineStr">
        <is>
          <t>王宝明</t>
        </is>
      </c>
      <c r="AA348" s="44" t="inlineStr">
        <is>
          <t>环农领办发〔2022〕3号</t>
        </is>
      </c>
      <c r="AB348" s="44" t="inlineStr">
        <is>
          <t>中提前批</t>
        </is>
      </c>
      <c r="AC348" s="67" t="inlineStr">
        <is>
          <t>是</t>
        </is>
      </c>
      <c r="AD348" s="67" t="inlineStr">
        <is>
          <t>√</t>
        </is>
      </c>
      <c r="AE348" s="67" t="inlineStr">
        <is>
          <t>√</t>
        </is>
      </c>
      <c r="AF348" s="67" t="inlineStr">
        <is>
          <t>√</t>
        </is>
      </c>
      <c r="AG348" s="67" t="inlineStr">
        <is>
          <t>√</t>
        </is>
      </c>
      <c r="AH348" s="67" t="inlineStr">
        <is>
          <t>√</t>
        </is>
      </c>
      <c r="AI348" s="67" t="inlineStr">
        <is>
          <t>√</t>
        </is>
      </c>
      <c r="AJ348" s="67" t="inlineStr">
        <is>
          <t>√</t>
        </is>
      </c>
      <c r="AK348" s="67" t="inlineStr">
        <is>
          <t>√</t>
        </is>
      </c>
      <c r="AL348" s="18" t="inlineStr">
        <is>
          <t>×</t>
        </is>
      </c>
      <c r="AM348" s="18" t="inlineStr">
        <is>
          <t>×</t>
        </is>
      </c>
      <c r="AN348" s="67" t="inlineStr">
        <is>
          <t>√</t>
        </is>
      </c>
      <c r="AO348" s="89" t="inlineStr">
        <is>
          <t>正在完善</t>
        </is>
      </c>
    </row>
    <row r="349" ht="122" customHeight="1" s="186">
      <c r="A349" s="42" t="n"/>
      <c r="B349" s="42" t="inlineStr">
        <is>
          <t>全日粮裹包物资购置</t>
        </is>
      </c>
      <c r="C349" s="42" t="inlineStr">
        <is>
          <t>新建</t>
        </is>
      </c>
      <c r="D349" s="40" t="inlineStr">
        <is>
          <t>2022.01-2022.12</t>
        </is>
      </c>
      <c r="E349" s="42" t="inlineStr">
        <is>
          <t>全县20个乡镇</t>
        </is>
      </c>
      <c r="F349" s="50" t="inlineStr">
        <is>
          <t>扶持20个乡镇27个全日粮加工中心（演武乡黑泉河村，合道镇沈家岭村、杨坪沟村，曲子镇西沟村、五里桥村，木钵镇殷家桥村、邓寨子村，八珠乡瓦崾岘村，洪德镇肖关村、张崾岘村，耿湾乡四合原村、潘掌村，山城乡薛塬村，虎洞镇张家湾村，车道镇刘渠村，毛井镇红土咀村，小南沟乡杨胡套子村，南湫乡党家洼村，甜水镇大良洼村，罗山川乡陈渠子村，芦家湾乡王庄村，天池乡喜家坪村，曹李川村，环城镇高龚塬村，樊家川镇闫塬村、郝集村，秦团庄乡新集子村）购置全日粮物资。</t>
        </is>
      </c>
      <c r="G349" s="42" t="n">
        <v>263</v>
      </c>
      <c r="H349" s="42" t="n">
        <v>263</v>
      </c>
      <c r="I349" s="40" t="n"/>
      <c r="J349" s="40" t="n"/>
      <c r="K349" s="40" t="n"/>
      <c r="L349" s="40" t="inlineStr">
        <is>
          <t>甘财扶贫〔2021〕26号</t>
        </is>
      </c>
      <c r="M349" s="50" t="inlineStr">
        <is>
          <t>助推脱贫户发展草畜产业，提高贫困户收入。</t>
        </is>
      </c>
      <c r="N349" s="50" t="inlineStr">
        <is>
          <t>加强配套设施购置，提高科学养殖水平，降低养殖成本，增加养殖户收益，进一步完善“企、社、户”三方利益联结机制。</t>
        </is>
      </c>
      <c r="O349" s="42" t="n">
        <v>17</v>
      </c>
      <c r="P349" s="40" t="n"/>
      <c r="Q349" s="42">
        <f>R349+S349</f>
        <v/>
      </c>
      <c r="R349" s="42" t="n">
        <v>0.126</v>
      </c>
      <c r="S349" s="40" t="n"/>
      <c r="T349" s="42">
        <f>U349+V349</f>
        <v/>
      </c>
      <c r="U349" s="42" t="n">
        <v>0.5292</v>
      </c>
      <c r="V349" s="40" t="n"/>
      <c r="W349" s="42" t="inlineStr">
        <is>
          <t>畜牧局</t>
        </is>
      </c>
      <c r="X349" s="79" t="inlineStr">
        <is>
          <t>赵过存</t>
        </is>
      </c>
      <c r="Y349" s="42" t="inlineStr">
        <is>
          <t>全县20个乡镇</t>
        </is>
      </c>
      <c r="Z349" s="40" t="n"/>
      <c r="AA349" s="40" t="inlineStr">
        <is>
          <t>环农领办发〔2022〕3号</t>
        </is>
      </c>
      <c r="AB349" s="40" t="inlineStr">
        <is>
          <t>中提前批</t>
        </is>
      </c>
      <c r="AC349" s="67" t="inlineStr">
        <is>
          <t>是</t>
        </is>
      </c>
      <c r="AD349" s="67" t="inlineStr">
        <is>
          <t>√</t>
        </is>
      </c>
      <c r="AE349" s="67" t="inlineStr">
        <is>
          <t>√</t>
        </is>
      </c>
      <c r="AF349" s="67" t="inlineStr">
        <is>
          <t>√</t>
        </is>
      </c>
      <c r="AG349" s="67" t="inlineStr">
        <is>
          <t>√</t>
        </is>
      </c>
      <c r="AH349" s="67" t="inlineStr">
        <is>
          <t>√</t>
        </is>
      </c>
      <c r="AI349" s="67" t="inlineStr">
        <is>
          <t>√</t>
        </is>
      </c>
      <c r="AJ349" s="67" t="inlineStr">
        <is>
          <t>√</t>
        </is>
      </c>
      <c r="AK349" s="67" t="inlineStr">
        <is>
          <t>√</t>
        </is>
      </c>
      <c r="AL349" s="18" t="inlineStr">
        <is>
          <t>×</t>
        </is>
      </c>
      <c r="AM349" s="18" t="inlineStr">
        <is>
          <t>×</t>
        </is>
      </c>
      <c r="AN349" s="67" t="inlineStr">
        <is>
          <t>√</t>
        </is>
      </c>
      <c r="AO349" s="89" t="inlineStr">
        <is>
          <t>正在完善</t>
        </is>
      </c>
    </row>
    <row r="350" ht="81" customHeight="1" s="186">
      <c r="A350" s="42" t="n"/>
      <c r="B350" s="42" t="inlineStr">
        <is>
          <t>青贮包裹物资</t>
        </is>
      </c>
      <c r="C350" s="42" t="inlineStr">
        <is>
          <t>新建</t>
        </is>
      </c>
      <c r="D350" s="40" t="inlineStr">
        <is>
          <t>2022.01-2022.12</t>
        </is>
      </c>
      <c r="E350" s="42" t="inlineStr">
        <is>
          <t>全县20个乡镇</t>
        </is>
      </c>
      <c r="F350" s="50" t="inlineStr">
        <is>
          <t>扶持全县248个村（环城镇红星村、十八里村、五里屯村除外）每村购置青贮膜及麻绳等物资，青贮物资统一采购，配送到村。</t>
        </is>
      </c>
      <c r="G350" s="42" t="n">
        <v>520</v>
      </c>
      <c r="H350" s="42" t="n">
        <v>520</v>
      </c>
      <c r="I350" s="40" t="n"/>
      <c r="J350" s="40" t="n"/>
      <c r="K350" s="40" t="n"/>
      <c r="L350" s="40" t="inlineStr">
        <is>
          <t>甘财扶贫〔2021〕26号</t>
        </is>
      </c>
      <c r="M350" s="50" t="inlineStr">
        <is>
          <t>助推脱贫户发展草畜产业，提高贫困户收入。</t>
        </is>
      </c>
      <c r="N350" s="50" t="inlineStr">
        <is>
          <t>加强配套设施购置，提高科学养殖水平，降低养殖成本，增加养殖户收益，进一步完善“企、社、户”三方利益联结机制。</t>
        </is>
      </c>
      <c r="O350" s="42" t="n">
        <v>248</v>
      </c>
      <c r="P350" s="40" t="n"/>
      <c r="Q350" s="42">
        <f>R350+S350</f>
        <v/>
      </c>
      <c r="R350" s="42" t="n">
        <v>2.5381</v>
      </c>
      <c r="S350" s="40" t="n"/>
      <c r="T350" s="42">
        <f>U350+V350</f>
        <v/>
      </c>
      <c r="U350" s="42" t="n">
        <v>10.8589</v>
      </c>
      <c r="V350" s="40" t="n"/>
      <c r="W350" s="42" t="inlineStr">
        <is>
          <t>畜牧局</t>
        </is>
      </c>
      <c r="X350" s="79" t="inlineStr">
        <is>
          <t>赵过存</t>
        </is>
      </c>
      <c r="Y350" s="42" t="inlineStr">
        <is>
          <t>全县20个乡镇</t>
        </is>
      </c>
      <c r="Z350" s="40" t="n"/>
      <c r="AA350" s="40" t="inlineStr">
        <is>
          <t>环农领办发〔2022〕3号</t>
        </is>
      </c>
      <c r="AB350" s="40" t="inlineStr">
        <is>
          <t>中提前批</t>
        </is>
      </c>
      <c r="AC350" s="67" t="inlineStr">
        <is>
          <t>是</t>
        </is>
      </c>
      <c r="AD350" s="67" t="inlineStr">
        <is>
          <t>√</t>
        </is>
      </c>
      <c r="AE350" s="67" t="inlineStr">
        <is>
          <t>√</t>
        </is>
      </c>
      <c r="AF350" s="67" t="inlineStr">
        <is>
          <t>√</t>
        </is>
      </c>
      <c r="AG350" s="67" t="inlineStr">
        <is>
          <t>√</t>
        </is>
      </c>
      <c r="AH350" s="67" t="inlineStr">
        <is>
          <t>√</t>
        </is>
      </c>
      <c r="AI350" s="67" t="inlineStr">
        <is>
          <t>√</t>
        </is>
      </c>
      <c r="AJ350" s="67" t="inlineStr">
        <is>
          <t>√</t>
        </is>
      </c>
      <c r="AK350" s="67" t="inlineStr">
        <is>
          <t>√</t>
        </is>
      </c>
      <c r="AL350" s="18" t="inlineStr">
        <is>
          <t>×</t>
        </is>
      </c>
      <c r="AM350" s="18" t="inlineStr">
        <is>
          <t>×</t>
        </is>
      </c>
      <c r="AN350" s="67" t="inlineStr">
        <is>
          <t>√</t>
        </is>
      </c>
      <c r="AO350" s="89" t="inlineStr">
        <is>
          <t>正在完善</t>
        </is>
      </c>
    </row>
    <row r="351" ht="71" customHeight="1" s="186">
      <c r="A351" s="42" t="n"/>
      <c r="B351" s="42" t="inlineStr">
        <is>
          <t>颗粒饲料加工点建设</t>
        </is>
      </c>
      <c r="C351" s="42" t="inlineStr">
        <is>
          <t>新建</t>
        </is>
      </c>
      <c r="D351" s="40" t="inlineStr">
        <is>
          <t>2022.01-2022.12</t>
        </is>
      </c>
      <c r="E351" s="42" t="inlineStr">
        <is>
          <t>曲子镇
耿湾乡
虎洞镇</t>
        </is>
      </c>
      <c r="F351" s="50" t="inlineStr">
        <is>
          <t>为曲子镇西沟村、耿湾乡万湾村、虎洞镇张湾村每村新建颗粒饲料加工点1处，配套设施设备，每个加工点安排资金100万元，产权归建设村所有。</t>
        </is>
      </c>
      <c r="G351" s="42" t="n">
        <v>300</v>
      </c>
      <c r="H351" s="42" t="n">
        <v>300</v>
      </c>
      <c r="I351" s="40" t="n"/>
      <c r="J351" s="40" t="n"/>
      <c r="K351" s="40" t="n"/>
      <c r="L351" s="40" t="inlineStr">
        <is>
          <t>甘财扶贫〔2021〕26号</t>
        </is>
      </c>
      <c r="M351" s="50" t="inlineStr">
        <is>
          <t>助推脱贫户发展草畜产业，提高贫困户收入。</t>
        </is>
      </c>
      <c r="N351" s="50" t="inlineStr">
        <is>
          <t>加强配套设施购置，提高科学养殖水平，降低养殖成本，增加养殖户收益，进一步完善“企、社、户”三方利益联结机制。</t>
        </is>
      </c>
      <c r="O351" s="42" t="n">
        <v>3</v>
      </c>
      <c r="P351" s="40" t="n"/>
      <c r="Q351" s="42">
        <f>R351+S351</f>
        <v/>
      </c>
      <c r="R351" s="42" t="n">
        <v>0.0312</v>
      </c>
      <c r="S351" s="40" t="n"/>
      <c r="T351" s="42">
        <f>U351+V351</f>
        <v/>
      </c>
      <c r="U351" s="42" t="n">
        <v>0.1248</v>
      </c>
      <c r="V351" s="40" t="n"/>
      <c r="W351" s="42" t="inlineStr">
        <is>
          <t>畜牧局</t>
        </is>
      </c>
      <c r="X351" s="79" t="inlineStr">
        <is>
          <t>赵过存</t>
        </is>
      </c>
      <c r="Y351" s="42" t="inlineStr">
        <is>
          <t>曲子镇
耿湾乡
虎洞镇</t>
        </is>
      </c>
      <c r="Z351" s="40" t="n"/>
      <c r="AA351" s="40" t="inlineStr">
        <is>
          <t>环农领办发〔2022〕3号</t>
        </is>
      </c>
      <c r="AB351" s="40" t="inlineStr">
        <is>
          <t>中提前批</t>
        </is>
      </c>
      <c r="AC351" s="67" t="inlineStr">
        <is>
          <t>是</t>
        </is>
      </c>
      <c r="AD351" s="67" t="inlineStr">
        <is>
          <t>√</t>
        </is>
      </c>
      <c r="AE351" s="67" t="inlineStr">
        <is>
          <t>√</t>
        </is>
      </c>
      <c r="AF351" s="67" t="inlineStr">
        <is>
          <t>√</t>
        </is>
      </c>
      <c r="AG351" s="67" t="inlineStr">
        <is>
          <t>√</t>
        </is>
      </c>
      <c r="AH351" s="67" t="inlineStr">
        <is>
          <t>√</t>
        </is>
      </c>
      <c r="AI351" s="67" t="inlineStr">
        <is>
          <t>√</t>
        </is>
      </c>
      <c r="AJ351" s="67" t="inlineStr">
        <is>
          <t>√</t>
        </is>
      </c>
      <c r="AK351" s="67" t="inlineStr">
        <is>
          <t>√</t>
        </is>
      </c>
      <c r="AL351" s="18" t="inlineStr">
        <is>
          <t>×</t>
        </is>
      </c>
      <c r="AM351" s="18" t="inlineStr">
        <is>
          <t>×</t>
        </is>
      </c>
      <c r="AN351" s="67" t="inlineStr">
        <is>
          <t>√</t>
        </is>
      </c>
      <c r="AO351" s="89" t="inlineStr">
        <is>
          <t>正在完善</t>
        </is>
      </c>
    </row>
    <row r="352" ht="39" customHeight="1" s="186">
      <c r="A352" s="123" t="n"/>
      <c r="B352" s="190" t="inlineStr">
        <is>
          <t>6.农村综合改革②-产业发展&lt;含村集体经济等&gt;</t>
        </is>
      </c>
      <c r="C352" s="181" t="n"/>
      <c r="D352" s="181" t="n"/>
      <c r="E352" s="182" t="n"/>
      <c r="F352" s="47" t="n"/>
      <c r="G352" s="48">
        <f>G353+G363</f>
        <v/>
      </c>
      <c r="H352" s="48">
        <f>H353+H363</f>
        <v/>
      </c>
      <c r="I352" s="48">
        <f>I353+I363</f>
        <v/>
      </c>
      <c r="J352" s="48">
        <f>J353+J363</f>
        <v/>
      </c>
      <c r="K352" s="48">
        <f>K353+K363</f>
        <v/>
      </c>
      <c r="L352" s="67" t="n"/>
      <c r="M352" s="73" t="n"/>
      <c r="N352" s="73" t="n"/>
      <c r="O352" s="67" t="n"/>
      <c r="P352" s="67" t="n"/>
      <c r="Q352" s="67" t="n"/>
      <c r="R352" s="67" t="n"/>
      <c r="S352" s="67" t="n"/>
      <c r="T352" s="67" t="n"/>
      <c r="U352" s="67" t="n"/>
      <c r="V352" s="67" t="n"/>
      <c r="W352" s="77" t="n"/>
      <c r="X352" s="77" t="n"/>
      <c r="Y352" s="67" t="n"/>
      <c r="Z352" s="67" t="n"/>
      <c r="AA352" s="67" t="n"/>
      <c r="AB352" s="67" t="n"/>
      <c r="AC352" s="67" t="n"/>
      <c r="AD352" s="67" t="n"/>
      <c r="AE352" s="67" t="n"/>
      <c r="AF352" s="67" t="n"/>
      <c r="AG352" s="67" t="n"/>
      <c r="AH352" s="67" t="n"/>
      <c r="AI352" s="67" t="n"/>
      <c r="AJ352" s="67" t="n"/>
      <c r="AK352" s="67" t="n"/>
      <c r="AL352" s="67" t="n"/>
      <c r="AM352" s="67" t="n"/>
      <c r="AN352" s="67" t="n"/>
      <c r="AO352" s="67" t="n"/>
    </row>
    <row r="353" ht="110" customHeight="1" s="186">
      <c r="A353" s="42" t="n"/>
      <c r="B353" s="42" t="inlineStr">
        <is>
          <t>村集体经济发展项目</t>
        </is>
      </c>
      <c r="C353" s="42" t="inlineStr">
        <is>
          <t>新建</t>
        </is>
      </c>
      <c r="D353" s="40" t="inlineStr">
        <is>
          <t>2022.01-2022.12</t>
        </is>
      </c>
      <c r="E353" s="42" t="inlineStr">
        <is>
          <t>有关乡镇</t>
        </is>
      </c>
      <c r="F353" s="50" t="inlineStr">
        <is>
          <t>扶持演武乡佛岔村、天池乡曹李川村、曲子镇宋家塬村、八珠乡瓦崾岘村、罗山川乡陈渠子村、洪德镇马塬村、甜水镇七里墩村、毛井镇黄寨柯村、环城镇马坊塬等9个村发展集体经济项目村，每村补助50万元，围绕全县草羊产业布局，充分发挥村级股份经济合作社特殊职能，自主经营，大力发展草畜产业，建设生产、加工和经营服务设施，带动农民发展优势突出和特色鲜明的产业，形成“一村一品”，推进农业产业结构调整，把农民增收和集体增效结合起来，壮大村集体经济实力。</t>
        </is>
      </c>
      <c r="G353" s="42" t="n">
        <v>450</v>
      </c>
      <c r="H353" s="42" t="n">
        <v>450</v>
      </c>
      <c r="I353" s="40" t="n"/>
      <c r="J353" s="40" t="n"/>
      <c r="K353" s="40" t="n"/>
      <c r="L353" s="40" t="inlineStr">
        <is>
          <t>甘财扶贫〔2021〕26号</t>
        </is>
      </c>
      <c r="M353" s="50" t="inlineStr">
        <is>
          <t>进一步壮大村级集体经济收入。</t>
        </is>
      </c>
      <c r="N353" s="50" t="inlineStr">
        <is>
          <t>由村党组织带领群众发展种养产业，推动村集体经济增收，示范带动群众致富。</t>
        </is>
      </c>
      <c r="O353" s="42" t="n">
        <v>9</v>
      </c>
      <c r="P353" s="40" t="n"/>
      <c r="Q353" s="42">
        <f>R353+S353</f>
        <v/>
      </c>
      <c r="R353" s="42" t="n">
        <v>0.6</v>
      </c>
      <c r="S353" s="40" t="n"/>
      <c r="T353" s="42">
        <f>U353+V353</f>
        <v/>
      </c>
      <c r="U353" s="42" t="n">
        <v>2.5</v>
      </c>
      <c r="V353" s="40" t="n"/>
      <c r="W353" s="42" t="inlineStr">
        <is>
          <t>农业农村局（组织部监管）</t>
        </is>
      </c>
      <c r="X353" s="78" t="inlineStr">
        <is>
          <t>邓志凯</t>
        </is>
      </c>
      <c r="Y353" s="42" t="inlineStr">
        <is>
          <t>有关乡镇村</t>
        </is>
      </c>
      <c r="Z353" s="40" t="n"/>
      <c r="AA353" s="40" t="inlineStr">
        <is>
          <t>环农领办发〔2022〕3号</t>
        </is>
      </c>
      <c r="AB353" s="40" t="inlineStr">
        <is>
          <t>中提前批</t>
        </is>
      </c>
      <c r="AC353" s="67" t="inlineStr">
        <is>
          <t>否</t>
        </is>
      </c>
      <c r="AD353" s="67" t="inlineStr">
        <is>
          <t>√</t>
        </is>
      </c>
      <c r="AE353" s="67" t="inlineStr">
        <is>
          <t>√</t>
        </is>
      </c>
      <c r="AF353" s="67" t="inlineStr">
        <is>
          <t>√</t>
        </is>
      </c>
      <c r="AG353" s="67" t="inlineStr">
        <is>
          <t>√</t>
        </is>
      </c>
      <c r="AH353" s="67" t="inlineStr">
        <is>
          <t>√</t>
        </is>
      </c>
      <c r="AI353" s="67" t="inlineStr">
        <is>
          <t>√</t>
        </is>
      </c>
      <c r="AJ353" s="67" t="inlineStr">
        <is>
          <t>√</t>
        </is>
      </c>
      <c r="AK353" s="67" t="inlineStr">
        <is>
          <t>√</t>
        </is>
      </c>
      <c r="AL353" s="18" t="inlineStr">
        <is>
          <t>×</t>
        </is>
      </c>
      <c r="AM353" s="18" t="inlineStr">
        <is>
          <t>×</t>
        </is>
      </c>
      <c r="AN353" s="67" t="inlineStr">
        <is>
          <t>√</t>
        </is>
      </c>
      <c r="AO353" s="89" t="inlineStr">
        <is>
          <t>正在完善</t>
        </is>
      </c>
    </row>
    <row r="354" ht="122" customFormat="1" customHeight="1" s="5">
      <c r="A354" s="46" t="n"/>
      <c r="B354" s="46" t="inlineStr">
        <is>
          <t>村集体经济发展项目</t>
        </is>
      </c>
      <c r="C354" s="46" t="inlineStr">
        <is>
          <t>新建</t>
        </is>
      </c>
      <c r="D354" s="44" t="inlineStr">
        <is>
          <t>2022.01-2022.12</t>
        </is>
      </c>
      <c r="E354" s="46" t="inlineStr">
        <is>
          <t>演武乡佛岔村</t>
        </is>
      </c>
      <c r="F354" s="51" t="inlineStr">
        <is>
          <t>实施肉羊产业发展项目，由佛岔村股份经济合作社经营，与环县鹏运生态养殖农民专业合作社合作，按照“村托社养”的模式发展肉羊产业，村集体每年向环县鹏运生态养殖农民专业合作社固定支付养殖费用5万元，租赁养殖场地、购买设备技术和养殖服务，羊只育肥出栏由股份经济合作社出售，每年育肥4月龄60斤羔羊两茬，预算盈利8万元，固定支出5万元，村集体收入3万元。村民可以享受到高于市场的销售价出售4月龄羔羊，也可通过出售饲草增加收入。资金所有权、收益权和项目运营管理权归佛岔村股份经济合作社所有</t>
        </is>
      </c>
      <c r="G354" s="46" t="n">
        <v>50</v>
      </c>
      <c r="H354" s="46" t="n">
        <v>50</v>
      </c>
      <c r="I354" s="44" t="n"/>
      <c r="J354" s="44" t="n"/>
      <c r="K354" s="44" t="n"/>
      <c r="L354" s="44" t="inlineStr">
        <is>
          <t>甘财扶贫〔2021〕26号</t>
        </is>
      </c>
      <c r="M354" s="51" t="inlineStr">
        <is>
          <t>项目计划每年育肥2茬，按照市场一般规律，每只肉羊净利润125元，两茬育肥净利润约8万元，村集体向合作方环县鹏运生态养殖农民专业合作社支付养殖服务费用5万元，村集体收益3万元。</t>
        </is>
      </c>
      <c r="N354" s="51" t="inlineStr">
        <is>
          <t>采取多元合作方式，佛岔村股份经济合作社确定项目实施方案，并按照有关要求完成项目资金申报，环县鹏运生态养殖农民专业合作社按照合同提供项目运行场所和养殖服务。村民可以享受到高于市场的销售价出售4月龄羔羊，也可通过出售饲草增加收入。</t>
        </is>
      </c>
      <c r="O354" s="46" t="n">
        <v>1</v>
      </c>
      <c r="P354" s="44" t="n"/>
      <c r="Q354" s="46" t="n">
        <v>0.0392</v>
      </c>
      <c r="R354" s="46" t="n">
        <v>0.016</v>
      </c>
      <c r="S354" s="44">
        <f>Q354-R354</f>
        <v/>
      </c>
      <c r="T354" s="46" t="n">
        <v>0.1702</v>
      </c>
      <c r="U354" s="46" t="n">
        <v>0.077</v>
      </c>
      <c r="V354" s="44">
        <f>T354-U354</f>
        <v/>
      </c>
      <c r="W354" s="46" t="inlineStr">
        <is>
          <t>农业农村局（组织部监管）</t>
        </is>
      </c>
      <c r="X354" s="71" t="inlineStr">
        <is>
          <t>邓志凯</t>
        </is>
      </c>
      <c r="Y354" s="46" t="inlineStr">
        <is>
          <t>演武乡</t>
        </is>
      </c>
      <c r="Z354" s="44" t="inlineStr">
        <is>
          <t>杨永杰</t>
        </is>
      </c>
      <c r="AA354" s="44" t="inlineStr">
        <is>
          <t>环农领办发〔2022〕3号</t>
        </is>
      </c>
      <c r="AB354" s="44" t="inlineStr">
        <is>
          <t>中提前批</t>
        </is>
      </c>
      <c r="AC354" s="67" t="inlineStr">
        <is>
          <t>否</t>
        </is>
      </c>
      <c r="AD354" s="67" t="inlineStr">
        <is>
          <t>√</t>
        </is>
      </c>
      <c r="AE354" s="67" t="inlineStr">
        <is>
          <t>√</t>
        </is>
      </c>
      <c r="AF354" s="67" t="inlineStr">
        <is>
          <t>√</t>
        </is>
      </c>
      <c r="AG354" s="67" t="inlineStr">
        <is>
          <t>√</t>
        </is>
      </c>
      <c r="AH354" s="67" t="inlineStr">
        <is>
          <t>√</t>
        </is>
      </c>
      <c r="AI354" s="67" t="inlineStr">
        <is>
          <t>√</t>
        </is>
      </c>
      <c r="AJ354" s="67" t="inlineStr">
        <is>
          <t>√</t>
        </is>
      </c>
      <c r="AK354" s="67" t="inlineStr">
        <is>
          <t>√</t>
        </is>
      </c>
      <c r="AL354" s="18" t="inlineStr">
        <is>
          <t>×</t>
        </is>
      </c>
      <c r="AM354" s="18" t="inlineStr">
        <is>
          <t>×</t>
        </is>
      </c>
      <c r="AN354" s="67" t="inlineStr">
        <is>
          <t>√</t>
        </is>
      </c>
      <c r="AO354" s="111" t="n"/>
    </row>
    <row r="355" ht="125" customFormat="1" customHeight="1" s="5">
      <c r="A355" s="46" t="n"/>
      <c r="B355" s="46" t="inlineStr">
        <is>
          <t>村集体经济发展项目</t>
        </is>
      </c>
      <c r="C355" s="46" t="inlineStr">
        <is>
          <t>新建</t>
        </is>
      </c>
      <c r="D355" s="44" t="inlineStr">
        <is>
          <t>2022.01-2022.12</t>
        </is>
      </c>
      <c r="E355" s="46" t="inlineStr">
        <is>
          <t>天池乡曹李川村</t>
        </is>
      </c>
      <c r="F355" s="51" t="inlineStr">
        <is>
          <t>兴办“全日粮”加工项目，由曹李川村股份经济合作社自主经营，计划在曹李川村吴家岔组新建“全日粮”加工厂一处，所有权归村集体所有，用于收购农户饲草及农作物，并按配比加工成“全日粮”，销售给当地养殖合作社及养殖户。预计加工厂年产量可达1500吨，销售额270万元，纯利润8万元，其中中央扶持资金50万元利润4.7万元。当地村民通过种植饲草、玉米、豆类等农作物出售给“全日粮”加工厂，户均收入可达6000元以上。</t>
        </is>
      </c>
      <c r="G355" s="46" t="n">
        <v>50</v>
      </c>
      <c r="H355" s="46" t="n">
        <v>50</v>
      </c>
      <c r="I355" s="44" t="n"/>
      <c r="J355" s="44" t="n"/>
      <c r="K355" s="44" t="n"/>
      <c r="L355" s="44" t="inlineStr">
        <is>
          <t>甘财扶贫〔2021〕26号</t>
        </is>
      </c>
      <c r="M355" s="51" t="inlineStr">
        <is>
          <t>预计加工厂年产量可达1500吨，销售额270万元，纯利润8万元，其中中央扶持资金50万元利润4.7万元。</t>
        </is>
      </c>
      <c r="N355" s="51" t="inlineStr">
        <is>
          <t>村民可以享受到低于市场的加工价和销售价，也可通过出售饲草增加收入。当地村民通过种植饲草、玉米、豆类等农作物出售给“全日粮”加工厂，户均收入可达6000元以上。</t>
        </is>
      </c>
      <c r="O355" s="46" t="n">
        <v>1</v>
      </c>
      <c r="P355" s="44" t="n"/>
      <c r="Q355" s="46" t="n">
        <v>0.0332</v>
      </c>
      <c r="R355" s="46" t="n">
        <v>0.0182</v>
      </c>
      <c r="S355" s="44">
        <f>Q355-R355</f>
        <v/>
      </c>
      <c r="T355" s="46" t="n">
        <v>0.1335</v>
      </c>
      <c r="U355" s="46" t="n">
        <v>0.077</v>
      </c>
      <c r="V355" s="44">
        <f>T355-U355</f>
        <v/>
      </c>
      <c r="W355" s="46" t="inlineStr">
        <is>
          <t>农业农村局（组织部监管）</t>
        </is>
      </c>
      <c r="X355" s="71" t="inlineStr">
        <is>
          <t>邓志凯</t>
        </is>
      </c>
      <c r="Y355" s="46" t="inlineStr">
        <is>
          <t>天池乡</t>
        </is>
      </c>
      <c r="Z355" s="44" t="inlineStr">
        <is>
          <t>刘震</t>
        </is>
      </c>
      <c r="AA355" s="44" t="inlineStr">
        <is>
          <t>环农领办发〔2022〕3号</t>
        </is>
      </c>
      <c r="AB355" s="44" t="inlineStr">
        <is>
          <t>中提前批</t>
        </is>
      </c>
      <c r="AC355" s="67" t="inlineStr">
        <is>
          <t>否</t>
        </is>
      </c>
      <c r="AD355" s="67" t="inlineStr">
        <is>
          <t>√</t>
        </is>
      </c>
      <c r="AE355" s="67" t="inlineStr">
        <is>
          <t>√</t>
        </is>
      </c>
      <c r="AF355" s="67" t="inlineStr">
        <is>
          <t>√</t>
        </is>
      </c>
      <c r="AG355" s="67" t="inlineStr">
        <is>
          <t>√</t>
        </is>
      </c>
      <c r="AH355" s="67" t="inlineStr">
        <is>
          <t>√</t>
        </is>
      </c>
      <c r="AI355" s="67" t="inlineStr">
        <is>
          <t>√</t>
        </is>
      </c>
      <c r="AJ355" s="67" t="inlineStr">
        <is>
          <t>√</t>
        </is>
      </c>
      <c r="AK355" s="67" t="inlineStr">
        <is>
          <t>√</t>
        </is>
      </c>
      <c r="AL355" s="18" t="inlineStr">
        <is>
          <t>×</t>
        </is>
      </c>
      <c r="AM355" s="18" t="inlineStr">
        <is>
          <t>×</t>
        </is>
      </c>
      <c r="AN355" s="67" t="inlineStr">
        <is>
          <t>√</t>
        </is>
      </c>
      <c r="AO355" s="111" t="n"/>
    </row>
    <row r="356" ht="110" customFormat="1" customHeight="1" s="5">
      <c r="A356" s="46" t="n"/>
      <c r="B356" s="46" t="inlineStr">
        <is>
          <t>村集体经济发展项目</t>
        </is>
      </c>
      <c r="C356" s="46" t="inlineStr">
        <is>
          <t>新建</t>
        </is>
      </c>
      <c r="D356" s="44" t="inlineStr">
        <is>
          <t>2022.01-2022.12</t>
        </is>
      </c>
      <c r="E356" s="46" t="inlineStr">
        <is>
          <t>曲子镇宋家塬村</t>
        </is>
      </c>
      <c r="F356" s="51" t="inlineStr">
        <is>
          <t>建办环县欣向荣草业专业合作社，主要承担本村及周边8村草产业发展指导、牧草集中种植、收割、加工、运输等。该项目概算投资160万元，其中自筹资金110万元，合作社所有权归村集体所有，固定资产投资建厂、购买机械资金预算110万元，项目周转资金50万元。该项目通过流转土地种植牧草打包销售、为其他合作社和种养殖农户提供收割、打包、运输等有偿服务的方式盈利，预计合作社年种植牧草100亩，收运牧草2000亩，纯利润10万元，其中中央扶持资金50万元收益3万元以上。</t>
        </is>
      </c>
      <c r="G356" s="46" t="n">
        <v>50</v>
      </c>
      <c r="H356" s="46" t="n">
        <v>50</v>
      </c>
      <c r="I356" s="44" t="n"/>
      <c r="J356" s="44" t="n"/>
      <c r="K356" s="44" t="n"/>
      <c r="L356" s="44" t="inlineStr">
        <is>
          <t>甘财扶贫〔2021〕26号</t>
        </is>
      </c>
      <c r="M356" s="51" t="inlineStr">
        <is>
          <t>纯利润10万元。其中中央扶持资金50万元收益3万元以上。</t>
        </is>
      </c>
      <c r="N356" s="51" t="inlineStr">
        <is>
          <t>为周围8村养殖户提供草产业发展指导、牧草集中种植、收割、加工、运输等，发展草羊产业，增加农户收入。</t>
        </is>
      </c>
      <c r="O356" s="46" t="n">
        <v>1</v>
      </c>
      <c r="P356" s="44" t="n"/>
      <c r="Q356" s="46" t="n">
        <v>0.0394</v>
      </c>
      <c r="R356" s="46" t="n">
        <v>0.0042</v>
      </c>
      <c r="S356" s="44">
        <f>Q356-R356</f>
        <v/>
      </c>
      <c r="T356" s="46" t="n">
        <v>0.1545</v>
      </c>
      <c r="U356" s="46" t="n">
        <v>0.0191</v>
      </c>
      <c r="V356" s="44">
        <f>T356-U356</f>
        <v/>
      </c>
      <c r="W356" s="46" t="inlineStr">
        <is>
          <t>农业农村局（组织部监管）</t>
        </is>
      </c>
      <c r="X356" s="71" t="inlineStr">
        <is>
          <t>邓志凯</t>
        </is>
      </c>
      <c r="Y356" s="46" t="inlineStr">
        <is>
          <t>曲子镇</t>
        </is>
      </c>
      <c r="Z356" s="44" t="inlineStr">
        <is>
          <t>段斌杰</t>
        </is>
      </c>
      <c r="AA356" s="44" t="inlineStr">
        <is>
          <t>环农领办发〔2022〕3号</t>
        </is>
      </c>
      <c r="AB356" s="44" t="inlineStr">
        <is>
          <t>中提前批</t>
        </is>
      </c>
      <c r="AC356" s="67" t="inlineStr">
        <is>
          <t>否</t>
        </is>
      </c>
      <c r="AD356" s="67" t="inlineStr">
        <is>
          <t>√</t>
        </is>
      </c>
      <c r="AE356" s="67" t="inlineStr">
        <is>
          <t>√</t>
        </is>
      </c>
      <c r="AF356" s="67" t="inlineStr">
        <is>
          <t>√</t>
        </is>
      </c>
      <c r="AG356" s="67" t="inlineStr">
        <is>
          <t>√</t>
        </is>
      </c>
      <c r="AH356" s="67" t="inlineStr">
        <is>
          <t>√</t>
        </is>
      </c>
      <c r="AI356" s="67" t="inlineStr">
        <is>
          <t>√</t>
        </is>
      </c>
      <c r="AJ356" s="67" t="inlineStr">
        <is>
          <t>√</t>
        </is>
      </c>
      <c r="AK356" s="67" t="inlineStr">
        <is>
          <t>√</t>
        </is>
      </c>
      <c r="AL356" s="18" t="inlineStr">
        <is>
          <t>×</t>
        </is>
      </c>
      <c r="AM356" s="18" t="inlineStr">
        <is>
          <t>×</t>
        </is>
      </c>
      <c r="AN356" s="67" t="inlineStr">
        <is>
          <t>√</t>
        </is>
      </c>
      <c r="AO356" s="111" t="n"/>
    </row>
    <row r="357" ht="110" customFormat="1" customHeight="1" s="5">
      <c r="A357" s="46" t="n"/>
      <c r="B357" s="46" t="inlineStr">
        <is>
          <t>村集体经济发展项目</t>
        </is>
      </c>
      <c r="C357" s="46" t="inlineStr">
        <is>
          <t>新建</t>
        </is>
      </c>
      <c r="D357" s="44" t="inlineStr">
        <is>
          <t>2022.01-2022.12</t>
        </is>
      </c>
      <c r="E357" s="46" t="inlineStr">
        <is>
          <t>八珠乡瓦崾岘村</t>
        </is>
      </c>
      <c r="F357" s="51" t="inlineStr">
        <is>
          <t>建设“全日粮”加工车间，该项目概算总投资127.8万元，自筹资金77.8万元，由瓦崾岘村股份经济合作社自主经营、自负盈亏，扶持资金主要用于加工车间厂房建设等固定资产投资。“全日粮”加工车间可为全乡养殖户提供饲草，引导群众发展湖羊养殖产业，加工车间所有收益归村集体所有，预计年收入8万元以上，其中中央三部委50万元扶持资金收益不少于4万元。资金所有权、收益权和项目运营管理权归村级股份经济合作社所有。</t>
        </is>
      </c>
      <c r="G357" s="46" t="n">
        <v>50</v>
      </c>
      <c r="H357" s="46" t="n">
        <v>50</v>
      </c>
      <c r="I357" s="44" t="n"/>
      <c r="J357" s="44" t="n"/>
      <c r="K357" s="44" t="n"/>
      <c r="L357" s="44" t="inlineStr">
        <is>
          <t>甘财扶贫〔2021〕26号</t>
        </is>
      </c>
      <c r="M357" s="51" t="inlineStr">
        <is>
          <t>预计年收入8万元以上，其中中央扶持50万元扶持资金收益不少于4万元。</t>
        </is>
      </c>
      <c r="N357" s="51" t="inlineStr">
        <is>
          <t>“全日粮”加工车间可为全乡养殖户提供饲草，引导群众发展湖羊养殖产业，加工车间所有收益归村集体所有，预计年收入8万元以上，其中中央三部委50万元扶持资金收益不少于4万元。</t>
        </is>
      </c>
      <c r="O357" s="46" t="n"/>
      <c r="P357" s="44" t="n"/>
      <c r="Q357" s="46" t="n">
        <v>0.0317</v>
      </c>
      <c r="R357" s="46" t="n">
        <v>0.0168</v>
      </c>
      <c r="S357" s="44">
        <f>Q357-R357</f>
        <v/>
      </c>
      <c r="T357" s="46" t="n">
        <v>0.1316</v>
      </c>
      <c r="U357" s="46" t="n">
        <v>0.0736</v>
      </c>
      <c r="V357" s="44">
        <f>T357-U357</f>
        <v/>
      </c>
      <c r="W357" s="46" t="inlineStr">
        <is>
          <t>农业农村局（组织部监管）</t>
        </is>
      </c>
      <c r="X357" s="71" t="inlineStr">
        <is>
          <t>邓志凯</t>
        </is>
      </c>
      <c r="Y357" s="46" t="inlineStr">
        <is>
          <t>八珠乡</t>
        </is>
      </c>
      <c r="Z357" s="44" t="inlineStr">
        <is>
          <t>张彬彬</t>
        </is>
      </c>
      <c r="AA357" s="44" t="inlineStr">
        <is>
          <t>环农领办发〔2022〕3号</t>
        </is>
      </c>
      <c r="AB357" s="44" t="inlineStr">
        <is>
          <t>中提前批</t>
        </is>
      </c>
      <c r="AC357" s="67" t="inlineStr">
        <is>
          <t>否</t>
        </is>
      </c>
      <c r="AD357" s="67" t="inlineStr">
        <is>
          <t>√</t>
        </is>
      </c>
      <c r="AE357" s="67" t="inlineStr">
        <is>
          <t>√</t>
        </is>
      </c>
      <c r="AF357" s="67" t="inlineStr">
        <is>
          <t>√</t>
        </is>
      </c>
      <c r="AG357" s="67" t="inlineStr">
        <is>
          <t>√</t>
        </is>
      </c>
      <c r="AH357" s="67" t="inlineStr">
        <is>
          <t>√</t>
        </is>
      </c>
      <c r="AI357" s="67" t="inlineStr">
        <is>
          <t>√</t>
        </is>
      </c>
      <c r="AJ357" s="67" t="inlineStr">
        <is>
          <t>√</t>
        </is>
      </c>
      <c r="AK357" s="67" t="inlineStr">
        <is>
          <t>√</t>
        </is>
      </c>
      <c r="AL357" s="18" t="inlineStr">
        <is>
          <t>×</t>
        </is>
      </c>
      <c r="AM357" s="18" t="inlineStr">
        <is>
          <t>×</t>
        </is>
      </c>
      <c r="AN357" s="67" t="inlineStr">
        <is>
          <t>√</t>
        </is>
      </c>
      <c r="AO357" s="111" t="n"/>
    </row>
    <row r="358" ht="117" customFormat="1" customHeight="1" s="5">
      <c r="A358" s="46" t="n"/>
      <c r="B358" s="46" t="inlineStr">
        <is>
          <t>村集体经济发展项目</t>
        </is>
      </c>
      <c r="C358" s="46" t="inlineStr">
        <is>
          <t>新建</t>
        </is>
      </c>
      <c r="D358" s="44" t="inlineStr">
        <is>
          <t>2022.01-2022.12</t>
        </is>
      </c>
      <c r="E358" s="46" t="inlineStr">
        <is>
          <t>洪德镇马塬村</t>
        </is>
      </c>
      <c r="F358" s="51" t="inlineStr">
        <is>
          <t>发展饲草加工产业，自筹资金30万元，由该村股份经济合作社负责新建饲草加工基地一处，自主经营。占地3.5亩，新建3000立方米草棚一座，购置大型种植、收割、翻晒、打捆等机械。采取“合作社＋基地+农户”的运营模式，在服务农户的同时实现村集体经济增效。该项目每年预计收益5万元，中央三部委资金预计收益3万元以上。资金所有权、收益权和项目运营管理权归村级股份经济合作社所有。</t>
        </is>
      </c>
      <c r="G358" s="46" t="n">
        <v>50</v>
      </c>
      <c r="H358" s="46" t="n">
        <v>50</v>
      </c>
      <c r="I358" s="44" t="n"/>
      <c r="J358" s="44" t="n"/>
      <c r="K358" s="44" t="n"/>
      <c r="L358" s="44" t="inlineStr">
        <is>
          <t>甘财扶贫〔2021〕26号</t>
        </is>
      </c>
      <c r="M358" s="51" t="inlineStr">
        <is>
          <t>该项目每年预计收益5万元，中央扶持资金预计收益3万元以上。</t>
        </is>
      </c>
      <c r="N358" s="51" t="inlineStr">
        <is>
          <t>采取“合作社＋基地+农户”的运营模式，为养殖农户提供饲草种植的技术指导、供种、种植、收贮、销售等服务工作，帮助农户在饲草种植上实现效益最大化，助力农户发展养殖业，同时，在保证本村养殖农户饲草充足的前提下，通过打捆加工，对外销售实现收益。</t>
        </is>
      </c>
      <c r="O358" s="46" t="n">
        <v>1</v>
      </c>
      <c r="P358" s="44" t="n"/>
      <c r="Q358" s="46" t="n">
        <v>0.0215</v>
      </c>
      <c r="R358" s="46" t="n">
        <v>0.0968</v>
      </c>
      <c r="S358" s="44">
        <f>Q358-R358</f>
        <v/>
      </c>
      <c r="T358" s="46" t="n">
        <v>0.0125</v>
      </c>
      <c r="U358" s="46" t="n">
        <v>0.0594</v>
      </c>
      <c r="V358" s="44">
        <f>T358-U358</f>
        <v/>
      </c>
      <c r="W358" s="46" t="inlineStr">
        <is>
          <t>农业农村局（组织部监管）</t>
        </is>
      </c>
      <c r="X358" s="71" t="inlineStr">
        <is>
          <t>邓志凯</t>
        </is>
      </c>
      <c r="Y358" s="46" t="inlineStr">
        <is>
          <t>洪德镇</t>
        </is>
      </c>
      <c r="Z358" s="44" t="inlineStr">
        <is>
          <t>王国伍</t>
        </is>
      </c>
      <c r="AA358" s="44" t="inlineStr">
        <is>
          <t>环农领办发〔2022〕3号</t>
        </is>
      </c>
      <c r="AB358" s="44" t="inlineStr">
        <is>
          <t>中提前批</t>
        </is>
      </c>
      <c r="AC358" s="67" t="inlineStr">
        <is>
          <t>否</t>
        </is>
      </c>
      <c r="AD358" s="67" t="inlineStr">
        <is>
          <t>√</t>
        </is>
      </c>
      <c r="AE358" s="67" t="inlineStr">
        <is>
          <t>√</t>
        </is>
      </c>
      <c r="AF358" s="67" t="inlineStr">
        <is>
          <t>√</t>
        </is>
      </c>
      <c r="AG358" s="67" t="inlineStr">
        <is>
          <t>√</t>
        </is>
      </c>
      <c r="AH358" s="67" t="inlineStr">
        <is>
          <t>√</t>
        </is>
      </c>
      <c r="AI358" s="67" t="inlineStr">
        <is>
          <t>√</t>
        </is>
      </c>
      <c r="AJ358" s="67" t="inlineStr">
        <is>
          <t>√</t>
        </is>
      </c>
      <c r="AK358" s="67" t="inlineStr">
        <is>
          <t>√</t>
        </is>
      </c>
      <c r="AL358" s="18" t="inlineStr">
        <is>
          <t>×</t>
        </is>
      </c>
      <c r="AM358" s="18" t="inlineStr">
        <is>
          <t>×</t>
        </is>
      </c>
      <c r="AN358" s="67" t="inlineStr">
        <is>
          <t>√</t>
        </is>
      </c>
      <c r="AO358" s="111" t="n"/>
    </row>
    <row r="359" ht="110" customFormat="1" customHeight="1" s="5">
      <c r="A359" s="46" t="n"/>
      <c r="B359" s="46" t="inlineStr">
        <is>
          <t>村集体经济发展项目</t>
        </is>
      </c>
      <c r="C359" s="46" t="inlineStr">
        <is>
          <t>新建</t>
        </is>
      </c>
      <c r="D359" s="44" t="inlineStr">
        <is>
          <t>2022.01-2022.12</t>
        </is>
      </c>
      <c r="E359" s="46" t="inlineStr">
        <is>
          <t>罗山川乡陈渠子村</t>
        </is>
      </c>
      <c r="F359" s="51" t="inlineStr">
        <is>
          <t>建设草质颗粒饲料加工车间项目，自筹30万元，购买草质颗粒饲料加工设备一套、改造场地面积2500平方米，引导养殖大户发展湖羊养殖项目，向周边农户提供饲草加工服务。收购当地及周边农户饲草，加工后以低于市场价格向当地及周边合作社、养殖户出售，向周边农户提供饲草加工服务；预计全年加工饲料2000吨，项目每年净收益4.8万元，其中中央财政扶持资金收益3万元。资金所有权、收益权和项目运营管理权归村集体所有。</t>
        </is>
      </c>
      <c r="G359" s="46" t="n">
        <v>50</v>
      </c>
      <c r="H359" s="46" t="n">
        <v>50</v>
      </c>
      <c r="I359" s="44" t="n"/>
      <c r="J359" s="44" t="n"/>
      <c r="K359" s="44" t="n"/>
      <c r="L359" s="44" t="inlineStr">
        <is>
          <t>甘财扶贫〔2021〕26号</t>
        </is>
      </c>
      <c r="M359" s="51" t="inlineStr">
        <is>
          <t>项目每年净收益4.8万元，其中中央财政扶持资金收益3万元。</t>
        </is>
      </c>
      <c r="N359" s="51" t="inlineStr">
        <is>
          <t>引导养殖大户发展湖羊养殖项目，向周边农户提供饲草加工服务。收购当地及周边农户饲草，加工后以低于市场价格向当地及周边合作社、养殖户出售，向周边农户提供饲草加工服务</t>
        </is>
      </c>
      <c r="O359" s="46" t="n">
        <v>1</v>
      </c>
      <c r="P359" s="44" t="n"/>
      <c r="Q359" s="46" t="n">
        <v>0.0284</v>
      </c>
      <c r="R359" s="46" t="n">
        <v>0.0141</v>
      </c>
      <c r="S359" s="44">
        <f>Q359-R359</f>
        <v/>
      </c>
      <c r="T359" s="46" t="n">
        <v>0.1084</v>
      </c>
      <c r="U359" s="46" t="n">
        <v>0.0593</v>
      </c>
      <c r="V359" s="44">
        <f>T359-U359</f>
        <v/>
      </c>
      <c r="W359" s="46" t="inlineStr">
        <is>
          <t>农业农村局（组织部监管）</t>
        </is>
      </c>
      <c r="X359" s="71" t="inlineStr">
        <is>
          <t>邓志凯</t>
        </is>
      </c>
      <c r="Y359" s="46" t="inlineStr">
        <is>
          <t>罗山川乡</t>
        </is>
      </c>
      <c r="Z359" s="44" t="inlineStr">
        <is>
          <t>李怀文</t>
        </is>
      </c>
      <c r="AA359" s="44" t="inlineStr">
        <is>
          <t>环农领办发〔2022〕3号</t>
        </is>
      </c>
      <c r="AB359" s="44" t="inlineStr">
        <is>
          <t>中提前批</t>
        </is>
      </c>
      <c r="AC359" s="67" t="inlineStr">
        <is>
          <t>否</t>
        </is>
      </c>
      <c r="AD359" s="67" t="inlineStr">
        <is>
          <t>√</t>
        </is>
      </c>
      <c r="AE359" s="67" t="inlineStr">
        <is>
          <t>√</t>
        </is>
      </c>
      <c r="AF359" s="67" t="inlineStr">
        <is>
          <t>√</t>
        </is>
      </c>
      <c r="AG359" s="67" t="inlineStr">
        <is>
          <t>√</t>
        </is>
      </c>
      <c r="AH359" s="67" t="inlineStr">
        <is>
          <t>√</t>
        </is>
      </c>
      <c r="AI359" s="67" t="inlineStr">
        <is>
          <t>√</t>
        </is>
      </c>
      <c r="AJ359" s="67" t="inlineStr">
        <is>
          <t>√</t>
        </is>
      </c>
      <c r="AK359" s="67" t="inlineStr">
        <is>
          <t>√</t>
        </is>
      </c>
      <c r="AL359" s="18" t="inlineStr">
        <is>
          <t>×</t>
        </is>
      </c>
      <c r="AM359" s="18" t="inlineStr">
        <is>
          <t>×</t>
        </is>
      </c>
      <c r="AN359" s="67" t="inlineStr">
        <is>
          <t>√</t>
        </is>
      </c>
      <c r="AO359" s="111" t="n"/>
    </row>
    <row r="360" ht="110" customFormat="1" customHeight="1" s="5">
      <c r="A360" s="46" t="n"/>
      <c r="B360" s="46" t="inlineStr">
        <is>
          <t>村集体经济发展项目</t>
        </is>
      </c>
      <c r="C360" s="46" t="inlineStr">
        <is>
          <t>新建</t>
        </is>
      </c>
      <c r="D360" s="44" t="inlineStr">
        <is>
          <t>2022.01-2022.12</t>
        </is>
      </c>
      <c r="E360" s="46" t="inlineStr">
        <is>
          <t>甜水镇七里墩村</t>
        </is>
      </c>
      <c r="F360" s="51" t="inlineStr">
        <is>
          <t>用于建设蔬菜大棚项目，由七里墩村股份经济合作社自主经营，计划在七里墩村一区建设蔬菜大棚3座，每座占地1.2亩、预算硬件和经营成本资金17万元，采取发包村民的模式运营，预计每座大棚年收取租金1.2万元，年总收益3.6万元，支付土地流转费用0.4万元，村集体经济年收入3.2万元。资金所有权、收益权归村集体所有。</t>
        </is>
      </c>
      <c r="G360" s="46" t="n">
        <v>50</v>
      </c>
      <c r="H360" s="46" t="n">
        <v>50</v>
      </c>
      <c r="I360" s="44" t="n"/>
      <c r="J360" s="44" t="n"/>
      <c r="K360" s="44" t="n"/>
      <c r="L360" s="44" t="inlineStr">
        <is>
          <t>甘财扶贫〔2021〕26号</t>
        </is>
      </c>
      <c r="M360" s="51" t="inlineStr">
        <is>
          <t>年总收益3.6万元，支付土地流转费用0.4万元后村集体经济年收入3.2万元。</t>
        </is>
      </c>
      <c r="N360" s="51" t="inlineStr">
        <is>
          <t>采取发包村民的模式运营，带动本村农户发展产业，增加农民收入。</t>
        </is>
      </c>
      <c r="O360" s="46" t="n">
        <v>1</v>
      </c>
      <c r="P360" s="44" t="n"/>
      <c r="Q360" s="46" t="n">
        <v>0.012</v>
      </c>
      <c r="R360" s="46" t="n">
        <v>0.0078</v>
      </c>
      <c r="S360" s="44">
        <f>Q360-R360</f>
        <v/>
      </c>
      <c r="T360" s="200" t="n">
        <v>0.038</v>
      </c>
      <c r="U360" s="46" t="n">
        <v>0.0262</v>
      </c>
      <c r="V360" s="44">
        <f>T360-U360</f>
        <v/>
      </c>
      <c r="W360" s="46" t="inlineStr">
        <is>
          <t>农业农村局（组织部监管）</t>
        </is>
      </c>
      <c r="X360" s="71" t="inlineStr">
        <is>
          <t>邓志凯</t>
        </is>
      </c>
      <c r="Y360" s="46" t="inlineStr">
        <is>
          <t>甜水镇</t>
        </is>
      </c>
      <c r="Z360" s="44" t="inlineStr">
        <is>
          <t>程利平</t>
        </is>
      </c>
      <c r="AA360" s="44" t="inlineStr">
        <is>
          <t>环农领办发〔2022〕3号</t>
        </is>
      </c>
      <c r="AB360" s="44" t="inlineStr">
        <is>
          <t>中提前批</t>
        </is>
      </c>
      <c r="AC360" s="67" t="inlineStr">
        <is>
          <t>否</t>
        </is>
      </c>
      <c r="AD360" s="67" t="inlineStr">
        <is>
          <t>√</t>
        </is>
      </c>
      <c r="AE360" s="67" t="inlineStr">
        <is>
          <t>√</t>
        </is>
      </c>
      <c r="AF360" s="67" t="inlineStr">
        <is>
          <t>√</t>
        </is>
      </c>
      <c r="AG360" s="67" t="inlineStr">
        <is>
          <t>√</t>
        </is>
      </c>
      <c r="AH360" s="67" t="inlineStr">
        <is>
          <t>√</t>
        </is>
      </c>
      <c r="AI360" s="67" t="inlineStr">
        <is>
          <t>√</t>
        </is>
      </c>
      <c r="AJ360" s="67" t="inlineStr">
        <is>
          <t>√</t>
        </is>
      </c>
      <c r="AK360" s="67" t="inlineStr">
        <is>
          <t>√</t>
        </is>
      </c>
      <c r="AL360" s="18" t="inlineStr">
        <is>
          <t>×</t>
        </is>
      </c>
      <c r="AM360" s="18" t="inlineStr">
        <is>
          <t>×</t>
        </is>
      </c>
      <c r="AN360" s="67" t="inlineStr">
        <is>
          <t>√</t>
        </is>
      </c>
      <c r="AO360" s="111" t="n"/>
    </row>
    <row r="361" ht="110" customFormat="1" customHeight="1" s="5">
      <c r="A361" s="46" t="n"/>
      <c r="B361" s="46" t="inlineStr">
        <is>
          <t>村集体经济发展项目</t>
        </is>
      </c>
      <c r="C361" s="46" t="inlineStr">
        <is>
          <t>新建</t>
        </is>
      </c>
      <c r="D361" s="44" t="inlineStr">
        <is>
          <t>2022.01-2022.12</t>
        </is>
      </c>
      <c r="E361" s="46" t="inlineStr">
        <is>
          <t>毛井镇黄寨柯村</t>
        </is>
      </c>
      <c r="F361" s="51" t="inlineStr">
        <is>
          <t>用于兴办肉羊产业，自筹资金5万元，由黄寨柯村股份经济合作社自主经营，采用“党支部+合作社+农户+市场”形式，扶持25户养殖大户、示范户，根据农户养殖实际需求，每户预算1万至1.5万元资金扶持建设高标准棚圈或调羊，以黄寨柯村股份经济合作社为依托，打造全村羊产业发展的市场中心、技术中心、产品集散中心。根据自养户实际，坚持“一户一策”签订合同、约定扶持和收益，预计每年村级集体经济收益10万元。资金所有权、收益权和项目运营管理权归村集体所有。</t>
        </is>
      </c>
      <c r="G361" s="46" t="n">
        <v>50</v>
      </c>
      <c r="H361" s="46" t="n">
        <v>50</v>
      </c>
      <c r="I361" s="44" t="n"/>
      <c r="J361" s="44" t="n"/>
      <c r="K361" s="44" t="n"/>
      <c r="L361" s="44" t="inlineStr">
        <is>
          <t>甘财扶贫〔2021〕26号</t>
        </is>
      </c>
      <c r="M361" s="51" t="inlineStr">
        <is>
          <t>“一户一策”签订合同、约定扶持和收益，预计每年村级集体经济收益10万元。</t>
        </is>
      </c>
      <c r="N361" s="51" t="inlineStr">
        <is>
          <t>采用“党支部+合作社+农户+市场”形式，扶持25户养殖大户、示范户，根据农户养殖实际需求，每户扶持建设高标准棚圈或调羊，以黄寨柯村股份经济合作社为依托，打造全村羊产业发展的市场中心、技术中心、产品集散中心。</t>
        </is>
      </c>
      <c r="O361" s="46" t="n">
        <v>1</v>
      </c>
      <c r="P361" s="44" t="n"/>
      <c r="Q361" s="46" t="n">
        <v>0.035</v>
      </c>
      <c r="R361" s="46" t="n">
        <v>0.0149</v>
      </c>
      <c r="S361" s="44">
        <f>Q361-R361</f>
        <v/>
      </c>
      <c r="T361" s="46" t="n">
        <v>0.1335</v>
      </c>
      <c r="U361" s="46" t="n">
        <v>0.06519999999999999</v>
      </c>
      <c r="V361" s="44">
        <f>T361-U361</f>
        <v/>
      </c>
      <c r="W361" s="46" t="inlineStr">
        <is>
          <t>农业农村局（组织部监管）</t>
        </is>
      </c>
      <c r="X361" s="71" t="inlineStr">
        <is>
          <t>邓志凯</t>
        </is>
      </c>
      <c r="Y361" s="46" t="inlineStr">
        <is>
          <t>毛井镇</t>
        </is>
      </c>
      <c r="Z361" s="44" t="inlineStr">
        <is>
          <t>梁立群</t>
        </is>
      </c>
      <c r="AA361" s="44" t="inlineStr">
        <is>
          <t>环农领办发〔2022〕3号</t>
        </is>
      </c>
      <c r="AB361" s="44" t="inlineStr">
        <is>
          <t>中提前批</t>
        </is>
      </c>
      <c r="AC361" s="67" t="inlineStr">
        <is>
          <t>否</t>
        </is>
      </c>
      <c r="AD361" s="67" t="inlineStr">
        <is>
          <t>√</t>
        </is>
      </c>
      <c r="AE361" s="67" t="inlineStr">
        <is>
          <t>√</t>
        </is>
      </c>
      <c r="AF361" s="67" t="inlineStr">
        <is>
          <t>√</t>
        </is>
      </c>
      <c r="AG361" s="67" t="inlineStr">
        <is>
          <t>√</t>
        </is>
      </c>
      <c r="AH361" s="67" t="inlineStr">
        <is>
          <t>√</t>
        </is>
      </c>
      <c r="AI361" s="67" t="inlineStr">
        <is>
          <t>√</t>
        </is>
      </c>
      <c r="AJ361" s="67" t="inlineStr">
        <is>
          <t>√</t>
        </is>
      </c>
      <c r="AK361" s="67" t="inlineStr">
        <is>
          <t>√</t>
        </is>
      </c>
      <c r="AL361" s="18" t="inlineStr">
        <is>
          <t>×</t>
        </is>
      </c>
      <c r="AM361" s="18" t="inlineStr">
        <is>
          <t>×</t>
        </is>
      </c>
      <c r="AN361" s="67" t="inlineStr">
        <is>
          <t>√</t>
        </is>
      </c>
      <c r="AO361" s="111" t="n"/>
    </row>
    <row r="362" ht="110" customFormat="1" customHeight="1" s="5">
      <c r="A362" s="46" t="n"/>
      <c r="B362" s="46" t="inlineStr">
        <is>
          <t>村集体经济发展项目</t>
        </is>
      </c>
      <c r="C362" s="46" t="inlineStr">
        <is>
          <t>新建</t>
        </is>
      </c>
      <c r="D362" s="44" t="inlineStr">
        <is>
          <t>2022.01-2022.12</t>
        </is>
      </c>
      <c r="E362" s="46" t="inlineStr">
        <is>
          <t>环城镇马坊塬村</t>
        </is>
      </c>
      <c r="F362" s="51" t="inlineStr">
        <is>
          <t>用于兴办肉羊产业，自筹资金50万元，村集体建办庆阳马坊塬农牧业发展农民专业合作社，中央财政扶持50万元资金主要用于棚圈建设、购置养殖、青贮设备、调引羊只等，养殖规模力争达到300只，实现羊只标准化饲养，合作社每年预计收入8万元，其中中央财政扶持资金分红至少达到4万元，全部用于持续发展村集体经济，带动群众增收致富。资金所有权、收益权和项目运营管理权归村集体所有。</t>
        </is>
      </c>
      <c r="G362" s="46" t="n">
        <v>50</v>
      </c>
      <c r="H362" s="46" t="n">
        <v>50</v>
      </c>
      <c r="I362" s="44" t="n"/>
      <c r="J362" s="44" t="n"/>
      <c r="K362" s="44" t="n"/>
      <c r="L362" s="44" t="inlineStr">
        <is>
          <t>甘财扶贫〔2021〕26号</t>
        </is>
      </c>
      <c r="M362" s="51" t="inlineStr">
        <is>
          <t>合作社每年预计收入8万元，其中中央财政扶持资金分红至少达到4万元，全部用于持续发展村集体经济，带动群众增收致富。</t>
        </is>
      </c>
      <c r="N362" s="51" t="inlineStr">
        <is>
          <t>多元合作型发展模式，村股份经济合作社负责确定项目实施的具体方案，并按照有关要求完成项目资金申报和入股手续，合作联社负责项目运营，按合同约定向村集体分红。</t>
        </is>
      </c>
      <c r="O362" s="46" t="n">
        <v>1</v>
      </c>
      <c r="P362" s="44" t="n"/>
      <c r="Q362" s="46" t="n">
        <v>0.0374</v>
      </c>
      <c r="R362" s="46" t="n">
        <v>0.007</v>
      </c>
      <c r="S362" s="44">
        <f>Q362-R362</f>
        <v/>
      </c>
      <c r="T362" s="200" t="n">
        <v>0.159</v>
      </c>
      <c r="U362" s="46" t="n">
        <v>0.0271</v>
      </c>
      <c r="V362" s="44">
        <f>T362-U362</f>
        <v/>
      </c>
      <c r="W362" s="46" t="inlineStr">
        <is>
          <t>农业农村局（组织部监管）</t>
        </is>
      </c>
      <c r="X362" s="71" t="inlineStr">
        <is>
          <t>邓志凯</t>
        </is>
      </c>
      <c r="Y362" s="46" t="inlineStr">
        <is>
          <t>环城镇</t>
        </is>
      </c>
      <c r="Z362" s="44" t="inlineStr">
        <is>
          <t>王向斌</t>
        </is>
      </c>
      <c r="AA362" s="44" t="inlineStr">
        <is>
          <t>环农领办发〔2022〕3号</t>
        </is>
      </c>
      <c r="AB362" s="44" t="inlineStr">
        <is>
          <t>中提前批</t>
        </is>
      </c>
      <c r="AC362" s="67" t="inlineStr">
        <is>
          <t>否</t>
        </is>
      </c>
      <c r="AD362" s="67" t="inlineStr">
        <is>
          <t>√</t>
        </is>
      </c>
      <c r="AE362" s="67" t="inlineStr">
        <is>
          <t>√</t>
        </is>
      </c>
      <c r="AF362" s="67" t="inlineStr">
        <is>
          <t>√</t>
        </is>
      </c>
      <c r="AG362" s="67" t="inlineStr">
        <is>
          <t>√</t>
        </is>
      </c>
      <c r="AH362" s="67" t="inlineStr">
        <is>
          <t>√</t>
        </is>
      </c>
      <c r="AI362" s="67" t="inlineStr">
        <is>
          <t>√</t>
        </is>
      </c>
      <c r="AJ362" s="67" t="inlineStr">
        <is>
          <t>√</t>
        </is>
      </c>
      <c r="AK362" s="67" t="inlineStr">
        <is>
          <t>√</t>
        </is>
      </c>
      <c r="AL362" s="18" t="inlineStr">
        <is>
          <t>×</t>
        </is>
      </c>
      <c r="AM362" s="18" t="inlineStr">
        <is>
          <t>×</t>
        </is>
      </c>
      <c r="AN362" s="67" t="inlineStr">
        <is>
          <t>√</t>
        </is>
      </c>
      <c r="AO362" s="111" t="n"/>
    </row>
    <row r="363" ht="135" customFormat="1" customHeight="1" s="4">
      <c r="A363" s="42" t="n"/>
      <c r="B363" s="42" t="inlineStr">
        <is>
          <t>村级集体经济发展项目</t>
        </is>
      </c>
      <c r="C363" s="42" t="inlineStr">
        <is>
          <t>新建</t>
        </is>
      </c>
      <c r="D363" s="40" t="inlineStr">
        <is>
          <t>2022.01-2022.12</t>
        </is>
      </c>
      <c r="E363" s="42" t="inlineStr">
        <is>
          <t>环城镇曲子镇</t>
        </is>
      </c>
      <c r="F363" s="50" t="inlineStr">
        <is>
          <t>环城镇白草塬、高龚塬、龚淌、唐塬、马坊塬、杨庙掌、张淌、周塬，曲子镇宋家塬、楼房子10个村，每村100万元，入股环县羊羔肉产业发展集团有限公司，用于村集体经济发展，入股期限为3年，3年后入股资金退回村集体，资产所有权、收益权归村集体所以，项目运营管理权归合作联社所有，分红比例由双方协商确定，分红资金全部用于持续发展村集体资金。</t>
        </is>
      </c>
      <c r="G363" s="42" t="n">
        <v>1000</v>
      </c>
      <c r="H363" s="42" t="n">
        <v>1000</v>
      </c>
      <c r="I363" s="40" t="n"/>
      <c r="J363" s="40" t="n"/>
      <c r="K363" s="40" t="n"/>
      <c r="L363" s="40" t="inlineStr">
        <is>
          <t>甘财扶贫〔2021〕26号</t>
        </is>
      </c>
      <c r="M363" s="50" t="inlineStr">
        <is>
          <t>每年按协商的分红比例为村集体分红，增加村集体收入，为该村养殖户优先调羊，提供专业养殖检疫人员上门到户“一对一”指导服务，有效提升养殖户科学养殖水平，增加产业受益。</t>
        </is>
      </c>
      <c r="N363" s="50" t="inlineStr">
        <is>
          <t>每年按协商的分红比例为村集体分红，增加村集体收入，为该村养殖户优先调羊，提供专业养殖检疫人员上门到户“一对一”指导服务，有效提升养殖户科学养殖水平，增加产业受益。</t>
        </is>
      </c>
      <c r="O363" s="42" t="n">
        <v>10</v>
      </c>
      <c r="P363" s="40" t="n"/>
      <c r="Q363" s="42" t="n">
        <v>0.3672</v>
      </c>
      <c r="R363" s="42" t="n">
        <v>0.1624</v>
      </c>
      <c r="S363" s="40">
        <f>Q363-R363</f>
        <v/>
      </c>
      <c r="T363" s="42" t="n">
        <v>1.502</v>
      </c>
      <c r="U363" s="42" t="n">
        <v>0.6548</v>
      </c>
      <c r="V363" s="40">
        <f>T363-U363</f>
        <v/>
      </c>
      <c r="W363" s="42" t="inlineStr">
        <is>
          <t>农业农村局</t>
        </is>
      </c>
      <c r="X363" s="40" t="inlineStr">
        <is>
          <t>邓志凯</t>
        </is>
      </c>
      <c r="Y363" s="42" t="inlineStr">
        <is>
          <t>环县羊羔肉产业发展集团有限公及乡村</t>
        </is>
      </c>
      <c r="Z363" s="78" t="inlineStr">
        <is>
          <t>姬鸿图</t>
        </is>
      </c>
      <c r="AA363" s="40" t="inlineStr">
        <is>
          <t>环农领办发〔2022〕3号</t>
        </is>
      </c>
      <c r="AB363" s="40" t="inlineStr">
        <is>
          <t>中提前批</t>
        </is>
      </c>
      <c r="AC363" s="44" t="inlineStr">
        <is>
          <t>否</t>
        </is>
      </c>
      <c r="AD363" s="44" t="inlineStr">
        <is>
          <t>√</t>
        </is>
      </c>
      <c r="AE363" s="44" t="inlineStr">
        <is>
          <t>√</t>
        </is>
      </c>
      <c r="AF363" s="44" t="inlineStr">
        <is>
          <t>√</t>
        </is>
      </c>
      <c r="AG363" s="44" t="inlineStr">
        <is>
          <t>√</t>
        </is>
      </c>
      <c r="AH363" s="44" t="inlineStr">
        <is>
          <t>√</t>
        </is>
      </c>
      <c r="AI363" s="44" t="inlineStr">
        <is>
          <t>√</t>
        </is>
      </c>
      <c r="AJ363" s="44" t="inlineStr">
        <is>
          <t>√</t>
        </is>
      </c>
      <c r="AK363" s="44" t="inlineStr">
        <is>
          <t>√</t>
        </is>
      </c>
      <c r="AL363" s="18" t="inlineStr">
        <is>
          <t>×</t>
        </is>
      </c>
      <c r="AM363" s="18" t="inlineStr">
        <is>
          <t>×</t>
        </is>
      </c>
      <c r="AN363" s="44" t="inlineStr">
        <is>
          <t>√</t>
        </is>
      </c>
      <c r="AO363" s="89" t="inlineStr">
        <is>
          <t>正在完善</t>
        </is>
      </c>
    </row>
    <row r="364" ht="48" customHeight="1" s="186">
      <c r="A364" s="123" t="n"/>
      <c r="B364" s="190" t="inlineStr">
        <is>
          <t>7.农机具购置补贴&lt;国家农机具购置补贴名录外的农机具&gt;</t>
        </is>
      </c>
      <c r="C364" s="181" t="n"/>
      <c r="D364" s="181" t="n"/>
      <c r="E364" s="182" t="n"/>
      <c r="F364" s="47" t="n"/>
      <c r="G364" s="48">
        <f>G365+G384</f>
        <v/>
      </c>
      <c r="H364" s="48">
        <f>H365+H384</f>
        <v/>
      </c>
      <c r="I364" s="193">
        <f>I365+I384</f>
        <v/>
      </c>
      <c r="J364" s="193">
        <f>J365+J384</f>
        <v/>
      </c>
      <c r="K364" s="193">
        <f>K365+K384</f>
        <v/>
      </c>
      <c r="L364" s="67" t="n"/>
      <c r="M364" s="73" t="n"/>
      <c r="N364" s="73" t="n"/>
      <c r="O364" s="67" t="n"/>
      <c r="P364" s="67" t="n"/>
      <c r="Q364" s="67" t="n"/>
      <c r="R364" s="67" t="n"/>
      <c r="S364" s="67" t="n"/>
      <c r="T364" s="67" t="n"/>
      <c r="U364" s="67" t="n"/>
      <c r="V364" s="67" t="n"/>
      <c r="W364" s="77" t="n"/>
      <c r="X364" s="77" t="n"/>
      <c r="Y364" s="67" t="n"/>
      <c r="Z364" s="67" t="n"/>
      <c r="AA364" s="67" t="n"/>
      <c r="AB364" s="67" t="n"/>
      <c r="AC364" s="67" t="n"/>
      <c r="AD364" s="67" t="n"/>
      <c r="AE364" s="67" t="n"/>
      <c r="AF364" s="67" t="n"/>
      <c r="AG364" s="67" t="n"/>
      <c r="AH364" s="67" t="n"/>
      <c r="AI364" s="67" t="n"/>
      <c r="AJ364" s="67" t="n"/>
      <c r="AK364" s="67" t="n"/>
      <c r="AL364" s="67" t="n"/>
      <c r="AM364" s="67" t="n"/>
      <c r="AN364" s="67" t="n"/>
      <c r="AO364" s="111" t="n"/>
    </row>
    <row r="365" ht="66" customHeight="1" s="186">
      <c r="A365" s="42" t="n"/>
      <c r="B365" s="42" t="inlineStr">
        <is>
          <t>自走式牧草收割机械（割晒机）购置项目合计</t>
        </is>
      </c>
      <c r="C365" s="42" t="inlineStr">
        <is>
          <t>新建</t>
        </is>
      </c>
      <c r="D365" s="40" t="inlineStr">
        <is>
          <t>2022.01-2022.12</t>
        </is>
      </c>
      <c r="E365" s="42" t="inlineStr">
        <is>
          <t>小计</t>
        </is>
      </c>
      <c r="F365" s="102" t="inlineStr">
        <is>
          <t>为1057户脱贫户（含监测对象）每户购置自走式牧草收割机械（割晒机）1台，每台补助5400元（按照不高于购买价格的70%给予补助）。产权归农户所有。</t>
        </is>
      </c>
      <c r="G365" s="42">
        <f>SUM(G366:G383)</f>
        <v/>
      </c>
      <c r="H365" s="42">
        <f>SUM(H366:H383)</f>
        <v/>
      </c>
      <c r="I365" s="40" t="n"/>
      <c r="J365" s="40" t="n"/>
      <c r="K365" s="40" t="n"/>
      <c r="L365" s="40" t="n"/>
      <c r="M365" s="102" t="inlineStr">
        <is>
          <t>解决农户加工机械需求，提升农业机械化水平。</t>
        </is>
      </c>
      <c r="N365" s="102" t="inlineStr">
        <is>
          <t>通过为脱贫户（含监测对象）补贴投放小型饲草机械，帮助其发展草畜产业，增加收入，进一步巩固脱贫攻坚成果。</t>
        </is>
      </c>
      <c r="O365" s="42">
        <f>SUM(O366:O383)</f>
        <v/>
      </c>
      <c r="P365" s="40" t="n">
        <v>7</v>
      </c>
      <c r="Q365" s="42">
        <f>R365+S365</f>
        <v/>
      </c>
      <c r="R365" s="42">
        <f>SUM(R366:R383)</f>
        <v/>
      </c>
      <c r="S365" s="40" t="n"/>
      <c r="T365" s="42">
        <f>U365+V365</f>
        <v/>
      </c>
      <c r="U365" s="42">
        <f>SUM(U366:U383)</f>
        <v/>
      </c>
      <c r="V365" s="40" t="n"/>
      <c r="W365" s="42" t="inlineStr">
        <is>
          <t>农机中心</t>
        </is>
      </c>
      <c r="X365" s="40" t="inlineStr">
        <is>
          <t>敬登让</t>
        </is>
      </c>
      <c r="Y365" s="42" t="inlineStr">
        <is>
          <t>乡镇村</t>
        </is>
      </c>
      <c r="Z365" s="40" t="n"/>
      <c r="AA365" s="40" t="inlineStr">
        <is>
          <t>环农领办发〔2022〕3号</t>
        </is>
      </c>
      <c r="AB365" s="40" t="inlineStr">
        <is>
          <t>中提前批</t>
        </is>
      </c>
      <c r="AC365" s="44" t="inlineStr">
        <is>
          <t>否</t>
        </is>
      </c>
      <c r="AD365" s="44" t="inlineStr">
        <is>
          <t>√</t>
        </is>
      </c>
      <c r="AE365" s="44" t="inlineStr">
        <is>
          <t>√</t>
        </is>
      </c>
      <c r="AF365" s="44" t="inlineStr">
        <is>
          <t>√</t>
        </is>
      </c>
      <c r="AG365" s="44" t="inlineStr">
        <is>
          <t>√</t>
        </is>
      </c>
      <c r="AH365" s="44" t="inlineStr">
        <is>
          <t>×</t>
        </is>
      </c>
      <c r="AI365" s="44" t="inlineStr">
        <is>
          <t>√</t>
        </is>
      </c>
      <c r="AJ365" s="44" t="inlineStr">
        <is>
          <t>√</t>
        </is>
      </c>
      <c r="AK365" s="44" t="inlineStr">
        <is>
          <t>√</t>
        </is>
      </c>
      <c r="AL365" s="18" t="inlineStr">
        <is>
          <t>×</t>
        </is>
      </c>
      <c r="AM365" s="18" t="inlineStr">
        <is>
          <t>×</t>
        </is>
      </c>
      <c r="AN365" s="44" t="inlineStr">
        <is>
          <t>√</t>
        </is>
      </c>
      <c r="AO365" s="111" t="inlineStr">
        <is>
          <t>到户项目不存在立项。非土建项目，无施工许可等。</t>
        </is>
      </c>
    </row>
    <row r="366" ht="80" customHeight="1" s="186">
      <c r="A366" s="123" t="n"/>
      <c r="B366" s="46" t="inlineStr">
        <is>
          <t>自走式牧草收割机械（割晒机）购置项目</t>
        </is>
      </c>
      <c r="C366" s="46" t="inlineStr">
        <is>
          <t>新建</t>
        </is>
      </c>
      <c r="D366" s="44" t="inlineStr">
        <is>
          <t>2022.01-2022.12</t>
        </is>
      </c>
      <c r="E366" s="46" t="inlineStr">
        <is>
          <t>木钵镇</t>
        </is>
      </c>
      <c r="F366" s="104" t="inlineStr">
        <is>
          <t>扶持15户脱贫户（含监测对象）每户购置补助自走式牧草收割机械（割晒机）1台。其中：白家掌村1台、曹旗村3台、邓寨子村2台、二合塬村1台、高楼塬村1台、高寨村1台、刘家塬村1台、罗家沟村4台、水坝滩村1台。</t>
        </is>
      </c>
      <c r="G366" s="46" t="n">
        <v>8.1</v>
      </c>
      <c r="H366" s="46" t="n">
        <v>8.1</v>
      </c>
      <c r="I366" s="44" t="n"/>
      <c r="J366" s="44" t="n"/>
      <c r="K366" s="44" t="n"/>
      <c r="L366" s="44" t="inlineStr">
        <is>
          <t>甘财扶贫〔2021〕26号</t>
        </is>
      </c>
      <c r="M366" s="104" t="inlineStr">
        <is>
          <t>解决农户加工机械需求，提升农业机械化水平。</t>
        </is>
      </c>
      <c r="N366" s="104" t="inlineStr">
        <is>
          <t>通过为脱贫户（含监测对象）补贴投放小型饲草机械，帮助其发展草畜产业，增加收入，进一步巩固脱贫攻坚成果。</t>
        </is>
      </c>
      <c r="O366" s="46" t="n">
        <v>9</v>
      </c>
      <c r="P366" s="44" t="n"/>
      <c r="Q366" s="46">
        <f>R366+S366</f>
        <v/>
      </c>
      <c r="R366" s="46" t="n">
        <v>0.0015</v>
      </c>
      <c r="S366" s="44" t="n"/>
      <c r="T366" s="46">
        <f>U366+V366</f>
        <v/>
      </c>
      <c r="U366" s="46" t="n">
        <v>0.0075</v>
      </c>
      <c r="V366" s="44" t="n"/>
      <c r="W366" s="46" t="inlineStr">
        <is>
          <t>农机中心</t>
        </is>
      </c>
      <c r="X366" s="44" t="inlineStr">
        <is>
          <t>敬登让</t>
        </is>
      </c>
      <c r="Y366" s="46" t="inlineStr">
        <is>
          <t>木钵镇</t>
        </is>
      </c>
      <c r="Z366" s="71" t="inlineStr">
        <is>
          <t>方显</t>
        </is>
      </c>
      <c r="AA366" s="44" t="inlineStr">
        <is>
          <t>环农领办发〔2022〕3号</t>
        </is>
      </c>
      <c r="AB366" s="44" t="inlineStr">
        <is>
          <t>中提前批</t>
        </is>
      </c>
      <c r="AC366" s="44" t="inlineStr">
        <is>
          <t>否</t>
        </is>
      </c>
      <c r="AD366" s="44" t="inlineStr">
        <is>
          <t>√</t>
        </is>
      </c>
      <c r="AE366" s="44" t="inlineStr">
        <is>
          <t>√</t>
        </is>
      </c>
      <c r="AF366" s="44" t="inlineStr">
        <is>
          <t>√</t>
        </is>
      </c>
      <c r="AG366" s="44" t="inlineStr">
        <is>
          <t>√</t>
        </is>
      </c>
      <c r="AH366" s="44" t="inlineStr">
        <is>
          <t>×</t>
        </is>
      </c>
      <c r="AI366" s="44" t="inlineStr">
        <is>
          <t>√</t>
        </is>
      </c>
      <c r="AJ366" s="44" t="inlineStr">
        <is>
          <t>√</t>
        </is>
      </c>
      <c r="AK366" s="44" t="inlineStr">
        <is>
          <t>√</t>
        </is>
      </c>
      <c r="AL366" s="18" t="inlineStr">
        <is>
          <t>×</t>
        </is>
      </c>
      <c r="AM366" s="18" t="inlineStr">
        <is>
          <t>×</t>
        </is>
      </c>
      <c r="AN366" s="44" t="inlineStr">
        <is>
          <t>√</t>
        </is>
      </c>
      <c r="AO366" s="111" t="inlineStr">
        <is>
          <t>到户项目不存在立项。非土建项目，无施工许可等。</t>
        </is>
      </c>
    </row>
    <row r="367" ht="80" customHeight="1" s="186">
      <c r="A367" s="123" t="n"/>
      <c r="B367" s="46" t="inlineStr">
        <is>
          <t>自走式牧草收割机械（割晒机）购置项目</t>
        </is>
      </c>
      <c r="C367" s="46" t="inlineStr">
        <is>
          <t>新建</t>
        </is>
      </c>
      <c r="D367" s="44" t="inlineStr">
        <is>
          <t>2022.01-2022.12</t>
        </is>
      </c>
      <c r="E367" s="46" t="inlineStr">
        <is>
          <t>毛井镇</t>
        </is>
      </c>
      <c r="F367" s="104" t="inlineStr">
        <is>
          <t>扶持144户脱贫户（含监测对象）每户购置补助自走式牧草收割机械（割晒机）1台。其中：二条俭村31台、砖城子村4台、杨东掌村25台、施家滩村19台、乔崾岘村21台、黄寨柯村16台、高家洼村3台、丁连掌村12台、马趟村13台。</t>
        </is>
      </c>
      <c r="G367" s="46" t="n">
        <v>77.76000000000001</v>
      </c>
      <c r="H367" s="46" t="n">
        <v>77.76000000000001</v>
      </c>
      <c r="I367" s="44" t="n"/>
      <c r="J367" s="44" t="n"/>
      <c r="K367" s="44" t="n"/>
      <c r="L367" s="44" t="inlineStr">
        <is>
          <t>甘财扶贫〔2021〕26号</t>
        </is>
      </c>
      <c r="M367" s="104" t="inlineStr">
        <is>
          <t>解决农户加工机械需求，提升农业机械化水平。</t>
        </is>
      </c>
      <c r="N367" s="104" t="inlineStr">
        <is>
          <t>通过为脱贫户（含监测对象）补贴投放小型饲草机械，帮助其发展草畜产业，增加收入，进一步巩固脱贫攻坚成果。</t>
        </is>
      </c>
      <c r="O367" s="46" t="n">
        <v>9</v>
      </c>
      <c r="P367" s="44" t="n"/>
      <c r="Q367" s="46">
        <f>R367+S367</f>
        <v/>
      </c>
      <c r="R367" s="46" t="n">
        <v>0.0144</v>
      </c>
      <c r="S367" s="44" t="n"/>
      <c r="T367" s="46">
        <f>U367+V367</f>
        <v/>
      </c>
      <c r="U367" s="46" t="n">
        <v>0.0618</v>
      </c>
      <c r="V367" s="44" t="n"/>
      <c r="W367" s="46" t="inlineStr">
        <is>
          <t>农机中心</t>
        </is>
      </c>
      <c r="X367" s="44" t="inlineStr">
        <is>
          <t>敬登让</t>
        </is>
      </c>
      <c r="Y367" s="46" t="inlineStr">
        <is>
          <t>毛井镇</t>
        </is>
      </c>
      <c r="Z367" s="44" t="inlineStr">
        <is>
          <t>梁立群</t>
        </is>
      </c>
      <c r="AA367" s="44" t="inlineStr">
        <is>
          <t>环农领办发〔2022〕3号</t>
        </is>
      </c>
      <c r="AB367" s="44" t="inlineStr">
        <is>
          <t>中提前批</t>
        </is>
      </c>
      <c r="AC367" s="44" t="inlineStr">
        <is>
          <t>否</t>
        </is>
      </c>
      <c r="AD367" s="44" t="inlineStr">
        <is>
          <t>√</t>
        </is>
      </c>
      <c r="AE367" s="44" t="inlineStr">
        <is>
          <t>√</t>
        </is>
      </c>
      <c r="AF367" s="44" t="inlineStr">
        <is>
          <t>√</t>
        </is>
      </c>
      <c r="AG367" s="44" t="inlineStr">
        <is>
          <t>√</t>
        </is>
      </c>
      <c r="AH367" s="44" t="inlineStr">
        <is>
          <t>×</t>
        </is>
      </c>
      <c r="AI367" s="44" t="inlineStr">
        <is>
          <t>√</t>
        </is>
      </c>
      <c r="AJ367" s="44" t="inlineStr">
        <is>
          <t>√</t>
        </is>
      </c>
      <c r="AK367" s="44" t="inlineStr">
        <is>
          <t>√</t>
        </is>
      </c>
      <c r="AL367" s="18" t="inlineStr">
        <is>
          <t>×</t>
        </is>
      </c>
      <c r="AM367" s="18" t="inlineStr">
        <is>
          <t>×</t>
        </is>
      </c>
      <c r="AN367" s="44" t="inlineStr">
        <is>
          <t>√</t>
        </is>
      </c>
      <c r="AO367" s="111" t="inlineStr">
        <is>
          <t>到户项目不存在立项。非土建项目，无施工许可等。</t>
        </is>
      </c>
    </row>
    <row r="368" ht="80" customHeight="1" s="186">
      <c r="A368" s="123" t="n"/>
      <c r="B368" s="46" t="inlineStr">
        <is>
          <t>自走式牧草收割机械（割晒机）购置项目</t>
        </is>
      </c>
      <c r="C368" s="46" t="inlineStr">
        <is>
          <t>新建</t>
        </is>
      </c>
      <c r="D368" s="44" t="inlineStr">
        <is>
          <t>2022.01-2022.12</t>
        </is>
      </c>
      <c r="E368" s="46" t="inlineStr">
        <is>
          <t>合道镇</t>
        </is>
      </c>
      <c r="F368" s="104" t="inlineStr">
        <is>
          <t>扶持23户脱贫户（含监测对象）每户购置补助自走式牧草收割机械（割晒机）1台。其中： 沈家岭村20台、寨子坪村2台、辛坪村1台。</t>
        </is>
      </c>
      <c r="G368" s="46" t="n">
        <v>12.42</v>
      </c>
      <c r="H368" s="46" t="n">
        <v>12.42</v>
      </c>
      <c r="I368" s="44" t="n"/>
      <c r="J368" s="44" t="n"/>
      <c r="K368" s="44" t="n"/>
      <c r="L368" s="44" t="inlineStr">
        <is>
          <t>甘财扶贫〔2021〕26号</t>
        </is>
      </c>
      <c r="M368" s="104" t="inlineStr">
        <is>
          <t>解决农户加工机械需求，提升农业机械化水平。</t>
        </is>
      </c>
      <c r="N368" s="104" t="inlineStr">
        <is>
          <t>通过为脱贫户（含监测对象）补贴投放小型饲草机械，帮助其发展草畜产业，增加收入，进一步巩固脱贫攻坚成果。</t>
        </is>
      </c>
      <c r="O368" s="46" t="n">
        <v>3</v>
      </c>
      <c r="P368" s="44" t="n"/>
      <c r="Q368" s="46">
        <f>R368+S368</f>
        <v/>
      </c>
      <c r="R368" s="46" t="n">
        <v>0.0023</v>
      </c>
      <c r="S368" s="44" t="n"/>
      <c r="T368" s="46">
        <f>U368+V368</f>
        <v/>
      </c>
      <c r="U368" s="46" t="n">
        <v>0.0115</v>
      </c>
      <c r="V368" s="44" t="n"/>
      <c r="W368" s="46" t="inlineStr">
        <is>
          <t>农机中心</t>
        </is>
      </c>
      <c r="X368" s="44" t="inlineStr">
        <is>
          <t>敬登让</t>
        </is>
      </c>
      <c r="Y368" s="46" t="inlineStr">
        <is>
          <t>合道镇</t>
        </is>
      </c>
      <c r="Z368" s="44" t="inlineStr">
        <is>
          <t>王宝明</t>
        </is>
      </c>
      <c r="AA368" s="44" t="inlineStr">
        <is>
          <t>环农领办发〔2022〕3号</t>
        </is>
      </c>
      <c r="AB368" s="44" t="inlineStr">
        <is>
          <t>中提前批</t>
        </is>
      </c>
      <c r="AC368" s="44" t="inlineStr">
        <is>
          <t>否</t>
        </is>
      </c>
      <c r="AD368" s="44" t="inlineStr">
        <is>
          <t>√</t>
        </is>
      </c>
      <c r="AE368" s="44" t="inlineStr">
        <is>
          <t>√</t>
        </is>
      </c>
      <c r="AF368" s="44" t="inlineStr">
        <is>
          <t>√</t>
        </is>
      </c>
      <c r="AG368" s="44" t="inlineStr">
        <is>
          <t>√</t>
        </is>
      </c>
      <c r="AH368" s="44" t="inlineStr">
        <is>
          <t>×</t>
        </is>
      </c>
      <c r="AI368" s="44" t="inlineStr">
        <is>
          <t>√</t>
        </is>
      </c>
      <c r="AJ368" s="44" t="inlineStr">
        <is>
          <t>√</t>
        </is>
      </c>
      <c r="AK368" s="44" t="inlineStr">
        <is>
          <t>√</t>
        </is>
      </c>
      <c r="AL368" s="18" t="inlineStr">
        <is>
          <t>×</t>
        </is>
      </c>
      <c r="AM368" s="18" t="inlineStr">
        <is>
          <t>×</t>
        </is>
      </c>
      <c r="AN368" s="44" t="inlineStr">
        <is>
          <t>√</t>
        </is>
      </c>
      <c r="AO368" s="111" t="inlineStr">
        <is>
          <t>到户项目不存在立项。非土建项目，无施工许可等。</t>
        </is>
      </c>
    </row>
    <row r="369" ht="80" customHeight="1" s="186">
      <c r="A369" s="123" t="n"/>
      <c r="B369" s="46" t="inlineStr">
        <is>
          <t>自走式牧草收割机械（割晒机）购置项目</t>
        </is>
      </c>
      <c r="C369" s="46" t="inlineStr">
        <is>
          <t>新建</t>
        </is>
      </c>
      <c r="D369" s="44" t="inlineStr">
        <is>
          <t>2022.01-2022.12</t>
        </is>
      </c>
      <c r="E369" s="46" t="inlineStr">
        <is>
          <t>樊家川镇</t>
        </is>
      </c>
      <c r="F369" s="104" t="inlineStr">
        <is>
          <t>扶持143户脱贫户（含监测对象）每户购置补助自走式牧草收割机械（割晒机）1台。其中： 樊家川村20台、郝集村28台、李崾岘村8台、马骏滩村23台、马驿沟村11台、慕家河村18台、闫塬村34台、长城村1台。</t>
        </is>
      </c>
      <c r="G369" s="46" t="n">
        <v>77.22</v>
      </c>
      <c r="H369" s="46" t="n">
        <v>77.22</v>
      </c>
      <c r="I369" s="44" t="n"/>
      <c r="J369" s="44" t="n"/>
      <c r="K369" s="44" t="n"/>
      <c r="L369" s="44" t="inlineStr">
        <is>
          <t>甘财扶贫〔2021〕26号</t>
        </is>
      </c>
      <c r="M369" s="104" t="inlineStr">
        <is>
          <t>解决农户加工机械需求，提升农业机械化水平。</t>
        </is>
      </c>
      <c r="N369" s="104" t="inlineStr">
        <is>
          <t>通过为脱贫户（含监测对象）补贴投放小型饲草机械，帮助其发展草畜产业，增加收入，进一步巩固脱贫攻坚成果。</t>
        </is>
      </c>
      <c r="O369" s="46" t="n">
        <v>8</v>
      </c>
      <c r="P369" s="44" t="n"/>
      <c r="Q369" s="46">
        <f>R369+S369</f>
        <v/>
      </c>
      <c r="R369" s="46" t="n">
        <v>0.0143</v>
      </c>
      <c r="S369" s="44" t="n"/>
      <c r="T369" s="46">
        <f>U369+V369</f>
        <v/>
      </c>
      <c r="U369" s="46" t="n">
        <v>0.06560000000000001</v>
      </c>
      <c r="V369" s="44" t="n"/>
      <c r="W369" s="46" t="inlineStr">
        <is>
          <t>农机中心</t>
        </is>
      </c>
      <c r="X369" s="44" t="inlineStr">
        <is>
          <t>敬登让</t>
        </is>
      </c>
      <c r="Y369" s="46" t="inlineStr">
        <is>
          <t>樊家川镇</t>
        </is>
      </c>
      <c r="Z369" s="44" t="inlineStr">
        <is>
          <t>王治峰</t>
        </is>
      </c>
      <c r="AA369" s="44" t="inlineStr">
        <is>
          <t>环农领办发〔2022〕3号</t>
        </is>
      </c>
      <c r="AB369" s="44" t="inlineStr">
        <is>
          <t>中提前批</t>
        </is>
      </c>
      <c r="AC369" s="44" t="inlineStr">
        <is>
          <t>否</t>
        </is>
      </c>
      <c r="AD369" s="44" t="inlineStr">
        <is>
          <t>√</t>
        </is>
      </c>
      <c r="AE369" s="44" t="inlineStr">
        <is>
          <t>√</t>
        </is>
      </c>
      <c r="AF369" s="44" t="inlineStr">
        <is>
          <t>√</t>
        </is>
      </c>
      <c r="AG369" s="44" t="inlineStr">
        <is>
          <t>√</t>
        </is>
      </c>
      <c r="AH369" s="44" t="inlineStr">
        <is>
          <t>×</t>
        </is>
      </c>
      <c r="AI369" s="44" t="inlineStr">
        <is>
          <t>√</t>
        </is>
      </c>
      <c r="AJ369" s="44" t="inlineStr">
        <is>
          <t>√</t>
        </is>
      </c>
      <c r="AK369" s="44" t="inlineStr">
        <is>
          <t>√</t>
        </is>
      </c>
      <c r="AL369" s="18" t="inlineStr">
        <is>
          <t>×</t>
        </is>
      </c>
      <c r="AM369" s="18" t="inlineStr">
        <is>
          <t>×</t>
        </is>
      </c>
      <c r="AN369" s="44" t="inlineStr">
        <is>
          <t>√</t>
        </is>
      </c>
      <c r="AO369" s="111" t="inlineStr">
        <is>
          <t>到户项目不存在立项。非土建项目，无施工许可等。</t>
        </is>
      </c>
    </row>
    <row r="370" ht="80" customHeight="1" s="186">
      <c r="A370" s="123" t="n"/>
      <c r="B370" s="46" t="inlineStr">
        <is>
          <t>自走式牧草收割机械（割晒机）购置项目</t>
        </is>
      </c>
      <c r="C370" s="46" t="inlineStr">
        <is>
          <t>新建</t>
        </is>
      </c>
      <c r="D370" s="44" t="inlineStr">
        <is>
          <t>2022.01-2022.12</t>
        </is>
      </c>
      <c r="E370" s="46" t="inlineStr">
        <is>
          <t>八珠乡</t>
        </is>
      </c>
      <c r="F370" s="104" t="inlineStr">
        <is>
          <t>扶持27户脱贫户（含监测对象）每户购置补助自走式牧草收割机械（割晒机）1台。其中：曹塬村3台、瓦崾岘村4台、杏树沟村4 台、塔儿咀村6台、马连掌村 4台、白塬村6台。</t>
        </is>
      </c>
      <c r="G370" s="46" t="n">
        <v>14.58</v>
      </c>
      <c r="H370" s="46" t="n">
        <v>14.58</v>
      </c>
      <c r="I370" s="44" t="n"/>
      <c r="J370" s="44" t="n"/>
      <c r="K370" s="44" t="n"/>
      <c r="L370" s="44" t="inlineStr">
        <is>
          <t>甘财扶贫〔2021〕26号</t>
        </is>
      </c>
      <c r="M370" s="104" t="inlineStr">
        <is>
          <t>解决农户加工机械需求，提升农业机械化水平。</t>
        </is>
      </c>
      <c r="N370" s="104" t="inlineStr">
        <is>
          <t>通过为脱贫户（含监测对象）补贴投放小型饲草机械，帮助其发展草畜产业，增加收入，进一步巩固脱贫攻坚成果。</t>
        </is>
      </c>
      <c r="O370" s="46" t="n">
        <v>6</v>
      </c>
      <c r="P370" s="44" t="n"/>
      <c r="Q370" s="46">
        <f>R370+S370</f>
        <v/>
      </c>
      <c r="R370" s="46" t="n">
        <v>0.0027</v>
      </c>
      <c r="S370" s="44" t="n"/>
      <c r="T370" s="46">
        <f>U370+V370</f>
        <v/>
      </c>
      <c r="U370" s="46" t="n">
        <v>0.011</v>
      </c>
      <c r="V370" s="44" t="n"/>
      <c r="W370" s="46" t="inlineStr">
        <is>
          <t>农机中心</t>
        </is>
      </c>
      <c r="X370" s="44" t="inlineStr">
        <is>
          <t>敬登让</t>
        </is>
      </c>
      <c r="Y370" s="46" t="inlineStr">
        <is>
          <t>八珠乡</t>
        </is>
      </c>
      <c r="Z370" s="44" t="inlineStr">
        <is>
          <t>白俊虎</t>
        </is>
      </c>
      <c r="AA370" s="44" t="inlineStr">
        <is>
          <t>环农领办发〔2022〕3号</t>
        </is>
      </c>
      <c r="AB370" s="44" t="inlineStr">
        <is>
          <t>中提前批</t>
        </is>
      </c>
      <c r="AC370" s="44" t="inlineStr">
        <is>
          <t>否</t>
        </is>
      </c>
      <c r="AD370" s="44" t="inlineStr">
        <is>
          <t>√</t>
        </is>
      </c>
      <c r="AE370" s="44" t="inlineStr">
        <is>
          <t>√</t>
        </is>
      </c>
      <c r="AF370" s="44" t="inlineStr">
        <is>
          <t>√</t>
        </is>
      </c>
      <c r="AG370" s="44" t="inlineStr">
        <is>
          <t>√</t>
        </is>
      </c>
      <c r="AH370" s="44" t="inlineStr">
        <is>
          <t>×</t>
        </is>
      </c>
      <c r="AI370" s="44" t="inlineStr">
        <is>
          <t>√</t>
        </is>
      </c>
      <c r="AJ370" s="44" t="inlineStr">
        <is>
          <t>√</t>
        </is>
      </c>
      <c r="AK370" s="44" t="inlineStr">
        <is>
          <t>√</t>
        </is>
      </c>
      <c r="AL370" s="18" t="inlineStr">
        <is>
          <t>×</t>
        </is>
      </c>
      <c r="AM370" s="18" t="inlineStr">
        <is>
          <t>×</t>
        </is>
      </c>
      <c r="AN370" s="44" t="inlineStr">
        <is>
          <t>√</t>
        </is>
      </c>
      <c r="AO370" s="111" t="inlineStr">
        <is>
          <t>到户项目不存在立项。非土建项目，无施工许可等。</t>
        </is>
      </c>
    </row>
    <row r="371" ht="83" customHeight="1" s="186">
      <c r="A371" s="123" t="n"/>
      <c r="B371" s="46" t="inlineStr">
        <is>
          <t>自走式牧草收割机械（割晒机）购置项目</t>
        </is>
      </c>
      <c r="C371" s="46" t="inlineStr">
        <is>
          <t>新建</t>
        </is>
      </c>
      <c r="D371" s="44" t="inlineStr">
        <is>
          <t>2022.01-2022.12</t>
        </is>
      </c>
      <c r="E371" s="46" t="inlineStr">
        <is>
          <t>车道镇</t>
        </is>
      </c>
      <c r="F371" s="104" t="inlineStr">
        <is>
          <t>扶持121户脱贫户（含监测对象）每户购置补助自走式牧草收割机械（割晒机）1台。其中：元峁村10台、苦水掌村10台、双庙村10台、王西掌村10台、吊渠村8台、三角城村7台、杨掌村7台、万安村10台、魏洼村10台、陈掌村7台、红台村2台、樱桃掌村10台、代掌村7台、刘渠村10台、刘园子村3台。</t>
        </is>
      </c>
      <c r="G371" s="46" t="n">
        <v>65.34</v>
      </c>
      <c r="H371" s="46" t="n">
        <v>65.34</v>
      </c>
      <c r="I371" s="44" t="n"/>
      <c r="J371" s="44" t="n"/>
      <c r="K371" s="44" t="n"/>
      <c r="L371" s="44" t="inlineStr">
        <is>
          <t>甘财扶贫〔2021〕26号</t>
        </is>
      </c>
      <c r="M371" s="104" t="inlineStr">
        <is>
          <t>解决农户加工机械需求，提升农业机械化水平。</t>
        </is>
      </c>
      <c r="N371" s="104" t="inlineStr">
        <is>
          <t>通过为脱贫户（含监测对象）补贴投放小型饲草机械，帮助其发展草畜产业，增加收入，进一步巩固脱贫攻坚成果。</t>
        </is>
      </c>
      <c r="O371" s="46" t="n">
        <v>16</v>
      </c>
      <c r="P371" s="44" t="n"/>
      <c r="Q371" s="46">
        <f>R371+S371</f>
        <v/>
      </c>
      <c r="R371" s="46" t="n">
        <v>0.0121</v>
      </c>
      <c r="S371" s="44" t="n"/>
      <c r="T371" s="46">
        <f>U371+V371</f>
        <v/>
      </c>
      <c r="U371" s="46" t="n">
        <v>0.0484</v>
      </c>
      <c r="V371" s="44" t="n"/>
      <c r="W371" s="46" t="inlineStr">
        <is>
          <t>农机中心</t>
        </is>
      </c>
      <c r="X371" s="44" t="inlineStr">
        <is>
          <t>敬登让</t>
        </is>
      </c>
      <c r="Y371" s="46" t="inlineStr">
        <is>
          <t>车道镇</t>
        </is>
      </c>
      <c r="Z371" s="46" t="inlineStr">
        <is>
          <t>张会星</t>
        </is>
      </c>
      <c r="AA371" s="44" t="inlineStr">
        <is>
          <t>环农领办发〔2022〕3号</t>
        </is>
      </c>
      <c r="AB371" s="44" t="inlineStr">
        <is>
          <t>中提前批</t>
        </is>
      </c>
      <c r="AC371" s="44" t="inlineStr">
        <is>
          <t>否</t>
        </is>
      </c>
      <c r="AD371" s="44" t="inlineStr">
        <is>
          <t>√</t>
        </is>
      </c>
      <c r="AE371" s="44" t="inlineStr">
        <is>
          <t>√</t>
        </is>
      </c>
      <c r="AF371" s="44" t="inlineStr">
        <is>
          <t>√</t>
        </is>
      </c>
      <c r="AG371" s="44" t="inlineStr">
        <is>
          <t>√</t>
        </is>
      </c>
      <c r="AH371" s="44" t="inlineStr">
        <is>
          <t>×</t>
        </is>
      </c>
      <c r="AI371" s="44" t="inlineStr">
        <is>
          <t>√</t>
        </is>
      </c>
      <c r="AJ371" s="44" t="inlineStr">
        <is>
          <t>√</t>
        </is>
      </c>
      <c r="AK371" s="44" t="inlineStr">
        <is>
          <t>√</t>
        </is>
      </c>
      <c r="AL371" s="18" t="inlineStr">
        <is>
          <t>×</t>
        </is>
      </c>
      <c r="AM371" s="18" t="inlineStr">
        <is>
          <t>×</t>
        </is>
      </c>
      <c r="AN371" s="44" t="inlineStr">
        <is>
          <t>√</t>
        </is>
      </c>
      <c r="AO371" s="111" t="inlineStr">
        <is>
          <t>到户项目不存在立项。非土建项目，无施工许可等。</t>
        </is>
      </c>
    </row>
    <row r="372" ht="66" customHeight="1" s="186">
      <c r="A372" s="123" t="n"/>
      <c r="B372" s="46" t="inlineStr">
        <is>
          <t>自走式牧草收割机械（割晒机）购置项目</t>
        </is>
      </c>
      <c r="C372" s="46" t="inlineStr">
        <is>
          <t>新建</t>
        </is>
      </c>
      <c r="D372" s="44" t="inlineStr">
        <is>
          <t>2022.01-2022.12</t>
        </is>
      </c>
      <c r="E372" s="46" t="inlineStr">
        <is>
          <t>耿湾乡</t>
        </is>
      </c>
      <c r="F372" s="104" t="inlineStr">
        <is>
          <t>扶持76户脱贫户（含监测对象）每户购置补助自走式牧草收割机械（割晒机）1台。其中：张台村9台、黑城岔村5台、潘掌村16台、许家掌村3台、郝东掌村18台、四合原村23台、早流渠村2台。</t>
        </is>
      </c>
      <c r="G372" s="46" t="n">
        <v>41.04</v>
      </c>
      <c r="H372" s="46" t="n">
        <v>41.04</v>
      </c>
      <c r="I372" s="44" t="n"/>
      <c r="J372" s="44" t="n"/>
      <c r="K372" s="44" t="n"/>
      <c r="L372" s="44" t="inlineStr">
        <is>
          <t>甘财扶贫〔2021〕26号</t>
        </is>
      </c>
      <c r="M372" s="104" t="inlineStr">
        <is>
          <t>解决农户加工机械需求，提升农业机械化水平。</t>
        </is>
      </c>
      <c r="N372" s="104" t="inlineStr">
        <is>
          <t>通过为脱贫户（含监测对象）补贴投放小型饲草机械，帮助其发展草畜产业，增加收入，进一步巩固脱贫攻坚成果。</t>
        </is>
      </c>
      <c r="O372" s="46" t="n">
        <v>7</v>
      </c>
      <c r="P372" s="44" t="n"/>
      <c r="Q372" s="46">
        <f>R372+S372</f>
        <v/>
      </c>
      <c r="R372" s="46" t="n">
        <v>0.0076</v>
      </c>
      <c r="S372" s="44" t="n"/>
      <c r="T372" s="46">
        <f>U372+V372</f>
        <v/>
      </c>
      <c r="U372" s="46" t="n">
        <v>0.0344</v>
      </c>
      <c r="V372" s="44" t="n"/>
      <c r="W372" s="46" t="inlineStr">
        <is>
          <t>农机中心</t>
        </is>
      </c>
      <c r="X372" s="44" t="inlineStr">
        <is>
          <t>敬登让</t>
        </is>
      </c>
      <c r="Y372" s="46" t="inlineStr">
        <is>
          <t>耿湾乡</t>
        </is>
      </c>
      <c r="Z372" s="44" t="inlineStr">
        <is>
          <t>王秀丽</t>
        </is>
      </c>
      <c r="AA372" s="44" t="inlineStr">
        <is>
          <t>环农领办发〔2022〕3号</t>
        </is>
      </c>
      <c r="AB372" s="44" t="inlineStr">
        <is>
          <t>中提前批</t>
        </is>
      </c>
      <c r="AC372" s="44" t="inlineStr">
        <is>
          <t>否</t>
        </is>
      </c>
      <c r="AD372" s="44" t="inlineStr">
        <is>
          <t>√</t>
        </is>
      </c>
      <c r="AE372" s="44" t="inlineStr">
        <is>
          <t>√</t>
        </is>
      </c>
      <c r="AF372" s="44" t="inlineStr">
        <is>
          <t>√</t>
        </is>
      </c>
      <c r="AG372" s="44" t="inlineStr">
        <is>
          <t>√</t>
        </is>
      </c>
      <c r="AH372" s="44" t="inlineStr">
        <is>
          <t>×</t>
        </is>
      </c>
      <c r="AI372" s="44" t="inlineStr">
        <is>
          <t>√</t>
        </is>
      </c>
      <c r="AJ372" s="44" t="inlineStr">
        <is>
          <t>√</t>
        </is>
      </c>
      <c r="AK372" s="44" t="inlineStr">
        <is>
          <t>√</t>
        </is>
      </c>
      <c r="AL372" s="18" t="inlineStr">
        <is>
          <t>×</t>
        </is>
      </c>
      <c r="AM372" s="18" t="inlineStr">
        <is>
          <t>×</t>
        </is>
      </c>
      <c r="AN372" s="44" t="inlineStr">
        <is>
          <t>√</t>
        </is>
      </c>
      <c r="AO372" s="111" t="inlineStr">
        <is>
          <t>到户项目不存在立项。非土建项目，无施工许可等。</t>
        </is>
      </c>
    </row>
    <row r="373" ht="66" customHeight="1" s="186">
      <c r="A373" s="123" t="n"/>
      <c r="B373" s="46" t="inlineStr">
        <is>
          <t>自走式牧草收割机械（割晒机）购置项目</t>
        </is>
      </c>
      <c r="C373" s="46" t="inlineStr">
        <is>
          <t>新建</t>
        </is>
      </c>
      <c r="D373" s="44" t="inlineStr">
        <is>
          <t>2022.01-2022.12</t>
        </is>
      </c>
      <c r="E373" s="46" t="inlineStr">
        <is>
          <t>洪德镇</t>
        </is>
      </c>
      <c r="F373" s="104" t="inlineStr">
        <is>
          <t>扶持1户脱贫户（含监测对象）购置补助自走式牧草收割机械（割晒机）1台。其中：李塬村村1台。</t>
        </is>
      </c>
      <c r="G373" s="46" t="n">
        <v>0.54</v>
      </c>
      <c r="H373" s="46" t="n">
        <v>0.54</v>
      </c>
      <c r="I373" s="44" t="n"/>
      <c r="J373" s="44" t="n"/>
      <c r="K373" s="44" t="n"/>
      <c r="L373" s="44" t="inlineStr">
        <is>
          <t>甘财扶贫〔2021〕26号</t>
        </is>
      </c>
      <c r="M373" s="104" t="inlineStr">
        <is>
          <t>解决农户加工机械需求，提升农业机械化水平。</t>
        </is>
      </c>
      <c r="N373" s="104" t="inlineStr">
        <is>
          <t>通过为脱贫户（含监测对象）补贴投放小型饲草机械，帮助其发展草畜产业，增加收入，进一步巩固脱贫攻坚成果。</t>
        </is>
      </c>
      <c r="O373" s="46" t="n">
        <v>1</v>
      </c>
      <c r="P373" s="44" t="n"/>
      <c r="Q373" s="46">
        <f>R373+S373</f>
        <v/>
      </c>
      <c r="R373" s="46" t="n">
        <v>0.0001</v>
      </c>
      <c r="S373" s="44" t="n"/>
      <c r="T373" s="46">
        <f>U373+V373</f>
        <v/>
      </c>
      <c r="U373" s="46" t="n">
        <v>0.0005</v>
      </c>
      <c r="V373" s="44" t="n"/>
      <c r="W373" s="46" t="inlineStr">
        <is>
          <t>农机中心</t>
        </is>
      </c>
      <c r="X373" s="44" t="inlineStr">
        <is>
          <t>敬登让</t>
        </is>
      </c>
      <c r="Y373" s="46" t="inlineStr">
        <is>
          <t>洪德镇</t>
        </is>
      </c>
      <c r="Z373" s="71" t="inlineStr">
        <is>
          <t>王国伍</t>
        </is>
      </c>
      <c r="AA373" s="44" t="inlineStr">
        <is>
          <t>环农领办发〔2022〕3号</t>
        </is>
      </c>
      <c r="AB373" s="44" t="inlineStr">
        <is>
          <t>中提前批</t>
        </is>
      </c>
      <c r="AC373" s="44" t="inlineStr">
        <is>
          <t>否</t>
        </is>
      </c>
      <c r="AD373" s="44" t="inlineStr">
        <is>
          <t>√</t>
        </is>
      </c>
      <c r="AE373" s="44" t="inlineStr">
        <is>
          <t>√</t>
        </is>
      </c>
      <c r="AF373" s="44" t="inlineStr">
        <is>
          <t>√</t>
        </is>
      </c>
      <c r="AG373" s="44" t="inlineStr">
        <is>
          <t>√</t>
        </is>
      </c>
      <c r="AH373" s="44" t="inlineStr">
        <is>
          <t>×</t>
        </is>
      </c>
      <c r="AI373" s="44" t="inlineStr">
        <is>
          <t>√</t>
        </is>
      </c>
      <c r="AJ373" s="44" t="inlineStr">
        <is>
          <t>√</t>
        </is>
      </c>
      <c r="AK373" s="44" t="inlineStr">
        <is>
          <t>√</t>
        </is>
      </c>
      <c r="AL373" s="18" t="inlineStr">
        <is>
          <t>×</t>
        </is>
      </c>
      <c r="AM373" s="18" t="inlineStr">
        <is>
          <t>×</t>
        </is>
      </c>
      <c r="AN373" s="44" t="inlineStr">
        <is>
          <t>√</t>
        </is>
      </c>
      <c r="AO373" s="111" t="inlineStr">
        <is>
          <t>到户项目不存在立项。非土建项目，无施工许可等。</t>
        </is>
      </c>
    </row>
    <row r="374" ht="81" customHeight="1" s="186">
      <c r="A374" s="123" t="n"/>
      <c r="B374" s="46" t="inlineStr">
        <is>
          <t>自走式牧草收割机械（割晒机）购置项目</t>
        </is>
      </c>
      <c r="C374" s="46" t="inlineStr">
        <is>
          <t>新建</t>
        </is>
      </c>
      <c r="D374" s="44" t="inlineStr">
        <is>
          <t>2022.01-2022.12</t>
        </is>
      </c>
      <c r="E374" s="46" t="inlineStr">
        <is>
          <t>虎洞镇</t>
        </is>
      </c>
      <c r="F374" s="104" t="inlineStr">
        <is>
          <t>扶持98户脱贫户（含监测对象）每户购置补助自走式牧草收割机械（割晒机）1台。其中：半个城村5台、常兆台村10台、高庙湾村22台、金庄塬23台、刘解掌村13台、砂井子村10台、魏家河村5台、张大掌村6台、张家湾村4台。</t>
        </is>
      </c>
      <c r="G374" s="46" t="n">
        <v>52.92</v>
      </c>
      <c r="H374" s="46" t="n">
        <v>52.92</v>
      </c>
      <c r="I374" s="44" t="n"/>
      <c r="J374" s="44" t="n"/>
      <c r="K374" s="44" t="n"/>
      <c r="L374" s="44" t="inlineStr">
        <is>
          <t>甘财扶贫〔2021〕26号</t>
        </is>
      </c>
      <c r="M374" s="104" t="inlineStr">
        <is>
          <t>解决农户加工机械需求，提升农业机械化水平。</t>
        </is>
      </c>
      <c r="N374" s="104" t="inlineStr">
        <is>
          <t>通过为脱贫户（含监测对象）补贴投放小型饲草机械，帮助其发展草畜产业，增加收入，进一步巩固脱贫攻坚成果。</t>
        </is>
      </c>
      <c r="O374" s="46" t="n">
        <v>9</v>
      </c>
      <c r="P374" s="44" t="n"/>
      <c r="Q374" s="46">
        <f>R374+S374</f>
        <v/>
      </c>
      <c r="R374" s="46" t="n">
        <v>0.0098</v>
      </c>
      <c r="S374" s="44" t="n"/>
      <c r="T374" s="46">
        <f>U374+V374</f>
        <v/>
      </c>
      <c r="U374" s="46" t="n">
        <v>0.0459</v>
      </c>
      <c r="V374" s="44" t="n"/>
      <c r="W374" s="46" t="inlineStr">
        <is>
          <t>农机中心</t>
        </is>
      </c>
      <c r="X374" s="44" t="inlineStr">
        <is>
          <t>敬登让</t>
        </is>
      </c>
      <c r="Y374" s="46" t="inlineStr">
        <is>
          <t>虎洞镇</t>
        </is>
      </c>
      <c r="Z374" s="44" t="inlineStr">
        <is>
          <t>梁海涛</t>
        </is>
      </c>
      <c r="AA374" s="44" t="inlineStr">
        <is>
          <t>环农领办发〔2022〕3号</t>
        </is>
      </c>
      <c r="AB374" s="44" t="inlineStr">
        <is>
          <t>中提前批</t>
        </is>
      </c>
      <c r="AC374" s="44" t="inlineStr">
        <is>
          <t>否</t>
        </is>
      </c>
      <c r="AD374" s="44" t="inlineStr">
        <is>
          <t>√</t>
        </is>
      </c>
      <c r="AE374" s="44" t="inlineStr">
        <is>
          <t>√</t>
        </is>
      </c>
      <c r="AF374" s="44" t="inlineStr">
        <is>
          <t>√</t>
        </is>
      </c>
      <c r="AG374" s="44" t="inlineStr">
        <is>
          <t>√</t>
        </is>
      </c>
      <c r="AH374" s="44" t="inlineStr">
        <is>
          <t>×</t>
        </is>
      </c>
      <c r="AI374" s="44" t="inlineStr">
        <is>
          <t>√</t>
        </is>
      </c>
      <c r="AJ374" s="44" t="inlineStr">
        <is>
          <t>√</t>
        </is>
      </c>
      <c r="AK374" s="44" t="inlineStr">
        <is>
          <t>√</t>
        </is>
      </c>
      <c r="AL374" s="18" t="inlineStr">
        <is>
          <t>×</t>
        </is>
      </c>
      <c r="AM374" s="18" t="inlineStr">
        <is>
          <t>×</t>
        </is>
      </c>
      <c r="AN374" s="44" t="inlineStr">
        <is>
          <t>√</t>
        </is>
      </c>
      <c r="AO374" s="111" t="inlineStr">
        <is>
          <t>到户项目不存在立项。非土建项目，无施工许可等。</t>
        </is>
      </c>
    </row>
    <row r="375" ht="69" customHeight="1" s="186">
      <c r="A375" s="123" t="n"/>
      <c r="B375" s="46" t="inlineStr">
        <is>
          <t>自走式牧草收割机械（割晒机）购置项目</t>
        </is>
      </c>
      <c r="C375" s="46" t="inlineStr">
        <is>
          <t>新建</t>
        </is>
      </c>
      <c r="D375" s="44" t="inlineStr">
        <is>
          <t>2022.01-2022.12</t>
        </is>
      </c>
      <c r="E375" s="46" t="inlineStr">
        <is>
          <t>环城镇</t>
        </is>
      </c>
      <c r="F375" s="104" t="inlineStr">
        <is>
          <t>扶持4户脱贫户（含监测对象）每户购置补助自走式牧草收割机械（割晒机）1台。其中：龚淌村2台、周塬村1台、十五里沟村1台。</t>
        </is>
      </c>
      <c r="G375" s="46" t="n">
        <v>2.16</v>
      </c>
      <c r="H375" s="46" t="n">
        <v>2.16</v>
      </c>
      <c r="I375" s="44" t="n"/>
      <c r="J375" s="44" t="n"/>
      <c r="K375" s="44" t="n"/>
      <c r="L375" s="44" t="inlineStr">
        <is>
          <t>甘财扶贫〔2021〕26号</t>
        </is>
      </c>
      <c r="M375" s="104" t="inlineStr">
        <is>
          <t>解决农户加工机械需求，提升农业机械化水平。</t>
        </is>
      </c>
      <c r="N375" s="104" t="inlineStr">
        <is>
          <t>通过为脱贫户（含监测对象）补贴投放小型饲草机械，帮助其发展草畜产业，增加收入，进一步巩固脱贫攻坚成果。</t>
        </is>
      </c>
      <c r="O375" s="46" t="n">
        <v>0</v>
      </c>
      <c r="P375" s="44" t="n">
        <v>3</v>
      </c>
      <c r="Q375" s="46">
        <f>R375+S375</f>
        <v/>
      </c>
      <c r="R375" s="46" t="n">
        <v>0.0004</v>
      </c>
      <c r="S375" s="44" t="n"/>
      <c r="T375" s="46">
        <f>U375+V375</f>
        <v/>
      </c>
      <c r="U375" s="46" t="n">
        <v>0.0018</v>
      </c>
      <c r="V375" s="44" t="n"/>
      <c r="W375" s="46" t="inlineStr">
        <is>
          <t>农机中心</t>
        </is>
      </c>
      <c r="X375" s="44" t="inlineStr">
        <is>
          <t>敬登让</t>
        </is>
      </c>
      <c r="Y375" s="46" t="inlineStr">
        <is>
          <t>环城镇</t>
        </is>
      </c>
      <c r="Z375" s="44" t="inlineStr">
        <is>
          <t>王向斌</t>
        </is>
      </c>
      <c r="AA375" s="44" t="inlineStr">
        <is>
          <t>环农领办发〔2022〕3号</t>
        </is>
      </c>
      <c r="AB375" s="44" t="inlineStr">
        <is>
          <t>中提前批</t>
        </is>
      </c>
      <c r="AC375" s="44" t="inlineStr">
        <is>
          <t>否</t>
        </is>
      </c>
      <c r="AD375" s="44" t="inlineStr">
        <is>
          <t>√</t>
        </is>
      </c>
      <c r="AE375" s="44" t="inlineStr">
        <is>
          <t>√</t>
        </is>
      </c>
      <c r="AF375" s="44" t="inlineStr">
        <is>
          <t>√</t>
        </is>
      </c>
      <c r="AG375" s="44" t="inlineStr">
        <is>
          <t>√</t>
        </is>
      </c>
      <c r="AH375" s="44" t="inlineStr">
        <is>
          <t>×</t>
        </is>
      </c>
      <c r="AI375" s="44" t="inlineStr">
        <is>
          <t>√</t>
        </is>
      </c>
      <c r="AJ375" s="44" t="inlineStr">
        <is>
          <t>√</t>
        </is>
      </c>
      <c r="AK375" s="44" t="inlineStr">
        <is>
          <t>√</t>
        </is>
      </c>
      <c r="AL375" s="18" t="inlineStr">
        <is>
          <t>×</t>
        </is>
      </c>
      <c r="AM375" s="18" t="inlineStr">
        <is>
          <t>×</t>
        </is>
      </c>
      <c r="AN375" s="44" t="inlineStr">
        <is>
          <t>√</t>
        </is>
      </c>
      <c r="AO375" s="111" t="inlineStr">
        <is>
          <t>到户项目不存在立项。非土建项目，无施工许可等。</t>
        </is>
      </c>
    </row>
    <row r="376" ht="69" customHeight="1" s="186">
      <c r="A376" s="123" t="n"/>
      <c r="B376" s="46" t="inlineStr">
        <is>
          <t>自走式牧草收割机械（割晒机）购置项目</t>
        </is>
      </c>
      <c r="C376" s="46" t="inlineStr">
        <is>
          <t>新建</t>
        </is>
      </c>
      <c r="D376" s="44" t="inlineStr">
        <is>
          <t>2022.01-2022.12</t>
        </is>
      </c>
      <c r="E376" s="46" t="inlineStr">
        <is>
          <t>芦家湾乡</t>
        </is>
      </c>
      <c r="F376" s="104" t="inlineStr">
        <is>
          <t>扶持39户脱贫户（含监测对象）每户购置补助自走式牧草收割机械（割晒机）1台。其中：庙儿掌村1台、桃李湾村9台、庙儿掌村10台、大堡条村8台、王庄村3 台、盘龙村8台。</t>
        </is>
      </c>
      <c r="G376" s="46" t="n">
        <v>21.06</v>
      </c>
      <c r="H376" s="46" t="n">
        <v>21.06</v>
      </c>
      <c r="I376" s="44" t="n"/>
      <c r="J376" s="44" t="n"/>
      <c r="K376" s="44" t="n"/>
      <c r="L376" s="44" t="inlineStr">
        <is>
          <t>甘财扶贫〔2021〕26号</t>
        </is>
      </c>
      <c r="M376" s="104" t="inlineStr">
        <is>
          <t>解决农户加工机械需求，提升农业机械化水平。</t>
        </is>
      </c>
      <c r="N376" s="104" t="inlineStr">
        <is>
          <t>通过为脱贫户（含监测对象）补贴投放小型饲草机械，帮助其发展草畜产业，增加收入，进一步巩固脱贫攻坚成果。</t>
        </is>
      </c>
      <c r="O376" s="46" t="n">
        <v>6</v>
      </c>
      <c r="P376" s="44" t="n"/>
      <c r="Q376" s="46">
        <f>R376+S376</f>
        <v/>
      </c>
      <c r="R376" s="46" t="n">
        <v>0.0039</v>
      </c>
      <c r="S376" s="44" t="n"/>
      <c r="T376" s="46">
        <f>U376+V376</f>
        <v/>
      </c>
      <c r="U376" s="46" t="n">
        <v>0.0172</v>
      </c>
      <c r="V376" s="44" t="n"/>
      <c r="W376" s="46" t="inlineStr">
        <is>
          <t>农机中心</t>
        </is>
      </c>
      <c r="X376" s="44" t="inlineStr">
        <is>
          <t>敬登让</t>
        </is>
      </c>
      <c r="Y376" s="46" t="inlineStr">
        <is>
          <t>芦家湾乡</t>
        </is>
      </c>
      <c r="Z376" s="44" t="inlineStr">
        <is>
          <t>马鹏飞</t>
        </is>
      </c>
      <c r="AA376" s="44" t="inlineStr">
        <is>
          <t>环农领办发〔2022〕3号</t>
        </is>
      </c>
      <c r="AB376" s="44" t="inlineStr">
        <is>
          <t>中提前批</t>
        </is>
      </c>
      <c r="AC376" s="44" t="inlineStr">
        <is>
          <t>否</t>
        </is>
      </c>
      <c r="AD376" s="44" t="inlineStr">
        <is>
          <t>√</t>
        </is>
      </c>
      <c r="AE376" s="44" t="inlineStr">
        <is>
          <t>√</t>
        </is>
      </c>
      <c r="AF376" s="44" t="inlineStr">
        <is>
          <t>√</t>
        </is>
      </c>
      <c r="AG376" s="44" t="inlineStr">
        <is>
          <t>√</t>
        </is>
      </c>
      <c r="AH376" s="44" t="inlineStr">
        <is>
          <t>×</t>
        </is>
      </c>
      <c r="AI376" s="44" t="inlineStr">
        <is>
          <t>√</t>
        </is>
      </c>
      <c r="AJ376" s="44" t="inlineStr">
        <is>
          <t>√</t>
        </is>
      </c>
      <c r="AK376" s="44" t="inlineStr">
        <is>
          <t>√</t>
        </is>
      </c>
      <c r="AL376" s="18" t="inlineStr">
        <is>
          <t>×</t>
        </is>
      </c>
      <c r="AM376" s="18" t="inlineStr">
        <is>
          <t>×</t>
        </is>
      </c>
      <c r="AN376" s="44" t="inlineStr">
        <is>
          <t>√</t>
        </is>
      </c>
      <c r="AO376" s="111" t="inlineStr">
        <is>
          <t>到户项目不存在立项。非土建项目，无施工许可等。</t>
        </is>
      </c>
    </row>
    <row r="377" ht="69" customHeight="1" s="186">
      <c r="A377" s="123" t="n"/>
      <c r="B377" s="46" t="inlineStr">
        <is>
          <t>自走式牧草收割机械（割晒机）购置项目</t>
        </is>
      </c>
      <c r="C377" s="46" t="inlineStr">
        <is>
          <t>新建</t>
        </is>
      </c>
      <c r="D377" s="44" t="inlineStr">
        <is>
          <t>2022.01-2022.12</t>
        </is>
      </c>
      <c r="E377" s="46" t="inlineStr">
        <is>
          <t>罗山乡</t>
        </is>
      </c>
      <c r="F377" s="104" t="inlineStr">
        <is>
          <t>扶持37户脱贫户（含监测对象）每户购置补助自走式牧草收割机械（割晒机）1台。其中：陈渠子村8台、大树塬村21台、山水湾村8台。</t>
        </is>
      </c>
      <c r="G377" s="46" t="n">
        <v>19.98</v>
      </c>
      <c r="H377" s="46" t="n">
        <v>19.98</v>
      </c>
      <c r="I377" s="44" t="n"/>
      <c r="J377" s="44" t="n"/>
      <c r="K377" s="44" t="n"/>
      <c r="L377" s="44" t="inlineStr">
        <is>
          <t>甘财扶贫〔2021〕26号</t>
        </is>
      </c>
      <c r="M377" s="104" t="inlineStr">
        <is>
          <t>解决农户加工机械需求，提升农业机械化水平。</t>
        </is>
      </c>
      <c r="N377" s="104" t="inlineStr">
        <is>
          <t>通过为脱贫户（含监测对象）补贴投放小型饲草机械，帮助其发展草畜产业，增加收入，进一步巩固脱贫攻坚成果。</t>
        </is>
      </c>
      <c r="O377" s="46" t="n">
        <v>3</v>
      </c>
      <c r="P377" s="44" t="n"/>
      <c r="Q377" s="46">
        <f>R377+S377</f>
        <v/>
      </c>
      <c r="R377" s="46" t="n">
        <v>0.0037</v>
      </c>
      <c r="S377" s="44" t="n"/>
      <c r="T377" s="46">
        <f>U377+V377</f>
        <v/>
      </c>
      <c r="U377" s="46" t="n">
        <v>0.0162</v>
      </c>
      <c r="V377" s="44" t="n"/>
      <c r="W377" s="46" t="inlineStr">
        <is>
          <t>农机中心</t>
        </is>
      </c>
      <c r="X377" s="44" t="inlineStr">
        <is>
          <t>敬登让</t>
        </is>
      </c>
      <c r="Y377" s="46" t="inlineStr">
        <is>
          <t>罗山乡</t>
        </is>
      </c>
      <c r="Z377" s="44" t="inlineStr">
        <is>
          <t>李怀文</t>
        </is>
      </c>
      <c r="AA377" s="44" t="inlineStr">
        <is>
          <t>环农领办发〔2022〕3号</t>
        </is>
      </c>
      <c r="AB377" s="44" t="inlineStr">
        <is>
          <t>中提前批</t>
        </is>
      </c>
      <c r="AC377" s="44" t="inlineStr">
        <is>
          <t>否</t>
        </is>
      </c>
      <c r="AD377" s="44" t="inlineStr">
        <is>
          <t>√</t>
        </is>
      </c>
      <c r="AE377" s="44" t="inlineStr">
        <is>
          <t>√</t>
        </is>
      </c>
      <c r="AF377" s="44" t="inlineStr">
        <is>
          <t>√</t>
        </is>
      </c>
      <c r="AG377" s="44" t="inlineStr">
        <is>
          <t>√</t>
        </is>
      </c>
      <c r="AH377" s="44" t="inlineStr">
        <is>
          <t>×</t>
        </is>
      </c>
      <c r="AI377" s="44" t="inlineStr">
        <is>
          <t>√</t>
        </is>
      </c>
      <c r="AJ377" s="44" t="inlineStr">
        <is>
          <t>√</t>
        </is>
      </c>
      <c r="AK377" s="44" t="inlineStr">
        <is>
          <t>√</t>
        </is>
      </c>
      <c r="AL377" s="18" t="inlineStr">
        <is>
          <t>×</t>
        </is>
      </c>
      <c r="AM377" s="18" t="inlineStr">
        <is>
          <t>×</t>
        </is>
      </c>
      <c r="AN377" s="44" t="inlineStr">
        <is>
          <t>√</t>
        </is>
      </c>
      <c r="AO377" s="111" t="inlineStr">
        <is>
          <t>到户项目不存在立项。非土建项目，无施工许可等。</t>
        </is>
      </c>
    </row>
    <row r="378" ht="69" customHeight="1" s="186">
      <c r="A378" s="123" t="n"/>
      <c r="B378" s="46" t="inlineStr">
        <is>
          <t>自走式牧草收割机械（割晒机）购置项目</t>
        </is>
      </c>
      <c r="C378" s="46" t="inlineStr">
        <is>
          <t>新建</t>
        </is>
      </c>
      <c r="D378" s="44" t="inlineStr">
        <is>
          <t>2022.01-2022.12</t>
        </is>
      </c>
      <c r="E378" s="46" t="inlineStr">
        <is>
          <t>秦团庄乡</t>
        </is>
      </c>
      <c r="F378" s="104" t="inlineStr">
        <is>
          <t>扶持75户脱贫户（含监测对象）购置补助自走式牧草收割机械（割晒机）1台。其中： 贾塬村41台、新集子村2台、新峁村10台、大天子村13台、王团庄村5台、南掌堡子村4台。</t>
        </is>
      </c>
      <c r="G378" s="46" t="n">
        <v>40.5</v>
      </c>
      <c r="H378" s="46" t="n">
        <v>40.5</v>
      </c>
      <c r="I378" s="44" t="n"/>
      <c r="J378" s="44" t="n"/>
      <c r="K378" s="44" t="n"/>
      <c r="L378" s="44" t="inlineStr">
        <is>
          <t>甘财扶贫〔2021〕26号</t>
        </is>
      </c>
      <c r="M378" s="104" t="inlineStr">
        <is>
          <t>解决农户加工机械需求，提升农业机械化水平。</t>
        </is>
      </c>
      <c r="N378" s="104" t="inlineStr">
        <is>
          <t>通过为脱贫户（含监测对象）补贴投放小型饲草机械，帮助其发展草畜产业，增加收入，进一步巩固脱贫攻坚成果。</t>
        </is>
      </c>
      <c r="O378" s="46" t="n">
        <v>6</v>
      </c>
      <c r="P378" s="44" t="n"/>
      <c r="Q378" s="46">
        <f>R378+S378</f>
        <v/>
      </c>
      <c r="R378" s="46" t="n">
        <v>0.0075</v>
      </c>
      <c r="S378" s="44" t="n"/>
      <c r="T378" s="46">
        <f>U378+V378</f>
        <v/>
      </c>
      <c r="U378" s="46" t="n">
        <v>0.0287</v>
      </c>
      <c r="V378" s="44" t="n"/>
      <c r="W378" s="46" t="inlineStr">
        <is>
          <t>农机中心</t>
        </is>
      </c>
      <c r="X378" s="44" t="inlineStr">
        <is>
          <t>敬登让</t>
        </is>
      </c>
      <c r="Y378" s="46" t="inlineStr">
        <is>
          <t>秦团庄乡</t>
        </is>
      </c>
      <c r="Z378" s="44" t="inlineStr">
        <is>
          <t>刘凤飞</t>
        </is>
      </c>
      <c r="AA378" s="44" t="inlineStr">
        <is>
          <t>环农领办发〔2022〕3号</t>
        </is>
      </c>
      <c r="AB378" s="44" t="inlineStr">
        <is>
          <t>中提前批</t>
        </is>
      </c>
      <c r="AC378" s="44" t="inlineStr">
        <is>
          <t>否</t>
        </is>
      </c>
      <c r="AD378" s="44" t="inlineStr">
        <is>
          <t>√</t>
        </is>
      </c>
      <c r="AE378" s="44" t="inlineStr">
        <is>
          <t>√</t>
        </is>
      </c>
      <c r="AF378" s="44" t="inlineStr">
        <is>
          <t>√</t>
        </is>
      </c>
      <c r="AG378" s="44" t="inlineStr">
        <is>
          <t>√</t>
        </is>
      </c>
      <c r="AH378" s="44" t="inlineStr">
        <is>
          <t>×</t>
        </is>
      </c>
      <c r="AI378" s="44" t="inlineStr">
        <is>
          <t>√</t>
        </is>
      </c>
      <c r="AJ378" s="44" t="inlineStr">
        <is>
          <t>√</t>
        </is>
      </c>
      <c r="AK378" s="44" t="inlineStr">
        <is>
          <t>√</t>
        </is>
      </c>
      <c r="AL378" s="18" t="inlineStr">
        <is>
          <t>×</t>
        </is>
      </c>
      <c r="AM378" s="18" t="inlineStr">
        <is>
          <t>×</t>
        </is>
      </c>
      <c r="AN378" s="44" t="inlineStr">
        <is>
          <t>√</t>
        </is>
      </c>
      <c r="AO378" s="111" t="inlineStr">
        <is>
          <t>到户项目不存在立项。非土建项目，无施工许可等。</t>
        </is>
      </c>
    </row>
    <row r="379" ht="69" customHeight="1" s="186">
      <c r="A379" s="123" t="n"/>
      <c r="B379" s="46" t="inlineStr">
        <is>
          <t>自走式牧草收割机械（割晒机）购置项目</t>
        </is>
      </c>
      <c r="C379" s="46" t="inlineStr">
        <is>
          <t>新建</t>
        </is>
      </c>
      <c r="D379" s="44" t="inlineStr">
        <is>
          <t>2022.01-2022.12</t>
        </is>
      </c>
      <c r="E379" s="46" t="inlineStr">
        <is>
          <t>曲子镇</t>
        </is>
      </c>
      <c r="F379" s="104" t="inlineStr">
        <is>
          <t>扶持16户脱贫户（含监测对象）每户购置补助自走式牧草收割机械（割晒机）1台。其中：董家塬村1台、高李湾村1台、刘旗村1台、马家河村5台、西沟村8台。</t>
        </is>
      </c>
      <c r="G379" s="46" t="n">
        <v>8.640000000000001</v>
      </c>
      <c r="H379" s="46" t="n">
        <v>8.640000000000001</v>
      </c>
      <c r="I379" s="44" t="n"/>
      <c r="J379" s="44" t="n"/>
      <c r="K379" s="44" t="n"/>
      <c r="L379" s="44" t="inlineStr">
        <is>
          <t>甘财扶贫〔2021〕26号</t>
        </is>
      </c>
      <c r="M379" s="104" t="inlineStr">
        <is>
          <t>解决农户加工机械需求，提升农业机械化水平。</t>
        </is>
      </c>
      <c r="N379" s="104" t="inlineStr">
        <is>
          <t>通过为脱贫户（含监测对象）补贴投放小型饲草机械，帮助其发展草畜产业，增加收入，进一步巩固脱贫攻坚成果。</t>
        </is>
      </c>
      <c r="O379" s="46" t="n">
        <v>1</v>
      </c>
      <c r="P379" s="44" t="n">
        <v>4</v>
      </c>
      <c r="Q379" s="46">
        <f>R379+S379</f>
        <v/>
      </c>
      <c r="R379" s="46" t="n">
        <v>0.0016</v>
      </c>
      <c r="S379" s="44" t="n"/>
      <c r="T379" s="46">
        <f>U379+V379</f>
        <v/>
      </c>
      <c r="U379" s="46" t="n">
        <v>0.0083</v>
      </c>
      <c r="V379" s="44" t="n"/>
      <c r="W379" s="46" t="inlineStr">
        <is>
          <t>农机中心</t>
        </is>
      </c>
      <c r="X379" s="44" t="inlineStr">
        <is>
          <t>敬登让</t>
        </is>
      </c>
      <c r="Y379" s="46" t="inlineStr">
        <is>
          <t>曲子镇</t>
        </is>
      </c>
      <c r="Z379" s="44" t="inlineStr">
        <is>
          <t>段斌杰</t>
        </is>
      </c>
      <c r="AA379" s="44" t="inlineStr">
        <is>
          <t>环农领办发〔2022〕3号</t>
        </is>
      </c>
      <c r="AB379" s="44" t="inlineStr">
        <is>
          <t>中提前批</t>
        </is>
      </c>
      <c r="AC379" s="44" t="inlineStr">
        <is>
          <t>否</t>
        </is>
      </c>
      <c r="AD379" s="44" t="inlineStr">
        <is>
          <t>√</t>
        </is>
      </c>
      <c r="AE379" s="44" t="inlineStr">
        <is>
          <t>√</t>
        </is>
      </c>
      <c r="AF379" s="44" t="inlineStr">
        <is>
          <t>√</t>
        </is>
      </c>
      <c r="AG379" s="44" t="inlineStr">
        <is>
          <t>√</t>
        </is>
      </c>
      <c r="AH379" s="44" t="inlineStr">
        <is>
          <t>×</t>
        </is>
      </c>
      <c r="AI379" s="44" t="inlineStr">
        <is>
          <t>√</t>
        </is>
      </c>
      <c r="AJ379" s="44" t="inlineStr">
        <is>
          <t>√</t>
        </is>
      </c>
      <c r="AK379" s="44" t="inlineStr">
        <is>
          <t>√</t>
        </is>
      </c>
      <c r="AL379" s="18" t="inlineStr">
        <is>
          <t>×</t>
        </is>
      </c>
      <c r="AM379" s="18" t="inlineStr">
        <is>
          <t>×</t>
        </is>
      </c>
      <c r="AN379" s="44" t="inlineStr">
        <is>
          <t>√</t>
        </is>
      </c>
      <c r="AO379" s="111" t="inlineStr">
        <is>
          <t>到户项目不存在立项。非土建项目，无施工许可等。</t>
        </is>
      </c>
    </row>
    <row r="380" ht="76" customHeight="1" s="186">
      <c r="A380" s="123" t="n"/>
      <c r="B380" s="46" t="inlineStr">
        <is>
          <t>自走式牧草收割机械（割晒机）购置项目</t>
        </is>
      </c>
      <c r="C380" s="46" t="inlineStr">
        <is>
          <t>新建</t>
        </is>
      </c>
      <c r="D380" s="44" t="inlineStr">
        <is>
          <t>2022.01-2022.12</t>
        </is>
      </c>
      <c r="E380" s="46" t="inlineStr">
        <is>
          <t>山城乡</t>
        </is>
      </c>
      <c r="F380" s="104" t="inlineStr">
        <is>
          <t>扶持106户脱贫户（含监测对象）每户购置补助自走式牧草收割机械（割晒机）1台。其中：八里铺村30台、冯家沟村10台、山城堡村5台、谢庄村11台、薛塬村21台、寨柯村24台、赵庄村3台、王山口子村2台。</t>
        </is>
      </c>
      <c r="G380" s="46" t="n">
        <v>57.24</v>
      </c>
      <c r="H380" s="46" t="n">
        <v>57.24</v>
      </c>
      <c r="I380" s="44" t="n"/>
      <c r="J380" s="44" t="n"/>
      <c r="K380" s="44" t="n"/>
      <c r="L380" s="44" t="inlineStr">
        <is>
          <t>甘财扶贫〔2021〕26号</t>
        </is>
      </c>
      <c r="M380" s="104" t="inlineStr">
        <is>
          <t>解决农户加工机械需求，提升农业机械化水平。</t>
        </is>
      </c>
      <c r="N380" s="104" t="inlineStr">
        <is>
          <t>通过为脱贫户（含监测对象）补贴投放小型饲草机械，帮助其发展草畜产业，增加收入，进一步巩固脱贫攻坚成果。</t>
        </is>
      </c>
      <c r="O380" s="46" t="n">
        <v>8</v>
      </c>
      <c r="P380" s="44" t="n"/>
      <c r="Q380" s="46">
        <f>R380+S380</f>
        <v/>
      </c>
      <c r="R380" s="46" t="n">
        <v>0.0106</v>
      </c>
      <c r="S380" s="44" t="n"/>
      <c r="T380" s="46">
        <f>U380+V380</f>
        <v/>
      </c>
      <c r="U380" s="46" t="n">
        <v>0.036</v>
      </c>
      <c r="V380" s="44" t="n"/>
      <c r="W380" s="46" t="inlineStr">
        <is>
          <t>农机中心</t>
        </is>
      </c>
      <c r="X380" s="44" t="inlineStr">
        <is>
          <t>敬登让</t>
        </is>
      </c>
      <c r="Y380" s="46" t="inlineStr">
        <is>
          <t>山城乡</t>
        </is>
      </c>
      <c r="Z380" s="44" t="inlineStr">
        <is>
          <t>姚建平</t>
        </is>
      </c>
      <c r="AA380" s="44" t="inlineStr">
        <is>
          <t>环农领办发〔2022〕3号</t>
        </is>
      </c>
      <c r="AB380" s="44" t="inlineStr">
        <is>
          <t>中提前批</t>
        </is>
      </c>
      <c r="AC380" s="44" t="inlineStr">
        <is>
          <t>否</t>
        </is>
      </c>
      <c r="AD380" s="44" t="inlineStr">
        <is>
          <t>√</t>
        </is>
      </c>
      <c r="AE380" s="44" t="inlineStr">
        <is>
          <t>√</t>
        </is>
      </c>
      <c r="AF380" s="44" t="inlineStr">
        <is>
          <t>√</t>
        </is>
      </c>
      <c r="AG380" s="44" t="inlineStr">
        <is>
          <t>√</t>
        </is>
      </c>
      <c r="AH380" s="44" t="inlineStr">
        <is>
          <t>×</t>
        </is>
      </c>
      <c r="AI380" s="44" t="inlineStr">
        <is>
          <t>√</t>
        </is>
      </c>
      <c r="AJ380" s="44" t="inlineStr">
        <is>
          <t>√</t>
        </is>
      </c>
      <c r="AK380" s="44" t="inlineStr">
        <is>
          <t>√</t>
        </is>
      </c>
      <c r="AL380" s="18" t="inlineStr">
        <is>
          <t>×</t>
        </is>
      </c>
      <c r="AM380" s="18" t="inlineStr">
        <is>
          <t>×</t>
        </is>
      </c>
      <c r="AN380" s="44" t="inlineStr">
        <is>
          <t>√</t>
        </is>
      </c>
      <c r="AO380" s="111" t="inlineStr">
        <is>
          <t>到户项目不存在立项。非土建项目，无施工许可等。</t>
        </is>
      </c>
    </row>
    <row r="381" ht="76" customHeight="1" s="186">
      <c r="A381" s="123" t="n"/>
      <c r="B381" s="46" t="inlineStr">
        <is>
          <t>自走式牧草收割机械（割晒机）购置项目</t>
        </is>
      </c>
      <c r="C381" s="46" t="inlineStr">
        <is>
          <t>新建</t>
        </is>
      </c>
      <c r="D381" s="44" t="inlineStr">
        <is>
          <t>2022.01-2022.12</t>
        </is>
      </c>
      <c r="E381" s="46" t="inlineStr">
        <is>
          <t>小南沟乡</t>
        </is>
      </c>
      <c r="F381" s="104" t="inlineStr">
        <is>
          <t>扶持40户脱贫户（含监测对象）每户购置补助自走式牧草收割机械（割晒机）1台。其中：粉子山村12台、李上山村5台、天子渠村2台、燕麦掌村16台、杨胡套子村5台。</t>
        </is>
      </c>
      <c r="G381" s="46" t="n">
        <v>21.6</v>
      </c>
      <c r="H381" s="46" t="n">
        <v>21.6</v>
      </c>
      <c r="I381" s="44" t="n"/>
      <c r="J381" s="44" t="n"/>
      <c r="K381" s="44" t="n"/>
      <c r="L381" s="44" t="inlineStr">
        <is>
          <t>甘财扶贫〔2021〕26号</t>
        </is>
      </c>
      <c r="M381" s="104" t="inlineStr">
        <is>
          <t>解决农户加工机械需求，提升农业机械化水平。</t>
        </is>
      </c>
      <c r="N381" s="104" t="inlineStr">
        <is>
          <t>通过为脱贫户（含监测对象）补贴投放小型饲草机械，帮助其发展草畜产业，增加收入，进一步巩固脱贫攻坚成果。</t>
        </is>
      </c>
      <c r="O381" s="46" t="n">
        <v>5</v>
      </c>
      <c r="P381" s="44" t="n"/>
      <c r="Q381" s="46">
        <f>R381+S381</f>
        <v/>
      </c>
      <c r="R381" s="46" t="n">
        <v>0.004</v>
      </c>
      <c r="S381" s="44" t="n"/>
      <c r="T381" s="46">
        <f>U381+V381</f>
        <v/>
      </c>
      <c r="U381" s="46" t="n">
        <v>0.0179</v>
      </c>
      <c r="V381" s="44" t="n"/>
      <c r="W381" s="46" t="inlineStr">
        <is>
          <t>农机中心</t>
        </is>
      </c>
      <c r="X381" s="44" t="inlineStr">
        <is>
          <t>敬登让</t>
        </is>
      </c>
      <c r="Y381" s="46" t="inlineStr">
        <is>
          <t>小南沟乡</t>
        </is>
      </c>
      <c r="Z381" s="44" t="inlineStr">
        <is>
          <t>任新育</t>
        </is>
      </c>
      <c r="AA381" s="44" t="inlineStr">
        <is>
          <t>环农领办发〔2022〕3号</t>
        </is>
      </c>
      <c r="AB381" s="44" t="inlineStr">
        <is>
          <t>中提前批</t>
        </is>
      </c>
      <c r="AC381" s="44" t="inlineStr">
        <is>
          <t>否</t>
        </is>
      </c>
      <c r="AD381" s="44" t="inlineStr">
        <is>
          <t>√</t>
        </is>
      </c>
      <c r="AE381" s="44" t="inlineStr">
        <is>
          <t>√</t>
        </is>
      </c>
      <c r="AF381" s="44" t="inlineStr">
        <is>
          <t>√</t>
        </is>
      </c>
      <c r="AG381" s="44" t="inlineStr">
        <is>
          <t>√</t>
        </is>
      </c>
      <c r="AH381" s="44" t="inlineStr">
        <is>
          <t>×</t>
        </is>
      </c>
      <c r="AI381" s="44" t="inlineStr">
        <is>
          <t>√</t>
        </is>
      </c>
      <c r="AJ381" s="44" t="inlineStr">
        <is>
          <t>√</t>
        </is>
      </c>
      <c r="AK381" s="44" t="inlineStr">
        <is>
          <t>√</t>
        </is>
      </c>
      <c r="AL381" s="18" t="inlineStr">
        <is>
          <t>×</t>
        </is>
      </c>
      <c r="AM381" s="18" t="inlineStr">
        <is>
          <t>×</t>
        </is>
      </c>
      <c r="AN381" s="44" t="inlineStr">
        <is>
          <t>√</t>
        </is>
      </c>
      <c r="AO381" s="111" t="inlineStr">
        <is>
          <t>到户项目不存在立项。非土建项目，无施工许可等。</t>
        </is>
      </c>
    </row>
    <row r="382" ht="76" customHeight="1" s="186">
      <c r="A382" s="123" t="n"/>
      <c r="B382" s="46" t="inlineStr">
        <is>
          <t>自走式牧草收割机械（割晒机）购置项目</t>
        </is>
      </c>
      <c r="C382" s="46" t="inlineStr">
        <is>
          <t>新建</t>
        </is>
      </c>
      <c r="D382" s="44" t="inlineStr">
        <is>
          <t>2022.01-2022.12</t>
        </is>
      </c>
      <c r="E382" s="46" t="inlineStr">
        <is>
          <t>南湫乡</t>
        </is>
      </c>
      <c r="F382" s="104" t="inlineStr">
        <is>
          <t>扶持80户脱贫户（含监测对象）每户购置补助自走式牧草收割机械（割晒机）1台。其中：代家洼村11台、党家洼村11台、双井子村11台、岳后渠村11台、杨兴堡村11台、洪涝池村14台、花儿山村11台。</t>
        </is>
      </c>
      <c r="G382" s="46" t="n">
        <v>43.2</v>
      </c>
      <c r="H382" s="46" t="n">
        <v>43.2</v>
      </c>
      <c r="I382" s="44" t="n"/>
      <c r="J382" s="44" t="n"/>
      <c r="K382" s="44" t="n"/>
      <c r="L382" s="44" t="inlineStr">
        <is>
          <t>甘财扶贫〔2021〕26号</t>
        </is>
      </c>
      <c r="M382" s="104" t="inlineStr">
        <is>
          <t>解决农户加工机械需求，提升农业机械化水平。</t>
        </is>
      </c>
      <c r="N382" s="104" t="inlineStr">
        <is>
          <t>通过为脱贫户（含监测对象）补贴投放小型饲草机械，帮助其发展草畜产业，增加收入，进一步巩固脱贫攻坚成果。</t>
        </is>
      </c>
      <c r="O382" s="46" t="n">
        <v>7</v>
      </c>
      <c r="P382" s="44" t="n"/>
      <c r="Q382" s="46">
        <f>R382+S382</f>
        <v/>
      </c>
      <c r="R382" s="46" t="n">
        <v>0.008</v>
      </c>
      <c r="S382" s="44" t="n"/>
      <c r="T382" s="46">
        <f>U382+V382</f>
        <v/>
      </c>
      <c r="U382" s="46" t="n">
        <v>0.04</v>
      </c>
      <c r="V382" s="44" t="n"/>
      <c r="W382" s="46" t="inlineStr">
        <is>
          <t>农机中心</t>
        </is>
      </c>
      <c r="X382" s="44" t="inlineStr">
        <is>
          <t>敬登让</t>
        </is>
      </c>
      <c r="Y382" s="46" t="inlineStr">
        <is>
          <t>南湫乡</t>
        </is>
      </c>
      <c r="Z382" s="44" t="inlineStr">
        <is>
          <t>杜志远</t>
        </is>
      </c>
      <c r="AA382" s="44" t="inlineStr">
        <is>
          <t>环农领办发〔2022〕3号</t>
        </is>
      </c>
      <c r="AB382" s="44" t="inlineStr">
        <is>
          <t>中提前批</t>
        </is>
      </c>
      <c r="AC382" s="44" t="inlineStr">
        <is>
          <t>否</t>
        </is>
      </c>
      <c r="AD382" s="44" t="inlineStr">
        <is>
          <t>√</t>
        </is>
      </c>
      <c r="AE382" s="44" t="inlineStr">
        <is>
          <t>√</t>
        </is>
      </c>
      <c r="AF382" s="44" t="inlineStr">
        <is>
          <t>√</t>
        </is>
      </c>
      <c r="AG382" s="44" t="inlineStr">
        <is>
          <t>√</t>
        </is>
      </c>
      <c r="AH382" s="44" t="inlineStr">
        <is>
          <t>×</t>
        </is>
      </c>
      <c r="AI382" s="44" t="inlineStr">
        <is>
          <t>√</t>
        </is>
      </c>
      <c r="AJ382" s="44" t="inlineStr">
        <is>
          <t>√</t>
        </is>
      </c>
      <c r="AK382" s="44" t="inlineStr">
        <is>
          <t>√</t>
        </is>
      </c>
      <c r="AL382" s="18" t="inlineStr">
        <is>
          <t>×</t>
        </is>
      </c>
      <c r="AM382" s="18" t="inlineStr">
        <is>
          <t>×</t>
        </is>
      </c>
      <c r="AN382" s="44" t="inlineStr">
        <is>
          <t>√</t>
        </is>
      </c>
      <c r="AO382" s="111" t="inlineStr">
        <is>
          <t>到户项目不存在立项。非土建项目，无施工许可等。</t>
        </is>
      </c>
    </row>
    <row r="383" ht="57" customHeight="1" s="186">
      <c r="A383" s="123" t="n"/>
      <c r="B383" s="46" t="inlineStr">
        <is>
          <t>自走式牧草收割机械（割晒机）购置项目</t>
        </is>
      </c>
      <c r="C383" s="46" t="inlineStr">
        <is>
          <t>新建</t>
        </is>
      </c>
      <c r="D383" s="44" t="inlineStr">
        <is>
          <t>2022.01-2022.12</t>
        </is>
      </c>
      <c r="E383" s="46" t="inlineStr">
        <is>
          <t>演武</t>
        </is>
      </c>
      <c r="F383" s="104" t="inlineStr">
        <is>
          <t>扶持12户脱贫户（含监测对象）每户购置补助自走式牧草收割机械（割晒机）1台。其中：其中佛岔村4台、杨家洼村3台、吴家塬村5台。</t>
        </is>
      </c>
      <c r="G383" s="46" t="n">
        <v>6.48</v>
      </c>
      <c r="H383" s="46" t="n">
        <v>6.48</v>
      </c>
      <c r="I383" s="44" t="n"/>
      <c r="J383" s="44" t="n"/>
      <c r="K383" s="44" t="n"/>
      <c r="L383" s="44" t="inlineStr">
        <is>
          <t>甘财扶贫〔2021〕26号</t>
        </is>
      </c>
      <c r="M383" s="104" t="inlineStr">
        <is>
          <t>解决农户加工机械需求，提升农业机械化水平。</t>
        </is>
      </c>
      <c r="N383" s="104" t="inlineStr">
        <is>
          <t>通过为脱贫户（含监测对象）补贴投放小型饲草机械，帮助其发展草畜产业，增加收入，进一步巩固脱贫攻坚成果。</t>
        </is>
      </c>
      <c r="O383" s="46" t="n">
        <v>3</v>
      </c>
      <c r="P383" s="44" t="n"/>
      <c r="Q383" s="46">
        <f>R383+S383</f>
        <v/>
      </c>
      <c r="R383" s="46" t="n">
        <v>0.0012</v>
      </c>
      <c r="S383" s="44" t="n"/>
      <c r="T383" s="46">
        <f>U383+V383</f>
        <v/>
      </c>
      <c r="U383" s="46" t="n">
        <v>0.0048</v>
      </c>
      <c r="V383" s="44" t="n"/>
      <c r="W383" s="46" t="inlineStr">
        <is>
          <t>农机中心</t>
        </is>
      </c>
      <c r="X383" s="44" t="inlineStr">
        <is>
          <t>敬登让</t>
        </is>
      </c>
      <c r="Y383" s="46" t="inlineStr">
        <is>
          <t>演武</t>
        </is>
      </c>
      <c r="Z383" s="44" t="inlineStr">
        <is>
          <t>杨永杰</t>
        </is>
      </c>
      <c r="AA383" s="44" t="inlineStr">
        <is>
          <t>环农领办发〔2022〕3号</t>
        </is>
      </c>
      <c r="AB383" s="44" t="inlineStr">
        <is>
          <t>中提前批</t>
        </is>
      </c>
      <c r="AC383" s="44" t="inlineStr">
        <is>
          <t>否</t>
        </is>
      </c>
      <c r="AD383" s="44" t="inlineStr">
        <is>
          <t>√</t>
        </is>
      </c>
      <c r="AE383" s="44" t="inlineStr">
        <is>
          <t>√</t>
        </is>
      </c>
      <c r="AF383" s="44" t="inlineStr">
        <is>
          <t>√</t>
        </is>
      </c>
      <c r="AG383" s="44" t="inlineStr">
        <is>
          <t>√</t>
        </is>
      </c>
      <c r="AH383" s="44" t="inlineStr">
        <is>
          <t>×</t>
        </is>
      </c>
      <c r="AI383" s="44" t="inlineStr">
        <is>
          <t>√</t>
        </is>
      </c>
      <c r="AJ383" s="44" t="inlineStr">
        <is>
          <t>√</t>
        </is>
      </c>
      <c r="AK383" s="44" t="inlineStr">
        <is>
          <t>√</t>
        </is>
      </c>
      <c r="AL383" s="18" t="inlineStr">
        <is>
          <t>×</t>
        </is>
      </c>
      <c r="AM383" s="18" t="inlineStr">
        <is>
          <t>×</t>
        </is>
      </c>
      <c r="AN383" s="44" t="inlineStr">
        <is>
          <t>√</t>
        </is>
      </c>
      <c r="AO383" s="111" t="inlineStr">
        <is>
          <t>到户项目不存在立项。非土建项目，无施工许可等。</t>
        </is>
      </c>
    </row>
    <row r="384" ht="74" customHeight="1" s="186">
      <c r="A384" s="42" t="n"/>
      <c r="B384" s="42" t="inlineStr">
        <is>
          <t>多功能铡草
揉丝一体机购置项目合计</t>
        </is>
      </c>
      <c r="C384" s="42" t="inlineStr">
        <is>
          <t>新建</t>
        </is>
      </c>
      <c r="D384" s="40" t="inlineStr">
        <is>
          <t>2022.01-2022.12</t>
        </is>
      </c>
      <c r="E384" s="42" t="inlineStr">
        <is>
          <t>小计</t>
        </is>
      </c>
      <c r="F384" s="50" t="inlineStr">
        <is>
          <t>扶持855户脱贫户（含监测对象）每户购置多功能铡草揉丝一体机1台，其中：柴油机型多功能铡草揉丝一体机544台，每台补助3830元；电动机型多功能铡草揉丝一体机311台，每台补助2600元。产权归农户所有。</t>
        </is>
      </c>
      <c r="G384" s="42">
        <f>SUM(G385:G404)</f>
        <v/>
      </c>
      <c r="H384" s="42">
        <f>SUM(H385:H404)</f>
        <v/>
      </c>
      <c r="I384" s="40" t="n"/>
      <c r="J384" s="40" t="n"/>
      <c r="K384" s="40" t="n"/>
      <c r="L384" s="40" t="n"/>
      <c r="M384" s="102" t="inlineStr">
        <is>
          <t>解决农户加工机械需求，提升农业机械化水平。</t>
        </is>
      </c>
      <c r="N384" s="102" t="inlineStr">
        <is>
          <t>通过为脱贫户（含监测对象）补贴投放小型饲草机械，帮助其发展草畜产业，增加收入，进一步巩固脱贫攻坚成果。</t>
        </is>
      </c>
      <c r="O384" s="42">
        <f>SUM(O385:O404)</f>
        <v/>
      </c>
      <c r="P384" s="40" t="n">
        <v>19</v>
      </c>
      <c r="Q384" s="42">
        <f>R384+S384</f>
        <v/>
      </c>
      <c r="R384" s="42">
        <f>SUM(R385:R404)</f>
        <v/>
      </c>
      <c r="S384" s="40" t="n"/>
      <c r="T384" s="42">
        <f>U384+V384</f>
        <v/>
      </c>
      <c r="U384" s="42">
        <f>SUM(U385:U404)</f>
        <v/>
      </c>
      <c r="V384" s="40" t="n"/>
      <c r="W384" s="42" t="inlineStr">
        <is>
          <t>农机中心</t>
        </is>
      </c>
      <c r="X384" s="40" t="inlineStr">
        <is>
          <t>敬登让</t>
        </is>
      </c>
      <c r="Y384" s="42" t="inlineStr">
        <is>
          <t>乡镇村</t>
        </is>
      </c>
      <c r="Z384" s="40" t="n"/>
      <c r="AA384" s="40" t="inlineStr">
        <is>
          <t>环农领办发〔2022〕3号</t>
        </is>
      </c>
      <c r="AB384" s="40" t="inlineStr">
        <is>
          <t>中提前批</t>
        </is>
      </c>
      <c r="AC384" s="44" t="inlineStr">
        <is>
          <t>否</t>
        </is>
      </c>
      <c r="AD384" s="44" t="inlineStr">
        <is>
          <t>√</t>
        </is>
      </c>
      <c r="AE384" s="44" t="inlineStr">
        <is>
          <t>√</t>
        </is>
      </c>
      <c r="AF384" s="44" t="inlineStr">
        <is>
          <t>√</t>
        </is>
      </c>
      <c r="AG384" s="44" t="inlineStr">
        <is>
          <t>√</t>
        </is>
      </c>
      <c r="AH384" s="44" t="inlineStr">
        <is>
          <t>×</t>
        </is>
      </c>
      <c r="AI384" s="44" t="inlineStr">
        <is>
          <t>√</t>
        </is>
      </c>
      <c r="AJ384" s="44" t="inlineStr">
        <is>
          <t>√</t>
        </is>
      </c>
      <c r="AK384" s="44" t="inlineStr">
        <is>
          <t>√</t>
        </is>
      </c>
      <c r="AL384" s="18" t="inlineStr">
        <is>
          <t>×</t>
        </is>
      </c>
      <c r="AM384" s="18" t="inlineStr">
        <is>
          <t>×</t>
        </is>
      </c>
      <c r="AN384" s="44" t="inlineStr">
        <is>
          <t>√</t>
        </is>
      </c>
      <c r="AO384" s="111" t="inlineStr">
        <is>
          <t>到户项目不存在立项。非土建项目，无施工许可等。</t>
        </is>
      </c>
    </row>
    <row r="385" ht="87" customHeight="1" s="186">
      <c r="A385" s="123" t="n"/>
      <c r="B385" s="46" t="inlineStr">
        <is>
          <t>多功能铡草
揉丝一体机购置项目</t>
        </is>
      </c>
      <c r="C385" s="46" t="inlineStr">
        <is>
          <t>新建</t>
        </is>
      </c>
      <c r="D385" s="44" t="inlineStr">
        <is>
          <t>2022.01-2022.12</t>
        </is>
      </c>
      <c r="E385" s="46" t="inlineStr">
        <is>
          <t>木钵镇</t>
        </is>
      </c>
      <c r="F385" s="58" t="inlineStr">
        <is>
          <t>扶持61户脱贫户（含监测对象）每户购置补助多功能铡草揉丝一体1台。其中柴油机型38台， 白家掌村4台、曹旗村6台、二合塬村5台、高楼塬村5台、高寨村1台、郭西掌村7台、韩洼子村1台、罗家沟村1台、木钵街村2台、坪子塬村2台、殷家桥村4台; 电动机型23台、坪子塬村15台、刘家塬村8台。</t>
        </is>
      </c>
      <c r="G385" s="46" t="n">
        <v>20.534</v>
      </c>
      <c r="H385" s="46" t="n">
        <v>20.534</v>
      </c>
      <c r="I385" s="44" t="n"/>
      <c r="J385" s="44" t="n"/>
      <c r="K385" s="44" t="n"/>
      <c r="L385" s="44" t="inlineStr">
        <is>
          <t>甘财扶贫〔2021〕26号</t>
        </is>
      </c>
      <c r="M385" s="104" t="inlineStr">
        <is>
          <t>解决农户加工机械需求，提升农业机械化水平。</t>
        </is>
      </c>
      <c r="N385" s="104" t="inlineStr">
        <is>
          <t>通过为脱贫户（含监测对象）补贴投放小型饲草机械，帮助其发展草畜产业，增加收入，进一步巩固脱贫攻坚成果。</t>
        </is>
      </c>
      <c r="O385" s="46" t="n">
        <v>12</v>
      </c>
      <c r="P385" s="44" t="n"/>
      <c r="Q385" s="46">
        <f>R385+S385</f>
        <v/>
      </c>
      <c r="R385" s="46" t="n">
        <v>0.0061</v>
      </c>
      <c r="S385" s="44" t="n"/>
      <c r="T385" s="46">
        <f>U385+V385</f>
        <v/>
      </c>
      <c r="U385" s="46" t="n">
        <v>0.0269</v>
      </c>
      <c r="V385" s="44" t="n"/>
      <c r="W385" s="46" t="inlineStr">
        <is>
          <t>农机中心</t>
        </is>
      </c>
      <c r="X385" s="44" t="inlineStr">
        <is>
          <t>敬登让</t>
        </is>
      </c>
      <c r="Y385" s="46" t="inlineStr">
        <is>
          <t>木钵镇</t>
        </is>
      </c>
      <c r="Z385" s="71" t="inlineStr">
        <is>
          <t>方显</t>
        </is>
      </c>
      <c r="AA385" s="44" t="inlineStr">
        <is>
          <t>环农领办发〔2022〕3号</t>
        </is>
      </c>
      <c r="AB385" s="44" t="inlineStr">
        <is>
          <t>中提前批</t>
        </is>
      </c>
      <c r="AC385" s="44" t="inlineStr">
        <is>
          <t>否</t>
        </is>
      </c>
      <c r="AD385" s="44" t="inlineStr">
        <is>
          <t>√</t>
        </is>
      </c>
      <c r="AE385" s="44" t="inlineStr">
        <is>
          <t>√</t>
        </is>
      </c>
      <c r="AF385" s="44" t="inlineStr">
        <is>
          <t>√</t>
        </is>
      </c>
      <c r="AG385" s="44" t="inlineStr">
        <is>
          <t>√</t>
        </is>
      </c>
      <c r="AH385" s="44" t="inlineStr">
        <is>
          <t>×</t>
        </is>
      </c>
      <c r="AI385" s="44" t="inlineStr">
        <is>
          <t>√</t>
        </is>
      </c>
      <c r="AJ385" s="44" t="inlineStr">
        <is>
          <t>√</t>
        </is>
      </c>
      <c r="AK385" s="44" t="inlineStr">
        <is>
          <t>√</t>
        </is>
      </c>
      <c r="AL385" s="18" t="inlineStr">
        <is>
          <t>×</t>
        </is>
      </c>
      <c r="AM385" s="18" t="inlineStr">
        <is>
          <t>×</t>
        </is>
      </c>
      <c r="AN385" s="44" t="inlineStr">
        <is>
          <t>√</t>
        </is>
      </c>
      <c r="AO385" s="111" t="inlineStr">
        <is>
          <t>到户项目不存在立项。非土建项目，无施工许可等。</t>
        </is>
      </c>
    </row>
    <row r="386" ht="66" customHeight="1" s="186">
      <c r="A386" s="123" t="n"/>
      <c r="B386" s="46" t="inlineStr">
        <is>
          <t>多功能铡草
揉丝一体机购置项目</t>
        </is>
      </c>
      <c r="C386" s="46" t="inlineStr">
        <is>
          <t>新建</t>
        </is>
      </c>
      <c r="D386" s="44" t="inlineStr">
        <is>
          <t>2022.01-2022.12</t>
        </is>
      </c>
      <c r="E386" s="46" t="inlineStr">
        <is>
          <t>毛井镇</t>
        </is>
      </c>
      <c r="F386" s="58" t="inlineStr">
        <is>
          <t>扶持53户脱贫户（含监测对象）每户购置补助多功能铡草揉丝一体机1台。其中柴油机型34台，二条俭村15台、红糜湾村3台、施家滩村9台、乔崾岘村7台；电动机型19台、二条俭村3台、乔崾岘村16台。</t>
        </is>
      </c>
      <c r="G386" s="46" t="n">
        <v>17.962</v>
      </c>
      <c r="H386" s="46" t="n">
        <v>17.962</v>
      </c>
      <c r="I386" s="44" t="n"/>
      <c r="J386" s="44" t="n"/>
      <c r="K386" s="44" t="n"/>
      <c r="L386" s="44" t="inlineStr">
        <is>
          <t>甘财扶贫〔2021〕26号</t>
        </is>
      </c>
      <c r="M386" s="104" t="inlineStr">
        <is>
          <t>解决农户加工机械需求，提升农业机械化水平。</t>
        </is>
      </c>
      <c r="N386" s="104" t="inlineStr">
        <is>
          <t>通过为脱贫户（含监测对象）补贴投放小型饲草机械，帮助其发展草畜产业，增加收入，进一步巩固脱贫攻坚成果。</t>
        </is>
      </c>
      <c r="O386" s="46" t="n">
        <v>4</v>
      </c>
      <c r="P386" s="44" t="n"/>
      <c r="Q386" s="46">
        <f>R386+S386</f>
        <v/>
      </c>
      <c r="R386" s="46" t="n">
        <v>0.0053</v>
      </c>
      <c r="S386" s="44" t="n"/>
      <c r="T386" s="46">
        <f>U386+V386</f>
        <v/>
      </c>
      <c r="U386" s="46" t="n">
        <v>0.024</v>
      </c>
      <c r="V386" s="44" t="n"/>
      <c r="W386" s="46" t="inlineStr">
        <is>
          <t>农机中心</t>
        </is>
      </c>
      <c r="X386" s="44" t="inlineStr">
        <is>
          <t>敬登让</t>
        </is>
      </c>
      <c r="Y386" s="46" t="inlineStr">
        <is>
          <t>毛井镇</t>
        </is>
      </c>
      <c r="Z386" s="44" t="inlineStr">
        <is>
          <t>梁立群</t>
        </is>
      </c>
      <c r="AA386" s="44" t="inlineStr">
        <is>
          <t>环农领办发〔2022〕3号</t>
        </is>
      </c>
      <c r="AB386" s="44" t="inlineStr">
        <is>
          <t>中提前批</t>
        </is>
      </c>
      <c r="AC386" s="44" t="inlineStr">
        <is>
          <t>否</t>
        </is>
      </c>
      <c r="AD386" s="44" t="inlineStr">
        <is>
          <t>√</t>
        </is>
      </c>
      <c r="AE386" s="44" t="inlineStr">
        <is>
          <t>√</t>
        </is>
      </c>
      <c r="AF386" s="44" t="inlineStr">
        <is>
          <t>√</t>
        </is>
      </c>
      <c r="AG386" s="44" t="inlineStr">
        <is>
          <t>√</t>
        </is>
      </c>
      <c r="AH386" s="44" t="inlineStr">
        <is>
          <t>×</t>
        </is>
      </c>
      <c r="AI386" s="44" t="inlineStr">
        <is>
          <t>√</t>
        </is>
      </c>
      <c r="AJ386" s="44" t="inlineStr">
        <is>
          <t>√</t>
        </is>
      </c>
      <c r="AK386" s="44" t="inlineStr">
        <is>
          <t>√</t>
        </is>
      </c>
      <c r="AL386" s="18" t="inlineStr">
        <is>
          <t>×</t>
        </is>
      </c>
      <c r="AM386" s="18" t="inlineStr">
        <is>
          <t>×</t>
        </is>
      </c>
      <c r="AN386" s="44" t="inlineStr">
        <is>
          <t>√</t>
        </is>
      </c>
      <c r="AO386" s="111" t="inlineStr">
        <is>
          <t>到户项目不存在立项。非土建项目，无施工许可等。</t>
        </is>
      </c>
    </row>
    <row r="387" ht="85" customHeight="1" s="186">
      <c r="A387" s="123" t="n"/>
      <c r="B387" s="46" t="inlineStr">
        <is>
          <t>多功能铡草
揉丝一体机购置项目</t>
        </is>
      </c>
      <c r="C387" s="46" t="inlineStr">
        <is>
          <t>新建</t>
        </is>
      </c>
      <c r="D387" s="44" t="inlineStr">
        <is>
          <t>2022.01-2022.12</t>
        </is>
      </c>
      <c r="E387" s="46" t="inlineStr">
        <is>
          <t>甜水镇</t>
        </is>
      </c>
      <c r="F387" s="58" t="inlineStr">
        <is>
          <t>扶持40户脱贫户（含监测对象）每户购置补助多功能铡草揉丝一体机1台。其中柴油机型26台，甜水街村1台、张铁村3台、鲁掌村2台、何塬村3台；邱滩村1台、赵掌村3台；高崾岘村6台；狼儿滩村3台；大良洼村3台、七里墩村1台；电动机型14台、何塬村2台；赵掌村3台；狼儿滩村4台；大良洼村4台、七里墩村1台。</t>
        </is>
      </c>
      <c r="G387" s="46" t="n">
        <v>13.598</v>
      </c>
      <c r="H387" s="46" t="n">
        <v>13.598</v>
      </c>
      <c r="I387" s="44" t="n"/>
      <c r="J387" s="44" t="n"/>
      <c r="K387" s="44" t="n"/>
      <c r="L387" s="44" t="inlineStr">
        <is>
          <t>甘财扶贫〔2021〕26号</t>
        </is>
      </c>
      <c r="M387" s="104" t="inlineStr">
        <is>
          <t>解决农户加工机械需求，提升农业机械化水平。</t>
        </is>
      </c>
      <c r="N387" s="104" t="inlineStr">
        <is>
          <t>通过为脱贫户（含监测对象）补贴投放小型饲草机械，帮助其发展草畜产业，增加收入，进一步巩固脱贫攻坚成果。</t>
        </is>
      </c>
      <c r="O387" s="46" t="n">
        <v>11</v>
      </c>
      <c r="P387" s="44" t="n"/>
      <c r="Q387" s="46">
        <f>R387+S387</f>
        <v/>
      </c>
      <c r="R387" s="46" t="n">
        <v>0.004</v>
      </c>
      <c r="S387" s="44" t="n"/>
      <c r="T387" s="46">
        <f>U387+V387</f>
        <v/>
      </c>
      <c r="U387" s="46" t="n">
        <v>0.0135</v>
      </c>
      <c r="V387" s="44" t="n"/>
      <c r="W387" s="46" t="inlineStr">
        <is>
          <t>农机中心</t>
        </is>
      </c>
      <c r="X387" s="44" t="inlineStr">
        <is>
          <t>敬登让</t>
        </is>
      </c>
      <c r="Y387" s="46" t="inlineStr">
        <is>
          <t>甜水镇</t>
        </is>
      </c>
      <c r="Z387" s="44" t="inlineStr">
        <is>
          <t>程利平</t>
        </is>
      </c>
      <c r="AA387" s="44" t="inlineStr">
        <is>
          <t>环农领办发〔2022〕3号</t>
        </is>
      </c>
      <c r="AB387" s="44" t="inlineStr">
        <is>
          <t>中提前批</t>
        </is>
      </c>
      <c r="AC387" s="44" t="inlineStr">
        <is>
          <t>否</t>
        </is>
      </c>
      <c r="AD387" s="44" t="inlineStr">
        <is>
          <t>√</t>
        </is>
      </c>
      <c r="AE387" s="44" t="inlineStr">
        <is>
          <t>√</t>
        </is>
      </c>
      <c r="AF387" s="44" t="inlineStr">
        <is>
          <t>√</t>
        </is>
      </c>
      <c r="AG387" s="44" t="inlineStr">
        <is>
          <t>√</t>
        </is>
      </c>
      <c r="AH387" s="44" t="inlineStr">
        <is>
          <t>×</t>
        </is>
      </c>
      <c r="AI387" s="44" t="inlineStr">
        <is>
          <t>√</t>
        </is>
      </c>
      <c r="AJ387" s="44" t="inlineStr">
        <is>
          <t>√</t>
        </is>
      </c>
      <c r="AK387" s="44" t="inlineStr">
        <is>
          <t>√</t>
        </is>
      </c>
      <c r="AL387" s="18" t="inlineStr">
        <is>
          <t>×</t>
        </is>
      </c>
      <c r="AM387" s="18" t="inlineStr">
        <is>
          <t>×</t>
        </is>
      </c>
      <c r="AN387" s="44" t="inlineStr">
        <is>
          <t>√</t>
        </is>
      </c>
      <c r="AO387" s="111" t="inlineStr">
        <is>
          <t>到户项目不存在立项。非土建项目，无施工许可等。</t>
        </is>
      </c>
    </row>
    <row r="388" ht="85" customHeight="1" s="186">
      <c r="A388" s="123" t="n"/>
      <c r="B388" s="46" t="inlineStr">
        <is>
          <t>多功能铡草
揉丝一体机购置项目</t>
        </is>
      </c>
      <c r="C388" s="46" t="inlineStr">
        <is>
          <t>新建</t>
        </is>
      </c>
      <c r="D388" s="44" t="inlineStr">
        <is>
          <t>2022.01-2022.12</t>
        </is>
      </c>
      <c r="E388" s="46" t="inlineStr">
        <is>
          <t>合道镇</t>
        </is>
      </c>
      <c r="F388" s="58" t="inlineStr">
        <is>
          <t>扶持68户脱贫户（含监测对象）每户购置补助多功能铡草揉丝一体机1台。其中柴油机型41台，沈家岭村20台、杨坪沟村5台、赵台村5台、陶洼子村5台、红崖洼村3台、何家坪村3台；电动机型27台、梁坪村10台、赵家塬村3台、朱家塬村3台、陈旗塬 村5台、寨子坪村6台。</t>
        </is>
      </c>
      <c r="G388" s="46" t="n">
        <v>22.723</v>
      </c>
      <c r="H388" s="46" t="n">
        <v>22.723</v>
      </c>
      <c r="I388" s="44" t="n"/>
      <c r="J388" s="44" t="n"/>
      <c r="K388" s="44" t="n"/>
      <c r="L388" s="44" t="inlineStr">
        <is>
          <t>甘财扶贫〔2021〕26号</t>
        </is>
      </c>
      <c r="M388" s="104" t="inlineStr">
        <is>
          <t>解决农户加工机械需求，提升农业机械化水平。</t>
        </is>
      </c>
      <c r="N388" s="104" t="inlineStr">
        <is>
          <t>通过为脱贫户（含监测对象）补贴投放小型饲草机械，帮助其发展草畜产业，增加收入，进一步巩固脱贫攻坚成果。</t>
        </is>
      </c>
      <c r="O388" s="46" t="n">
        <v>11</v>
      </c>
      <c r="P388" s="44" t="n"/>
      <c r="Q388" s="46">
        <f>R388+S388</f>
        <v/>
      </c>
      <c r="R388" s="46" t="n">
        <v>0.0068</v>
      </c>
      <c r="S388" s="44" t="n"/>
      <c r="T388" s="46">
        <f>U388+V388</f>
        <v/>
      </c>
      <c r="U388" s="46" t="n">
        <v>0.0272</v>
      </c>
      <c r="V388" s="44" t="n"/>
      <c r="W388" s="46" t="inlineStr">
        <is>
          <t>农机中心</t>
        </is>
      </c>
      <c r="X388" s="44" t="inlineStr">
        <is>
          <t>敬登让</t>
        </is>
      </c>
      <c r="Y388" s="46" t="inlineStr">
        <is>
          <t>合道镇</t>
        </is>
      </c>
      <c r="Z388" s="44" t="inlineStr">
        <is>
          <t>王宝明</t>
        </is>
      </c>
      <c r="AA388" s="44" t="inlineStr">
        <is>
          <t>环农领办发〔2022〕3号</t>
        </is>
      </c>
      <c r="AB388" s="44" t="inlineStr">
        <is>
          <t>中提前批</t>
        </is>
      </c>
      <c r="AC388" s="44" t="inlineStr">
        <is>
          <t>否</t>
        </is>
      </c>
      <c r="AD388" s="44" t="inlineStr">
        <is>
          <t>√</t>
        </is>
      </c>
      <c r="AE388" s="44" t="inlineStr">
        <is>
          <t>√</t>
        </is>
      </c>
      <c r="AF388" s="44" t="inlineStr">
        <is>
          <t>√</t>
        </is>
      </c>
      <c r="AG388" s="44" t="inlineStr">
        <is>
          <t>√</t>
        </is>
      </c>
      <c r="AH388" s="44" t="inlineStr">
        <is>
          <t>×</t>
        </is>
      </c>
      <c r="AI388" s="44" t="inlineStr">
        <is>
          <t>√</t>
        </is>
      </c>
      <c r="AJ388" s="44" t="inlineStr">
        <is>
          <t>√</t>
        </is>
      </c>
      <c r="AK388" s="44" t="inlineStr">
        <is>
          <t>√</t>
        </is>
      </c>
      <c r="AL388" s="18" t="inlineStr">
        <is>
          <t>×</t>
        </is>
      </c>
      <c r="AM388" s="18" t="inlineStr">
        <is>
          <t>×</t>
        </is>
      </c>
      <c r="AN388" s="44" t="inlineStr">
        <is>
          <t>√</t>
        </is>
      </c>
      <c r="AO388" s="111" t="inlineStr">
        <is>
          <t>到户项目不存在立项。非土建项目，无施工许可等。</t>
        </is>
      </c>
    </row>
    <row r="389" ht="66" customHeight="1" s="186">
      <c r="A389" s="123" t="n"/>
      <c r="B389" s="46" t="inlineStr">
        <is>
          <t>多功能铡草
揉丝一体机购置项目</t>
        </is>
      </c>
      <c r="C389" s="46" t="inlineStr">
        <is>
          <t>新建</t>
        </is>
      </c>
      <c r="D389" s="44" t="inlineStr">
        <is>
          <t>2022.01-2022.12</t>
        </is>
      </c>
      <c r="E389" s="46" t="inlineStr">
        <is>
          <t>樊家川镇</t>
        </is>
      </c>
      <c r="F389" s="58" t="inlineStr">
        <is>
          <t xml:space="preserve">扶持38户脱贫户（含监测对象）每户购置补助多功能铡草揉丝一体机1台。其中柴油机型25台，樊家川村6台、马骏滩村5台、马驿沟村7台、闫塬村3台、慕家河村4台；电动机型13台、郝集村1台、马驿沟村3台、慕家河村9台。 </t>
        </is>
      </c>
      <c r="G389" s="46" t="n">
        <v>12.955</v>
      </c>
      <c r="H389" s="46" t="n">
        <v>12.955</v>
      </c>
      <c r="I389" s="44" t="n"/>
      <c r="J389" s="44" t="n"/>
      <c r="K389" s="44" t="n"/>
      <c r="L389" s="44" t="inlineStr">
        <is>
          <t>甘财扶贫〔2021〕26号</t>
        </is>
      </c>
      <c r="M389" s="104" t="inlineStr">
        <is>
          <t>解决农户加工机械需求，提升农业机械化水平。</t>
        </is>
      </c>
      <c r="N389" s="104" t="inlineStr">
        <is>
          <t>通过为脱贫户（含监测对象）补贴投放小型饲草机械，帮助其发展草畜产业，增加收入，进一步巩固脱贫攻坚成果。</t>
        </is>
      </c>
      <c r="O389" s="46" t="n">
        <v>6</v>
      </c>
      <c r="P389" s="44" t="n"/>
      <c r="Q389" s="46">
        <f>R389+S389</f>
        <v/>
      </c>
      <c r="R389" s="46" t="n">
        <v>0.0038</v>
      </c>
      <c r="S389" s="44" t="n"/>
      <c r="T389" s="46">
        <f>U389+V389</f>
        <v/>
      </c>
      <c r="U389" s="46" t="n">
        <v>0.0174</v>
      </c>
      <c r="V389" s="44" t="n"/>
      <c r="W389" s="46" t="inlineStr">
        <is>
          <t>农机中心</t>
        </is>
      </c>
      <c r="X389" s="44" t="inlineStr">
        <is>
          <t>敬登让</t>
        </is>
      </c>
      <c r="Y389" s="46" t="inlineStr">
        <is>
          <t>樊家川镇</t>
        </is>
      </c>
      <c r="Z389" s="44" t="inlineStr">
        <is>
          <t>王治峰</t>
        </is>
      </c>
      <c r="AA389" s="44" t="inlineStr">
        <is>
          <t>环农领办发〔2022〕3号</t>
        </is>
      </c>
      <c r="AB389" s="44" t="inlineStr">
        <is>
          <t>中提前批</t>
        </is>
      </c>
      <c r="AC389" s="44" t="inlineStr">
        <is>
          <t>否</t>
        </is>
      </c>
      <c r="AD389" s="44" t="inlineStr">
        <is>
          <t>√</t>
        </is>
      </c>
      <c r="AE389" s="44" t="inlineStr">
        <is>
          <t>√</t>
        </is>
      </c>
      <c r="AF389" s="44" t="inlineStr">
        <is>
          <t>√</t>
        </is>
      </c>
      <c r="AG389" s="44" t="inlineStr">
        <is>
          <t>√</t>
        </is>
      </c>
      <c r="AH389" s="44" t="inlineStr">
        <is>
          <t>×</t>
        </is>
      </c>
      <c r="AI389" s="44" t="inlineStr">
        <is>
          <t>√</t>
        </is>
      </c>
      <c r="AJ389" s="44" t="inlineStr">
        <is>
          <t>√</t>
        </is>
      </c>
      <c r="AK389" s="44" t="inlineStr">
        <is>
          <t>√</t>
        </is>
      </c>
      <c r="AL389" s="18" t="inlineStr">
        <is>
          <t>×</t>
        </is>
      </c>
      <c r="AM389" s="18" t="inlineStr">
        <is>
          <t>×</t>
        </is>
      </c>
      <c r="AN389" s="44" t="inlineStr">
        <is>
          <t>√</t>
        </is>
      </c>
      <c r="AO389" s="111" t="inlineStr">
        <is>
          <t>到户项目不存在立项。非土建项目，无施工许可等。</t>
        </is>
      </c>
    </row>
    <row r="390" ht="93" customHeight="1" s="186">
      <c r="A390" s="123" t="n"/>
      <c r="B390" s="46" t="inlineStr">
        <is>
          <t>多功能铡草
揉丝一体机购置项目</t>
        </is>
      </c>
      <c r="C390" s="46" t="inlineStr">
        <is>
          <t>新建</t>
        </is>
      </c>
      <c r="D390" s="44" t="inlineStr">
        <is>
          <t>2022.01-2022.12</t>
        </is>
      </c>
      <c r="E390" s="46" t="inlineStr">
        <is>
          <t>八珠乡</t>
        </is>
      </c>
      <c r="F390" s="58" t="inlineStr">
        <is>
          <t xml:space="preserve">扶持42户脱贫户（含监测对象）每户购置补助多功能铡草揉丝一体机1台。其中柴油机型26台，八珠塬村3台、曹塬村5台、瓦崾岘村4台、杏树沟村5台、塔儿咀村 1台、苟塬村8台；电动机型16台、八珠塬村1台、曹塬村1台、瓦崾岘村1台、杏树沟村1台、马连掌村3台、冯家湾村2台、湫坝沟村6台、白塬村1台。 </t>
        </is>
      </c>
      <c r="G390" s="46" t="n">
        <v>14.118</v>
      </c>
      <c r="H390" s="46" t="n">
        <v>14.118</v>
      </c>
      <c r="I390" s="44" t="n"/>
      <c r="J390" s="44" t="n"/>
      <c r="K390" s="44" t="n"/>
      <c r="L390" s="44" t="inlineStr">
        <is>
          <t>甘财扶贫〔2021〕26号</t>
        </is>
      </c>
      <c r="M390" s="104" t="inlineStr">
        <is>
          <t>解决农户加工机械需求，提升农业机械化水平。</t>
        </is>
      </c>
      <c r="N390" s="104" t="inlineStr">
        <is>
          <t>通过为脱贫户（含监测对象）补贴投放小型饲草机械，帮助其发展草畜产业，增加收入，进一步巩固脱贫攻坚成果。</t>
        </is>
      </c>
      <c r="O390" s="46" t="n">
        <v>9</v>
      </c>
      <c r="P390" s="44" t="n"/>
      <c r="Q390" s="46">
        <f>R390+S390</f>
        <v/>
      </c>
      <c r="R390" s="46" t="n">
        <v>0.0042</v>
      </c>
      <c r="S390" s="44" t="n"/>
      <c r="T390" s="46">
        <f>U390+V390</f>
        <v/>
      </c>
      <c r="U390" s="46" t="n">
        <v>0.0218</v>
      </c>
      <c r="V390" s="44" t="n"/>
      <c r="W390" s="46" t="inlineStr">
        <is>
          <t>农机中心</t>
        </is>
      </c>
      <c r="X390" s="44" t="inlineStr">
        <is>
          <t>敬登让</t>
        </is>
      </c>
      <c r="Y390" s="46" t="inlineStr">
        <is>
          <t>八珠乡</t>
        </is>
      </c>
      <c r="Z390" s="44" t="inlineStr">
        <is>
          <t>白俊虎</t>
        </is>
      </c>
      <c r="AA390" s="44" t="inlineStr">
        <is>
          <t>环农领办发〔2022〕3号</t>
        </is>
      </c>
      <c r="AB390" s="44" t="inlineStr">
        <is>
          <t>中提前批</t>
        </is>
      </c>
      <c r="AC390" s="44" t="inlineStr">
        <is>
          <t>否</t>
        </is>
      </c>
      <c r="AD390" s="44" t="inlineStr">
        <is>
          <t>√</t>
        </is>
      </c>
      <c r="AE390" s="44" t="inlineStr">
        <is>
          <t>√</t>
        </is>
      </c>
      <c r="AF390" s="44" t="inlineStr">
        <is>
          <t>√</t>
        </is>
      </c>
      <c r="AG390" s="44" t="inlineStr">
        <is>
          <t>√</t>
        </is>
      </c>
      <c r="AH390" s="44" t="inlineStr">
        <is>
          <t>×</t>
        </is>
      </c>
      <c r="AI390" s="44" t="inlineStr">
        <is>
          <t>√</t>
        </is>
      </c>
      <c r="AJ390" s="44" t="inlineStr">
        <is>
          <t>√</t>
        </is>
      </c>
      <c r="AK390" s="44" t="inlineStr">
        <is>
          <t>√</t>
        </is>
      </c>
      <c r="AL390" s="18" t="inlineStr">
        <is>
          <t>×</t>
        </is>
      </c>
      <c r="AM390" s="18" t="inlineStr">
        <is>
          <t>×</t>
        </is>
      </c>
      <c r="AN390" s="44" t="inlineStr">
        <is>
          <t>√</t>
        </is>
      </c>
      <c r="AO390" s="111" t="inlineStr">
        <is>
          <t>到户项目不存在立项。非土建项目，无施工许可等。</t>
        </is>
      </c>
    </row>
    <row r="391" ht="71" customHeight="1" s="186">
      <c r="A391" s="123" t="n"/>
      <c r="B391" s="46" t="inlineStr">
        <is>
          <t>多功能铡草
揉丝一体机购置项目</t>
        </is>
      </c>
      <c r="C391" s="46" t="inlineStr">
        <is>
          <t>新建</t>
        </is>
      </c>
      <c r="D391" s="44" t="inlineStr">
        <is>
          <t>2022.01-2022.12</t>
        </is>
      </c>
      <c r="E391" s="46" t="inlineStr">
        <is>
          <t>车道镇</t>
        </is>
      </c>
      <c r="F391" s="58" t="inlineStr">
        <is>
          <t>扶持68户脱贫户（含监测对象）每户购置补助多功能铡草揉丝一体机1台。其中柴油机型43台，元峁村20台、苦水掌村21台、三角城村2台；电动机型25台、三角城村25台。</t>
        </is>
      </c>
      <c r="G391" s="46" t="n">
        <v>22.969</v>
      </c>
      <c r="H391" s="46" t="n">
        <v>22.969</v>
      </c>
      <c r="I391" s="44" t="n"/>
      <c r="J391" s="44" t="n"/>
      <c r="K391" s="44" t="n"/>
      <c r="L391" s="44" t="inlineStr">
        <is>
          <t>甘财扶贫〔2021〕26号</t>
        </is>
      </c>
      <c r="M391" s="104" t="inlineStr">
        <is>
          <t>解决农户加工机械需求，提升农业机械化水平。</t>
        </is>
      </c>
      <c r="N391" s="104" t="inlineStr">
        <is>
          <t>通过为脱贫户（含监测对象）补贴投放小型饲草机械，帮助其发展草畜产业，增加收入，进一步巩固脱贫攻坚成果。</t>
        </is>
      </c>
      <c r="O391" s="46" t="n">
        <v>3</v>
      </c>
      <c r="P391" s="44" t="n"/>
      <c r="Q391" s="46">
        <f>R391+S391</f>
        <v/>
      </c>
      <c r="R391" s="46" t="n">
        <v>0.0068</v>
      </c>
      <c r="S391" s="44" t="n"/>
      <c r="T391" s="46">
        <f>U391+V391</f>
        <v/>
      </c>
      <c r="U391" s="46" t="n">
        <v>0.0272</v>
      </c>
      <c r="V391" s="44" t="n"/>
      <c r="W391" s="46" t="inlineStr">
        <is>
          <t>农机中心</t>
        </is>
      </c>
      <c r="X391" s="44" t="inlineStr">
        <is>
          <t>敬登让</t>
        </is>
      </c>
      <c r="Y391" s="46" t="inlineStr">
        <is>
          <t>车道镇</t>
        </is>
      </c>
      <c r="Z391" s="46" t="inlineStr">
        <is>
          <t>张会星</t>
        </is>
      </c>
      <c r="AA391" s="44" t="inlineStr">
        <is>
          <t>环农领办发〔2022〕3号</t>
        </is>
      </c>
      <c r="AB391" s="44" t="inlineStr">
        <is>
          <t>中提前批</t>
        </is>
      </c>
      <c r="AC391" s="44" t="inlineStr">
        <is>
          <t>否</t>
        </is>
      </c>
      <c r="AD391" s="44" t="inlineStr">
        <is>
          <t>√</t>
        </is>
      </c>
      <c r="AE391" s="44" t="inlineStr">
        <is>
          <t>√</t>
        </is>
      </c>
      <c r="AF391" s="44" t="inlineStr">
        <is>
          <t>√</t>
        </is>
      </c>
      <c r="AG391" s="44" t="inlineStr">
        <is>
          <t>√</t>
        </is>
      </c>
      <c r="AH391" s="44" t="inlineStr">
        <is>
          <t>×</t>
        </is>
      </c>
      <c r="AI391" s="44" t="inlineStr">
        <is>
          <t>√</t>
        </is>
      </c>
      <c r="AJ391" s="44" t="inlineStr">
        <is>
          <t>√</t>
        </is>
      </c>
      <c r="AK391" s="44" t="inlineStr">
        <is>
          <t>√</t>
        </is>
      </c>
      <c r="AL391" s="18" t="inlineStr">
        <is>
          <t>×</t>
        </is>
      </c>
      <c r="AM391" s="18" t="inlineStr">
        <is>
          <t>×</t>
        </is>
      </c>
      <c r="AN391" s="44" t="inlineStr">
        <is>
          <t>√</t>
        </is>
      </c>
      <c r="AO391" s="111" t="inlineStr">
        <is>
          <t>到户项目不存在立项。非土建项目，无施工许可等。</t>
        </is>
      </c>
    </row>
    <row r="392" ht="83" customHeight="1" s="186">
      <c r="A392" s="123" t="n"/>
      <c r="B392" s="46" t="inlineStr">
        <is>
          <t>多功能铡草
揉丝一体机购置项目</t>
        </is>
      </c>
      <c r="C392" s="46" t="inlineStr">
        <is>
          <t>新建</t>
        </is>
      </c>
      <c r="D392" s="44" t="inlineStr">
        <is>
          <t>2022.01-2022.12</t>
        </is>
      </c>
      <c r="E392" s="46" t="inlineStr">
        <is>
          <t>耿湾乡</t>
        </is>
      </c>
      <c r="F392" s="58" t="inlineStr">
        <is>
          <t>扶持46户脱贫户（含监测对象）每户购置补助多功能铡草揉丝一体机1台。其中柴油机29台，许家掌村14台、郝东掌村8台、天桥村1台、韩老庄村5台、桃树掌村1台；电动机型17台、张台村10台、许家掌村3台、天桥村1台、韩老庄村2台、桃树掌村1台。</t>
        </is>
      </c>
      <c r="G392" s="46" t="n">
        <v>15.527</v>
      </c>
      <c r="H392" s="46" t="n">
        <v>15.527</v>
      </c>
      <c r="I392" s="44" t="n"/>
      <c r="J392" s="44" t="n"/>
      <c r="K392" s="44" t="n"/>
      <c r="L392" s="44" t="inlineStr">
        <is>
          <t>甘财扶贫〔2021〕26号</t>
        </is>
      </c>
      <c r="M392" s="104" t="inlineStr">
        <is>
          <t>解决农户加工机械需求，提升农业机械化水平。</t>
        </is>
      </c>
      <c r="N392" s="104" t="inlineStr">
        <is>
          <t>通过为脱贫户（含监测对象）补贴投放小型饲草机械，帮助其发展草畜产业，增加收入，进一步巩固脱贫攻坚成果。</t>
        </is>
      </c>
      <c r="O392" s="46" t="n">
        <v>7</v>
      </c>
      <c r="P392" s="44" t="n"/>
      <c r="Q392" s="46">
        <f>R392+S392</f>
        <v/>
      </c>
      <c r="R392" s="46" t="n">
        <v>0.0046</v>
      </c>
      <c r="S392" s="44" t="n"/>
      <c r="T392" s="46">
        <f>U392+V392</f>
        <v/>
      </c>
      <c r="U392" s="46" t="n">
        <v>0.0227</v>
      </c>
      <c r="V392" s="44" t="n"/>
      <c r="W392" s="46" t="inlineStr">
        <is>
          <t>农机中心</t>
        </is>
      </c>
      <c r="X392" s="44" t="inlineStr">
        <is>
          <t>敬登让</t>
        </is>
      </c>
      <c r="Y392" s="46" t="inlineStr">
        <is>
          <t>耿湾乡</t>
        </is>
      </c>
      <c r="Z392" s="44" t="inlineStr">
        <is>
          <t>王秀丽</t>
        </is>
      </c>
      <c r="AA392" s="44" t="inlineStr">
        <is>
          <t>环农领办发〔2022〕3号</t>
        </is>
      </c>
      <c r="AB392" s="44" t="inlineStr">
        <is>
          <t>中提前批</t>
        </is>
      </c>
      <c r="AC392" s="44" t="inlineStr">
        <is>
          <t>否</t>
        </is>
      </c>
      <c r="AD392" s="44" t="inlineStr">
        <is>
          <t>√</t>
        </is>
      </c>
      <c r="AE392" s="44" t="inlineStr">
        <is>
          <t>√</t>
        </is>
      </c>
      <c r="AF392" s="44" t="inlineStr">
        <is>
          <t>√</t>
        </is>
      </c>
      <c r="AG392" s="44" t="inlineStr">
        <is>
          <t>√</t>
        </is>
      </c>
      <c r="AH392" s="44" t="inlineStr">
        <is>
          <t>×</t>
        </is>
      </c>
      <c r="AI392" s="44" t="inlineStr">
        <is>
          <t>√</t>
        </is>
      </c>
      <c r="AJ392" s="44" t="inlineStr">
        <is>
          <t>√</t>
        </is>
      </c>
      <c r="AK392" s="44" t="inlineStr">
        <is>
          <t>√</t>
        </is>
      </c>
      <c r="AL392" s="18" t="inlineStr">
        <is>
          <t>×</t>
        </is>
      </c>
      <c r="AM392" s="18" t="inlineStr">
        <is>
          <t>×</t>
        </is>
      </c>
      <c r="AN392" s="44" t="inlineStr">
        <is>
          <t>√</t>
        </is>
      </c>
      <c r="AO392" s="111" t="inlineStr">
        <is>
          <t>到户项目不存在立项。非土建项目，无施工许可等。</t>
        </is>
      </c>
    </row>
    <row r="393" ht="81" customHeight="1" s="186">
      <c r="A393" s="123" t="n"/>
      <c r="B393" s="46" t="inlineStr">
        <is>
          <t>多功能铡草
揉丝一体机购置项目</t>
        </is>
      </c>
      <c r="C393" s="46" t="inlineStr">
        <is>
          <t>新建</t>
        </is>
      </c>
      <c r="D393" s="44" t="inlineStr">
        <is>
          <t>2022.01-2022.12</t>
        </is>
      </c>
      <c r="E393" s="46" t="inlineStr">
        <is>
          <t>洪德镇</t>
        </is>
      </c>
      <c r="F393" s="58" t="inlineStr">
        <is>
          <t>扶持74户脱贫户（含监测对象）每户购置补助多功能铡草揉丝一体机1台。其中柴油机46台，李塬村2台、马塬村28台、梁岔村16台；电动机型28台、李塬村7、马塬村2台、梁岔村3台、李达掌村1台、苗河村7台、张塬村8台。</t>
        </is>
      </c>
      <c r="G393" s="46" t="n">
        <v>24.898</v>
      </c>
      <c r="H393" s="46" t="n">
        <v>24.898</v>
      </c>
      <c r="I393" s="44" t="n"/>
      <c r="J393" s="44" t="n"/>
      <c r="K393" s="44" t="n"/>
      <c r="L393" s="44" t="inlineStr">
        <is>
          <t>甘财扶贫〔2021〕26号</t>
        </is>
      </c>
      <c r="M393" s="104" t="inlineStr">
        <is>
          <t>解决农户加工机械需求，提升农业机械化水平。</t>
        </is>
      </c>
      <c r="N393" s="104" t="inlineStr">
        <is>
          <t>通过为脱贫户（含监测对象）补贴投放小型饲草机械，帮助其发展草畜产业，增加收入，进一步巩固脱贫攻坚成果。</t>
        </is>
      </c>
      <c r="O393" s="46" t="n">
        <v>6</v>
      </c>
      <c r="P393" s="44" t="n"/>
      <c r="Q393" s="46">
        <f>R393+S393</f>
        <v/>
      </c>
      <c r="R393" s="46" t="n">
        <v>0.0074</v>
      </c>
      <c r="S393" s="44" t="n"/>
      <c r="T393" s="46">
        <f>U393+V393</f>
        <v/>
      </c>
      <c r="U393" s="46" t="n">
        <v>0.0388</v>
      </c>
      <c r="V393" s="44" t="n"/>
      <c r="W393" s="46" t="inlineStr">
        <is>
          <t>农机中心</t>
        </is>
      </c>
      <c r="X393" s="44" t="inlineStr">
        <is>
          <t>敬登让</t>
        </is>
      </c>
      <c r="Y393" s="46" t="inlineStr">
        <is>
          <t>洪德镇</t>
        </is>
      </c>
      <c r="Z393" s="71" t="inlineStr">
        <is>
          <t>王国伍</t>
        </is>
      </c>
      <c r="AA393" s="44" t="inlineStr">
        <is>
          <t>环农领办发〔2022〕3号</t>
        </is>
      </c>
      <c r="AB393" s="44" t="inlineStr">
        <is>
          <t>中提前批</t>
        </is>
      </c>
      <c r="AC393" s="44" t="inlineStr">
        <is>
          <t>否</t>
        </is>
      </c>
      <c r="AD393" s="44" t="inlineStr">
        <is>
          <t>√</t>
        </is>
      </c>
      <c r="AE393" s="44" t="inlineStr">
        <is>
          <t>√</t>
        </is>
      </c>
      <c r="AF393" s="44" t="inlineStr">
        <is>
          <t>√</t>
        </is>
      </c>
      <c r="AG393" s="44" t="inlineStr">
        <is>
          <t>√</t>
        </is>
      </c>
      <c r="AH393" s="44" t="inlineStr">
        <is>
          <t>×</t>
        </is>
      </c>
      <c r="AI393" s="44" t="inlineStr">
        <is>
          <t>√</t>
        </is>
      </c>
      <c r="AJ393" s="44" t="inlineStr">
        <is>
          <t>√</t>
        </is>
      </c>
      <c r="AK393" s="44" t="inlineStr">
        <is>
          <t>√</t>
        </is>
      </c>
      <c r="AL393" s="18" t="inlineStr">
        <is>
          <t>×</t>
        </is>
      </c>
      <c r="AM393" s="18" t="inlineStr">
        <is>
          <t>×</t>
        </is>
      </c>
      <c r="AN393" s="44" t="inlineStr">
        <is>
          <t>√</t>
        </is>
      </c>
      <c r="AO393" s="111" t="inlineStr">
        <is>
          <t>到户项目不存在立项。非土建项目，无施工许可等。</t>
        </is>
      </c>
    </row>
    <row r="394" ht="90" customHeight="1" s="186">
      <c r="A394" s="123" t="n"/>
      <c r="B394" s="46" t="inlineStr">
        <is>
          <t>多功能铡草
揉丝一体机购置项目</t>
        </is>
      </c>
      <c r="C394" s="46" t="inlineStr">
        <is>
          <t>新建</t>
        </is>
      </c>
      <c r="D394" s="44" t="inlineStr">
        <is>
          <t>2022.01-2022.12</t>
        </is>
      </c>
      <c r="E394" s="46" t="inlineStr">
        <is>
          <t>虎洞镇</t>
        </is>
      </c>
      <c r="F394" s="58" t="inlineStr">
        <is>
          <t>扶持36户脱贫户（含监测对象）每户购置补助多功能铡草揉丝一体机1台。其中柴油机23台，张家湾村1台、砂井子村2台、半个城村3台、常兆台村1台、贾驿村3   台、金庄塬村1台、刘解掌村6台、高庙湾村1台、魏家河村2台、张大掌村3台；电动机型13台、半个城村1台、高庙湾村4台、金庄塬村3台、砂井子村2 台、张家湾村3台。</t>
        </is>
      </c>
      <c r="G394" s="46" t="n">
        <v>12.189</v>
      </c>
      <c r="H394" s="46" t="n">
        <v>12.189</v>
      </c>
      <c r="I394" s="44" t="n"/>
      <c r="J394" s="44" t="n"/>
      <c r="K394" s="44" t="n"/>
      <c r="L394" s="44" t="inlineStr">
        <is>
          <t>甘财扶贫〔2021〕26号</t>
        </is>
      </c>
      <c r="M394" s="104" t="inlineStr">
        <is>
          <t>解决农户加工机械需求，提升农业机械化水平。</t>
        </is>
      </c>
      <c r="N394" s="104" t="inlineStr">
        <is>
          <t>通过为脱贫户（含监测对象）补贴投放小型饲草机械，帮助其发展草畜产业，增加收入，进一步巩固脱贫攻坚成果。</t>
        </is>
      </c>
      <c r="O394" s="46" t="n">
        <v>10</v>
      </c>
      <c r="P394" s="44" t="n"/>
      <c r="Q394" s="46">
        <f>R394+S394</f>
        <v/>
      </c>
      <c r="R394" s="46" t="n">
        <v>0.0036</v>
      </c>
      <c r="S394" s="44" t="n"/>
      <c r="T394" s="46">
        <f>U394+V394</f>
        <v/>
      </c>
      <c r="U394" s="46" t="n">
        <v>0.0154</v>
      </c>
      <c r="V394" s="44" t="n"/>
      <c r="W394" s="46" t="inlineStr">
        <is>
          <t>农机中心</t>
        </is>
      </c>
      <c r="X394" s="44" t="inlineStr">
        <is>
          <t>敬登让</t>
        </is>
      </c>
      <c r="Y394" s="46" t="inlineStr">
        <is>
          <t>虎洞镇</t>
        </is>
      </c>
      <c r="Z394" s="44" t="inlineStr">
        <is>
          <t>梁海涛</t>
        </is>
      </c>
      <c r="AA394" s="44" t="inlineStr">
        <is>
          <t>环农领办发〔2022〕3号</t>
        </is>
      </c>
      <c r="AB394" s="44" t="inlineStr">
        <is>
          <t>中提前批</t>
        </is>
      </c>
      <c r="AC394" s="44" t="inlineStr">
        <is>
          <t>否</t>
        </is>
      </c>
      <c r="AD394" s="44" t="inlineStr">
        <is>
          <t>√</t>
        </is>
      </c>
      <c r="AE394" s="44" t="inlineStr">
        <is>
          <t>√</t>
        </is>
      </c>
      <c r="AF394" s="44" t="inlineStr">
        <is>
          <t>√</t>
        </is>
      </c>
      <c r="AG394" s="44" t="inlineStr">
        <is>
          <t>√</t>
        </is>
      </c>
      <c r="AH394" s="44" t="inlineStr">
        <is>
          <t>×</t>
        </is>
      </c>
      <c r="AI394" s="44" t="inlineStr">
        <is>
          <t>√</t>
        </is>
      </c>
      <c r="AJ394" s="44" t="inlineStr">
        <is>
          <t>√</t>
        </is>
      </c>
      <c r="AK394" s="44" t="inlineStr">
        <is>
          <t>√</t>
        </is>
      </c>
      <c r="AL394" s="18" t="inlineStr">
        <is>
          <t>×</t>
        </is>
      </c>
      <c r="AM394" s="18" t="inlineStr">
        <is>
          <t>×</t>
        </is>
      </c>
      <c r="AN394" s="44" t="inlineStr">
        <is>
          <t>√</t>
        </is>
      </c>
      <c r="AO394" s="111" t="inlineStr">
        <is>
          <t>到户项目不存在立项。非土建项目，无施工许可等。</t>
        </is>
      </c>
    </row>
    <row r="395" ht="90" customHeight="1" s="186">
      <c r="A395" s="123" t="n"/>
      <c r="B395" s="46" t="inlineStr">
        <is>
          <t>多功能铡草
揉丝一体机购置项目</t>
        </is>
      </c>
      <c r="C395" s="46" t="inlineStr">
        <is>
          <t>新建</t>
        </is>
      </c>
      <c r="D395" s="44" t="inlineStr">
        <is>
          <t>2022.01-2022.12</t>
        </is>
      </c>
      <c r="E395" s="46" t="inlineStr">
        <is>
          <t>环城镇</t>
        </is>
      </c>
      <c r="F395" s="58" t="inlineStr">
        <is>
          <t>扶持32户脱贫户（含监测对象）每户购置补助多功能铡草揉丝一体机1台。其中柴油机21台，高龚塬村2台、龚淌村2台、马坊塬村2台、宁老庄村4台、冉旗寨村4台、唐塬村2台、西川1台、赵小掌4台；电动机型11台：陈汤塬村2台、高龚塬村1台、漫塬村1台、冉旗寨村2台、西川村1台、鸳鸯沟村1台、赵小掌村2台、周塬村1台。</t>
        </is>
      </c>
      <c r="G395" s="46" t="n">
        <v>10.903</v>
      </c>
      <c r="H395" s="46" t="n">
        <v>10.903</v>
      </c>
      <c r="I395" s="44" t="n"/>
      <c r="J395" s="44" t="n"/>
      <c r="K395" s="44" t="n"/>
      <c r="L395" s="44" t="inlineStr">
        <is>
          <t>甘财扶贫〔2021〕26号</t>
        </is>
      </c>
      <c r="M395" s="104" t="inlineStr">
        <is>
          <t>解决农户加工机械需求，提升农业机械化水平。</t>
        </is>
      </c>
      <c r="N395" s="104" t="inlineStr">
        <is>
          <t>通过为脱贫户（含监测对象）补贴投放小型饲草机械，帮助其发展草畜产业，增加收入，进一步巩固脱贫攻坚成果。</t>
        </is>
      </c>
      <c r="O395" s="46" t="n">
        <v>1</v>
      </c>
      <c r="P395" s="44" t="n">
        <v>10</v>
      </c>
      <c r="Q395" s="46">
        <f>R395+S395</f>
        <v/>
      </c>
      <c r="R395" s="46" t="n">
        <v>0.0032</v>
      </c>
      <c r="S395" s="44" t="n"/>
      <c r="T395" s="46">
        <f>U395+V395</f>
        <v/>
      </c>
      <c r="U395" s="46" t="n">
        <v>0.0131</v>
      </c>
      <c r="V395" s="44" t="n"/>
      <c r="W395" s="46" t="inlineStr">
        <is>
          <t>农机中心</t>
        </is>
      </c>
      <c r="X395" s="44" t="inlineStr">
        <is>
          <t>敬登让</t>
        </is>
      </c>
      <c r="Y395" s="46" t="inlineStr">
        <is>
          <t>环城镇</t>
        </is>
      </c>
      <c r="Z395" s="44" t="inlineStr">
        <is>
          <t>王向斌</t>
        </is>
      </c>
      <c r="AA395" s="44" t="inlineStr">
        <is>
          <t>环农领办发〔2022〕3号</t>
        </is>
      </c>
      <c r="AB395" s="44" t="inlineStr">
        <is>
          <t>中提前批</t>
        </is>
      </c>
      <c r="AC395" s="44" t="inlineStr">
        <is>
          <t>否</t>
        </is>
      </c>
      <c r="AD395" s="44" t="inlineStr">
        <is>
          <t>√</t>
        </is>
      </c>
      <c r="AE395" s="44" t="inlineStr">
        <is>
          <t>√</t>
        </is>
      </c>
      <c r="AF395" s="44" t="inlineStr">
        <is>
          <t>√</t>
        </is>
      </c>
      <c r="AG395" s="44" t="inlineStr">
        <is>
          <t>√</t>
        </is>
      </c>
      <c r="AH395" s="44" t="inlineStr">
        <is>
          <t>×</t>
        </is>
      </c>
      <c r="AI395" s="44" t="inlineStr">
        <is>
          <t>√</t>
        </is>
      </c>
      <c r="AJ395" s="44" t="inlineStr">
        <is>
          <t>√</t>
        </is>
      </c>
      <c r="AK395" s="44" t="inlineStr">
        <is>
          <t>√</t>
        </is>
      </c>
      <c r="AL395" s="18" t="inlineStr">
        <is>
          <t>×</t>
        </is>
      </c>
      <c r="AM395" s="18" t="inlineStr">
        <is>
          <t>×</t>
        </is>
      </c>
      <c r="AN395" s="44" t="inlineStr">
        <is>
          <t>√</t>
        </is>
      </c>
      <c r="AO395" s="111" t="inlineStr">
        <is>
          <t>到户项目不存在立项。非土建项目，无施工许可等。</t>
        </is>
      </c>
    </row>
    <row r="396" ht="91" customHeight="1" s="186">
      <c r="A396" s="123" t="n"/>
      <c r="B396" s="46" t="inlineStr">
        <is>
          <t>多功能铡草
揉丝一体机购置项目</t>
        </is>
      </c>
      <c r="C396" s="46" t="inlineStr">
        <is>
          <t>新建</t>
        </is>
      </c>
      <c r="D396" s="44" t="inlineStr">
        <is>
          <t>2022.01-2022.12</t>
        </is>
      </c>
      <c r="E396" s="46" t="inlineStr">
        <is>
          <t>芦家湾乡</t>
        </is>
      </c>
      <c r="F396" s="58" t="inlineStr">
        <is>
          <t xml:space="preserve">扶持36户脱贫户（含监测对象）每户购置补助多功能铡草揉丝一体机1台。其中柴油机23台，井川村1台、大堡条村2台、花儿掌村1台、庙儿掌村2台、盘龙村12台、宋家掌村1台。桃李湾村1台、杨新庄村2台、小堡条村1台；电动机型13台、大堡条村1台、花儿掌村4台、盘龙村2台、桃李湾村1 台、杨新庄村1台、小堡条村3台。王庄村1台 </t>
        </is>
      </c>
      <c r="G396" s="46" t="n">
        <v>12.189</v>
      </c>
      <c r="H396" s="46" t="n">
        <v>12.189</v>
      </c>
      <c r="I396" s="44" t="n"/>
      <c r="J396" s="44" t="n"/>
      <c r="K396" s="44" t="n"/>
      <c r="L396" s="44" t="inlineStr">
        <is>
          <t>甘财扶贫〔2021〕26号</t>
        </is>
      </c>
      <c r="M396" s="104" t="inlineStr">
        <is>
          <t>解决农户加工机械需求，提升农业机械化水平。</t>
        </is>
      </c>
      <c r="N396" s="104" t="inlineStr">
        <is>
          <t>通过为脱贫户（含监测对象）补贴投放小型饲草机械，帮助其发展草畜产业，增加收入，进一步巩固脱贫攻坚成果。</t>
        </is>
      </c>
      <c r="O396" s="46" t="n">
        <v>10</v>
      </c>
      <c r="P396" s="44" t="n"/>
      <c r="Q396" s="46">
        <f>R396+S396</f>
        <v/>
      </c>
      <c r="R396" s="46" t="n">
        <v>0.0036</v>
      </c>
      <c r="S396" s="44" t="n"/>
      <c r="T396" s="46">
        <f>U396+V396</f>
        <v/>
      </c>
      <c r="U396" s="46" t="n">
        <v>0.0155</v>
      </c>
      <c r="V396" s="44" t="n"/>
      <c r="W396" s="46" t="inlineStr">
        <is>
          <t>农机中心</t>
        </is>
      </c>
      <c r="X396" s="44" t="inlineStr">
        <is>
          <t>敬登让</t>
        </is>
      </c>
      <c r="Y396" s="46" t="inlineStr">
        <is>
          <t>芦家湾乡</t>
        </is>
      </c>
      <c r="Z396" s="44" t="inlineStr">
        <is>
          <t>马鹏飞</t>
        </is>
      </c>
      <c r="AA396" s="44" t="inlineStr">
        <is>
          <t>环农领办发〔2022〕3号</t>
        </is>
      </c>
      <c r="AB396" s="44" t="inlineStr">
        <is>
          <t>中提前批</t>
        </is>
      </c>
      <c r="AC396" s="44" t="inlineStr">
        <is>
          <t>否</t>
        </is>
      </c>
      <c r="AD396" s="44" t="inlineStr">
        <is>
          <t>√</t>
        </is>
      </c>
      <c r="AE396" s="44" t="inlineStr">
        <is>
          <t>√</t>
        </is>
      </c>
      <c r="AF396" s="44" t="inlineStr">
        <is>
          <t>√</t>
        </is>
      </c>
      <c r="AG396" s="44" t="inlineStr">
        <is>
          <t>√</t>
        </is>
      </c>
      <c r="AH396" s="44" t="inlineStr">
        <is>
          <t>×</t>
        </is>
      </c>
      <c r="AI396" s="44" t="inlineStr">
        <is>
          <t>√</t>
        </is>
      </c>
      <c r="AJ396" s="44" t="inlineStr">
        <is>
          <t>√</t>
        </is>
      </c>
      <c r="AK396" s="44" t="inlineStr">
        <is>
          <t>√</t>
        </is>
      </c>
      <c r="AL396" s="18" t="inlineStr">
        <is>
          <t>×</t>
        </is>
      </c>
      <c r="AM396" s="18" t="inlineStr">
        <is>
          <t>×</t>
        </is>
      </c>
      <c r="AN396" s="44" t="inlineStr">
        <is>
          <t>√</t>
        </is>
      </c>
      <c r="AO396" s="111" t="inlineStr">
        <is>
          <t>到户项目不存在立项。非土建项目，无施工许可等。</t>
        </is>
      </c>
    </row>
    <row r="397" ht="81" customHeight="1" s="186">
      <c r="A397" s="123" t="n"/>
      <c r="B397" s="46" t="inlineStr">
        <is>
          <t>多功能铡草
揉丝一体机购置项目</t>
        </is>
      </c>
      <c r="C397" s="46" t="inlineStr">
        <is>
          <t>新建</t>
        </is>
      </c>
      <c r="D397" s="44" t="inlineStr">
        <is>
          <t>2022.01-2022.12</t>
        </is>
      </c>
      <c r="E397" s="46" t="inlineStr">
        <is>
          <t>罗山乡</t>
        </is>
      </c>
      <c r="F397" s="58" t="inlineStr">
        <is>
          <t>扶持27户脱贫户（含监测对象）每户购置补助多功能铡草揉丝一体机1台。其中柴油机17台，西阳洼村2台、苇芝城村2台、龙柏山村2台、兰家掌村3台、大树塬村2台、陈渠子村2台、山水湾村2台、光明村2台；电动机型10台、苇芝城村2台、兰家掌村4台、光明村4台。</t>
        </is>
      </c>
      <c r="G397" s="46" t="n">
        <v>9.111000000000001</v>
      </c>
      <c r="H397" s="46" t="n">
        <v>9.111000000000001</v>
      </c>
      <c r="I397" s="44" t="n"/>
      <c r="J397" s="44" t="n"/>
      <c r="K397" s="44" t="n"/>
      <c r="L397" s="44" t="inlineStr">
        <is>
          <t>甘财扶贫〔2021〕26号</t>
        </is>
      </c>
      <c r="M397" s="104" t="inlineStr">
        <is>
          <t>解决农户加工机械需求，提升农业机械化水平。</t>
        </is>
      </c>
      <c r="N397" s="104" t="inlineStr">
        <is>
          <t>通过为脱贫户（含监测对象）补贴投放小型饲草机械，帮助其发展草畜产业，增加收入，进一步巩固脱贫攻坚成果。</t>
        </is>
      </c>
      <c r="O397" s="46" t="n">
        <v>8</v>
      </c>
      <c r="P397" s="44" t="n"/>
      <c r="Q397" s="46">
        <f>R397+S397</f>
        <v/>
      </c>
      <c r="R397" s="46" t="n">
        <v>0.0027</v>
      </c>
      <c r="S397" s="44" t="n"/>
      <c r="T397" s="46">
        <f>U397+V397</f>
        <v/>
      </c>
      <c r="U397" s="46" t="n">
        <v>0.0108</v>
      </c>
      <c r="V397" s="44" t="n"/>
      <c r="W397" s="46" t="inlineStr">
        <is>
          <t>农机中心</t>
        </is>
      </c>
      <c r="X397" s="44" t="inlineStr">
        <is>
          <t>敬登让</t>
        </is>
      </c>
      <c r="Y397" s="46" t="inlineStr">
        <is>
          <t>罗山乡</t>
        </is>
      </c>
      <c r="Z397" s="44" t="inlineStr">
        <is>
          <t>李怀文</t>
        </is>
      </c>
      <c r="AA397" s="44" t="inlineStr">
        <is>
          <t>环农领办发〔2022〕3号</t>
        </is>
      </c>
      <c r="AB397" s="44" t="inlineStr">
        <is>
          <t>中提前批</t>
        </is>
      </c>
      <c r="AC397" s="44" t="inlineStr">
        <is>
          <t>否</t>
        </is>
      </c>
      <c r="AD397" s="44" t="inlineStr">
        <is>
          <t>√</t>
        </is>
      </c>
      <c r="AE397" s="44" t="inlineStr">
        <is>
          <t>√</t>
        </is>
      </c>
      <c r="AF397" s="44" t="inlineStr">
        <is>
          <t>√</t>
        </is>
      </c>
      <c r="AG397" s="44" t="inlineStr">
        <is>
          <t>√</t>
        </is>
      </c>
      <c r="AH397" s="44" t="inlineStr">
        <is>
          <t>×</t>
        </is>
      </c>
      <c r="AI397" s="44" t="inlineStr">
        <is>
          <t>√</t>
        </is>
      </c>
      <c r="AJ397" s="44" t="inlineStr">
        <is>
          <t>√</t>
        </is>
      </c>
      <c r="AK397" s="44" t="inlineStr">
        <is>
          <t>√</t>
        </is>
      </c>
      <c r="AL397" s="18" t="inlineStr">
        <is>
          <t>×</t>
        </is>
      </c>
      <c r="AM397" s="18" t="inlineStr">
        <is>
          <t>×</t>
        </is>
      </c>
      <c r="AN397" s="44" t="inlineStr">
        <is>
          <t>√</t>
        </is>
      </c>
      <c r="AO397" s="111" t="inlineStr">
        <is>
          <t>到户项目不存在立项。非土建项目，无施工许可等。</t>
        </is>
      </c>
    </row>
    <row r="398" ht="81" customHeight="1" s="186">
      <c r="A398" s="123" t="n"/>
      <c r="B398" s="46" t="inlineStr">
        <is>
          <t>多功能铡草
揉丝一体机购置项目</t>
        </is>
      </c>
      <c r="C398" s="46" t="inlineStr">
        <is>
          <t>新建</t>
        </is>
      </c>
      <c r="D398" s="44" t="inlineStr">
        <is>
          <t>2022.01-2022.12</t>
        </is>
      </c>
      <c r="E398" s="46" t="inlineStr">
        <is>
          <t>秦团庄乡</t>
        </is>
      </c>
      <c r="F398" s="58" t="inlineStr">
        <is>
          <t>扶持27户脱贫户（含监测对象）每户购置补助多功能铡草揉丝一体机1台。其中柴油机17台，贾塬村6台、秦团庄村3台、新集子村1台、新峁村1台、王团庄村3台、南掌堡子村3台；电动机型10台、秦团庄村2台、新集子村2台、新峁村2台、白塬畔村1台、南掌堡子村3台。</t>
        </is>
      </c>
      <c r="G398" s="46" t="n">
        <v>9.111000000000001</v>
      </c>
      <c r="H398" s="46" t="n">
        <v>9.111000000000001</v>
      </c>
      <c r="I398" s="44" t="n"/>
      <c r="J398" s="44" t="n"/>
      <c r="K398" s="44" t="n"/>
      <c r="L398" s="44" t="inlineStr">
        <is>
          <t>甘财扶贫〔2021〕26号</t>
        </is>
      </c>
      <c r="M398" s="104" t="inlineStr">
        <is>
          <t>解决农户加工机械需求，提升农业机械化水平。</t>
        </is>
      </c>
      <c r="N398" s="104" t="inlineStr">
        <is>
          <t>通过为脱贫户（含监测对象）补贴投放小型饲草机械，帮助其发展草畜产业，增加收入，进一步巩固脱贫攻坚成果。</t>
        </is>
      </c>
      <c r="O398" s="46" t="n">
        <v>7</v>
      </c>
      <c r="P398" s="44" t="n"/>
      <c r="Q398" s="46">
        <f>R398+S398</f>
        <v/>
      </c>
      <c r="R398" s="46" t="n">
        <v>0.0027</v>
      </c>
      <c r="S398" s="44" t="n"/>
      <c r="T398" s="46">
        <f>U398+V398</f>
        <v/>
      </c>
      <c r="U398" s="46" t="n">
        <v>0.0098</v>
      </c>
      <c r="V398" s="44" t="n"/>
      <c r="W398" s="46" t="inlineStr">
        <is>
          <t>农机中心</t>
        </is>
      </c>
      <c r="X398" s="44" t="inlineStr">
        <is>
          <t>敬登让</t>
        </is>
      </c>
      <c r="Y398" s="46" t="inlineStr">
        <is>
          <t>秦团庄乡</t>
        </is>
      </c>
      <c r="Z398" s="44" t="inlineStr">
        <is>
          <t>刘凤飞</t>
        </is>
      </c>
      <c r="AA398" s="44" t="inlineStr">
        <is>
          <t>环农领办发〔2022〕3号</t>
        </is>
      </c>
      <c r="AB398" s="44" t="inlineStr">
        <is>
          <t>中提前批</t>
        </is>
      </c>
      <c r="AC398" s="44" t="inlineStr">
        <is>
          <t>否</t>
        </is>
      </c>
      <c r="AD398" s="44" t="inlineStr">
        <is>
          <t>√</t>
        </is>
      </c>
      <c r="AE398" s="44" t="inlineStr">
        <is>
          <t>√</t>
        </is>
      </c>
      <c r="AF398" s="44" t="inlineStr">
        <is>
          <t>√</t>
        </is>
      </c>
      <c r="AG398" s="44" t="inlineStr">
        <is>
          <t>√</t>
        </is>
      </c>
      <c r="AH398" s="44" t="inlineStr">
        <is>
          <t>×</t>
        </is>
      </c>
      <c r="AI398" s="44" t="inlineStr">
        <is>
          <t>√</t>
        </is>
      </c>
      <c r="AJ398" s="44" t="inlineStr">
        <is>
          <t>√</t>
        </is>
      </c>
      <c r="AK398" s="44" t="inlineStr">
        <is>
          <t>√</t>
        </is>
      </c>
      <c r="AL398" s="18" t="inlineStr">
        <is>
          <t>×</t>
        </is>
      </c>
      <c r="AM398" s="18" t="inlineStr">
        <is>
          <t>×</t>
        </is>
      </c>
      <c r="AN398" s="44" t="inlineStr">
        <is>
          <t>√</t>
        </is>
      </c>
      <c r="AO398" s="111" t="inlineStr">
        <is>
          <t>到户项目不存在立项。非土建项目，无施工许可等。</t>
        </is>
      </c>
    </row>
    <row r="399" ht="96" customHeight="1" s="186">
      <c r="A399" s="123" t="n"/>
      <c r="B399" s="46" t="inlineStr">
        <is>
          <t>多功能铡草
揉丝一体机购置项目</t>
        </is>
      </c>
      <c r="C399" s="46" t="inlineStr">
        <is>
          <t>新建</t>
        </is>
      </c>
      <c r="D399" s="44" t="inlineStr">
        <is>
          <t>2022.01-2022.12</t>
        </is>
      </c>
      <c r="E399" s="46" t="inlineStr">
        <is>
          <t>曲子镇</t>
        </is>
      </c>
      <c r="F399" s="58" t="inlineStr">
        <is>
          <t>扶持21户脱贫户（含监测对象）每户购置补助多功能铡草揉丝一体机1台。其中柴油机14台，董家塬村3台、金村寺村1台、金盆掌村1台、楼房子村1台、五里桥村1台、西沟村2台、小庄子村1台、许家塬村1台、油坊塬村3台；电动机型7台、西沟村5台、马家河村2台。</t>
        </is>
      </c>
      <c r="G399" s="46" t="n">
        <v>7.182</v>
      </c>
      <c r="H399" s="46" t="n">
        <v>7.182</v>
      </c>
      <c r="I399" s="44" t="n"/>
      <c r="J399" s="44" t="n"/>
      <c r="K399" s="44" t="n"/>
      <c r="L399" s="44" t="inlineStr">
        <is>
          <t>甘财扶贫〔2021〕26号</t>
        </is>
      </c>
      <c r="M399" s="104" t="inlineStr">
        <is>
          <t>解决农户加工机械需求，提升农业机械化水平。</t>
        </is>
      </c>
      <c r="N399" s="104" t="inlineStr">
        <is>
          <t>通过为脱贫户（含监测对象）补贴投放小型饲草机械，帮助其发展草畜产业，增加收入，进一步巩固脱贫攻坚成果。</t>
        </is>
      </c>
      <c r="O399" s="46" t="n">
        <v>1</v>
      </c>
      <c r="P399" s="44" t="n">
        <v>9</v>
      </c>
      <c r="Q399" s="46">
        <f>R399+S399</f>
        <v/>
      </c>
      <c r="R399" s="46" t="n">
        <v>0.0021</v>
      </c>
      <c r="S399" s="44" t="n"/>
      <c r="T399" s="46">
        <f>U399+V399</f>
        <v/>
      </c>
      <c r="U399" s="46" t="n">
        <v>0.009599999999999999</v>
      </c>
      <c r="V399" s="44" t="n"/>
      <c r="W399" s="46" t="inlineStr">
        <is>
          <t>农机中心</t>
        </is>
      </c>
      <c r="X399" s="44" t="inlineStr">
        <is>
          <t>敬登让</t>
        </is>
      </c>
      <c r="Y399" s="46" t="inlineStr">
        <is>
          <t>曲子镇</t>
        </is>
      </c>
      <c r="Z399" s="44" t="inlineStr">
        <is>
          <t>段斌杰</t>
        </is>
      </c>
      <c r="AA399" s="44" t="inlineStr">
        <is>
          <t>环农领办发〔2022〕3号</t>
        </is>
      </c>
      <c r="AB399" s="44" t="inlineStr">
        <is>
          <t>中提前批</t>
        </is>
      </c>
      <c r="AC399" s="44" t="inlineStr">
        <is>
          <t>否</t>
        </is>
      </c>
      <c r="AD399" s="44" t="inlineStr">
        <is>
          <t>√</t>
        </is>
      </c>
      <c r="AE399" s="44" t="inlineStr">
        <is>
          <t>√</t>
        </is>
      </c>
      <c r="AF399" s="44" t="inlineStr">
        <is>
          <t>√</t>
        </is>
      </c>
      <c r="AG399" s="44" t="inlineStr">
        <is>
          <t>√</t>
        </is>
      </c>
      <c r="AH399" s="44" t="inlineStr">
        <is>
          <t>×</t>
        </is>
      </c>
      <c r="AI399" s="44" t="inlineStr">
        <is>
          <t>√</t>
        </is>
      </c>
      <c r="AJ399" s="44" t="inlineStr">
        <is>
          <t>√</t>
        </is>
      </c>
      <c r="AK399" s="44" t="inlineStr">
        <is>
          <t>√</t>
        </is>
      </c>
      <c r="AL399" s="18" t="inlineStr">
        <is>
          <t>×</t>
        </is>
      </c>
      <c r="AM399" s="18" t="inlineStr">
        <is>
          <t>×</t>
        </is>
      </c>
      <c r="AN399" s="44" t="inlineStr">
        <is>
          <t>√</t>
        </is>
      </c>
      <c r="AO399" s="111" t="inlineStr">
        <is>
          <t>到户项目不存在立项。非土建项目，无施工许可等。</t>
        </is>
      </c>
    </row>
    <row r="400" ht="96" customHeight="1" s="186">
      <c r="A400" s="123" t="n"/>
      <c r="B400" s="46" t="inlineStr">
        <is>
          <t>多功能铡草
揉丝一体机购置项目</t>
        </is>
      </c>
      <c r="C400" s="46" t="inlineStr">
        <is>
          <t>新建</t>
        </is>
      </c>
      <c r="D400" s="44" t="inlineStr">
        <is>
          <t>2022.01-2022.12</t>
        </is>
      </c>
      <c r="E400" s="46" t="inlineStr">
        <is>
          <t>山城乡</t>
        </is>
      </c>
      <c r="F400" s="58" t="inlineStr">
        <is>
          <t>扶持32户脱贫户（含监测对象）每户购置补助多功能铡草揉丝一体机1台。其中柴油机21台，八里铺村1台、赵庄村1台、山城堡村3台、王山口子村4台、冯家沟村3台、谢庄村3台、寨柯村3台、郝掌村3台；电动机型11台、山城堡村2台、王山口子村2台、八里铺村1台、赵庄村1台、冯家沟村1台、谢庄村1台、寨柯村1台、郝掌村1台、薛塬村1台。</t>
        </is>
      </c>
      <c r="G400" s="46" t="n">
        <v>10.903</v>
      </c>
      <c r="H400" s="46" t="n">
        <v>10.903</v>
      </c>
      <c r="I400" s="44" t="n"/>
      <c r="J400" s="44" t="n"/>
      <c r="K400" s="44" t="n"/>
      <c r="L400" s="44" t="inlineStr">
        <is>
          <t>甘财扶贫〔2021〕26号</t>
        </is>
      </c>
      <c r="M400" s="104" t="inlineStr">
        <is>
          <t>解决农户加工机械需求，提升农业机械化水平。</t>
        </is>
      </c>
      <c r="N400" s="104" t="inlineStr">
        <is>
          <t>通过为脱贫户（含监测对象）补贴投放小型饲草机械，帮助其发展草畜产业，增加收入，进一步巩固脱贫攻坚成果。</t>
        </is>
      </c>
      <c r="O400" s="46" t="n">
        <v>9</v>
      </c>
      <c r="P400" s="44" t="n"/>
      <c r="Q400" s="46">
        <f>R400+S400</f>
        <v/>
      </c>
      <c r="R400" s="46" t="n">
        <v>0.0032</v>
      </c>
      <c r="S400" s="44" t="n"/>
      <c r="T400" s="46">
        <f>U400+V400</f>
        <v/>
      </c>
      <c r="U400" s="46" t="n">
        <v>0.0137</v>
      </c>
      <c r="V400" s="44" t="n"/>
      <c r="W400" s="46" t="inlineStr">
        <is>
          <t>农机中心</t>
        </is>
      </c>
      <c r="X400" s="44" t="inlineStr">
        <is>
          <t>敬登让</t>
        </is>
      </c>
      <c r="Y400" s="46" t="inlineStr">
        <is>
          <t>山城乡</t>
        </is>
      </c>
      <c r="Z400" s="44" t="inlineStr">
        <is>
          <t>姚建平</t>
        </is>
      </c>
      <c r="AA400" s="44" t="inlineStr">
        <is>
          <t>环农领办发〔2022〕3号</t>
        </is>
      </c>
      <c r="AB400" s="44" t="inlineStr">
        <is>
          <t>中提前批</t>
        </is>
      </c>
      <c r="AC400" s="44" t="inlineStr">
        <is>
          <t>否</t>
        </is>
      </c>
      <c r="AD400" s="44" t="inlineStr">
        <is>
          <t>√</t>
        </is>
      </c>
      <c r="AE400" s="44" t="inlineStr">
        <is>
          <t>√</t>
        </is>
      </c>
      <c r="AF400" s="44" t="inlineStr">
        <is>
          <t>√</t>
        </is>
      </c>
      <c r="AG400" s="44" t="inlineStr">
        <is>
          <t>√</t>
        </is>
      </c>
      <c r="AH400" s="44" t="inlineStr">
        <is>
          <t>×</t>
        </is>
      </c>
      <c r="AI400" s="44" t="inlineStr">
        <is>
          <t>√</t>
        </is>
      </c>
      <c r="AJ400" s="44" t="inlineStr">
        <is>
          <t>√</t>
        </is>
      </c>
      <c r="AK400" s="44" t="inlineStr">
        <is>
          <t>√</t>
        </is>
      </c>
      <c r="AL400" s="18" t="inlineStr">
        <is>
          <t>×</t>
        </is>
      </c>
      <c r="AM400" s="18" t="inlineStr">
        <is>
          <t>×</t>
        </is>
      </c>
      <c r="AN400" s="44" t="inlineStr">
        <is>
          <t>√</t>
        </is>
      </c>
      <c r="AO400" s="111" t="inlineStr">
        <is>
          <t>到户项目不存在立项。非土建项目，无施工许可等。</t>
        </is>
      </c>
    </row>
    <row r="401" ht="90" customHeight="1" s="186">
      <c r="A401" s="123" t="n"/>
      <c r="B401" s="46" t="inlineStr">
        <is>
          <t>多功能铡草
揉丝一体机购置项目</t>
        </is>
      </c>
      <c r="C401" s="46" t="inlineStr">
        <is>
          <t>新建</t>
        </is>
      </c>
      <c r="D401" s="44" t="inlineStr">
        <is>
          <t>2022.01-2022.12</t>
        </is>
      </c>
      <c r="E401" s="46" t="inlineStr">
        <is>
          <t>天池乡</t>
        </is>
      </c>
      <c r="F401" s="58" t="inlineStr">
        <is>
          <t>扶持57户脱贫户（含监测对象）每户购置补助多功能铡草揉丝一体机1台。其中柴油机37台，天池村1台、梁河村9台、殷屈河村9台、苏北岔村9台、潘老庄村1台、大庄台村1台、井渠淌村4台、大方山村3台；电动机型20台、张邓塬村17台、梁河村3台。</t>
        </is>
      </c>
      <c r="G401" s="46" t="n">
        <v>19.371</v>
      </c>
      <c r="H401" s="46" t="n">
        <v>19.371</v>
      </c>
      <c r="I401" s="44" t="n"/>
      <c r="J401" s="44" t="n"/>
      <c r="K401" s="44" t="n"/>
      <c r="L401" s="44" t="inlineStr">
        <is>
          <t>甘财扶贫〔2021〕26号</t>
        </is>
      </c>
      <c r="M401" s="104" t="inlineStr">
        <is>
          <t>解决农户加工机械需求，提升农业机械化水平。</t>
        </is>
      </c>
      <c r="N401" s="104" t="inlineStr">
        <is>
          <t>通过为脱贫户（含监测对象）补贴投放小型饲草机械，帮助其发展草畜产业，增加收入，进一步巩固脱贫攻坚成果。</t>
        </is>
      </c>
      <c r="O401" s="46" t="n">
        <v>9</v>
      </c>
      <c r="P401" s="44" t="n"/>
      <c r="Q401" s="46">
        <f>R401+S401</f>
        <v/>
      </c>
      <c r="R401" s="46" t="n">
        <v>0.0057</v>
      </c>
      <c r="S401" s="44" t="n"/>
      <c r="T401" s="46">
        <f>U401+V401</f>
        <v/>
      </c>
      <c r="U401" s="46" t="n">
        <v>0.0238</v>
      </c>
      <c r="V401" s="44" t="n"/>
      <c r="W401" s="46" t="inlineStr">
        <is>
          <t>农机中心</t>
        </is>
      </c>
      <c r="X401" s="44" t="inlineStr">
        <is>
          <t>敬登让</t>
        </is>
      </c>
      <c r="Y401" s="46" t="inlineStr">
        <is>
          <t>天池乡</t>
        </is>
      </c>
      <c r="Z401" s="44" t="inlineStr">
        <is>
          <t>刘震</t>
        </is>
      </c>
      <c r="AA401" s="44" t="inlineStr">
        <is>
          <t>环农领办发〔2022〕3号</t>
        </is>
      </c>
      <c r="AB401" s="44" t="inlineStr">
        <is>
          <t>中提前批</t>
        </is>
      </c>
      <c r="AC401" s="44" t="inlineStr">
        <is>
          <t>否</t>
        </is>
      </c>
      <c r="AD401" s="44" t="inlineStr">
        <is>
          <t>√</t>
        </is>
      </c>
      <c r="AE401" s="44" t="inlineStr">
        <is>
          <t>√</t>
        </is>
      </c>
      <c r="AF401" s="44" t="inlineStr">
        <is>
          <t>√</t>
        </is>
      </c>
      <c r="AG401" s="44" t="inlineStr">
        <is>
          <t>√</t>
        </is>
      </c>
      <c r="AH401" s="44" t="inlineStr">
        <is>
          <t>×</t>
        </is>
      </c>
      <c r="AI401" s="44" t="inlineStr">
        <is>
          <t>√</t>
        </is>
      </c>
      <c r="AJ401" s="44" t="inlineStr">
        <is>
          <t>√</t>
        </is>
      </c>
      <c r="AK401" s="44" t="inlineStr">
        <is>
          <t>√</t>
        </is>
      </c>
      <c r="AL401" s="18" t="inlineStr">
        <is>
          <t>×</t>
        </is>
      </c>
      <c r="AM401" s="18" t="inlineStr">
        <is>
          <t>×</t>
        </is>
      </c>
      <c r="AN401" s="44" t="inlineStr">
        <is>
          <t>√</t>
        </is>
      </c>
      <c r="AO401" s="111" t="inlineStr">
        <is>
          <t>到户项目不存在立项。非土建项目，无施工许可等。</t>
        </is>
      </c>
    </row>
    <row r="402" ht="90" customHeight="1" s="186">
      <c r="A402" s="123" t="n"/>
      <c r="B402" s="46" t="inlineStr">
        <is>
          <t>多功能铡草
揉丝一体机购置项目</t>
        </is>
      </c>
      <c r="C402" s="46" t="inlineStr">
        <is>
          <t>新建</t>
        </is>
      </c>
      <c r="D402" s="44" t="inlineStr">
        <is>
          <t>2022.01-2022.12</t>
        </is>
      </c>
      <c r="E402" s="46" t="inlineStr">
        <is>
          <t>小南沟乡</t>
        </is>
      </c>
      <c r="F402" s="58" t="inlineStr">
        <is>
          <t xml:space="preserve">扶持40户脱贫户（含监测对象）每户购置补助多功能铡草揉丝一体机1台。其中柴油机26台，陈掌村1台、丁寨柯村1台、粉子山村3台、李上山村2台、李塬村5台、汪天子村5台、许掌村4台、燕麦掌村3台、杨胡套子村2台；电动机型14台、陈掌村3台、丁寨柯村2台、粉子山村8台、燕麦掌村1台。 </t>
        </is>
      </c>
      <c r="G402" s="46" t="n">
        <v>13.598</v>
      </c>
      <c r="H402" s="46" t="n">
        <v>13.598</v>
      </c>
      <c r="I402" s="44" t="n"/>
      <c r="J402" s="44" t="n"/>
      <c r="K402" s="44" t="n"/>
      <c r="L402" s="44" t="inlineStr">
        <is>
          <t>甘财扶贫〔2021〕26号</t>
        </is>
      </c>
      <c r="M402" s="104" t="inlineStr">
        <is>
          <t>解决农户加工机械需求，提升农业机械化水平。</t>
        </is>
      </c>
      <c r="N402" s="104" t="inlineStr">
        <is>
          <t>通过为脱贫户（含监测对象）补贴投放小型饲草机械，帮助其发展草畜产业，增加收入，进一步巩固脱贫攻坚成果。</t>
        </is>
      </c>
      <c r="O402" s="46" t="n">
        <v>9</v>
      </c>
      <c r="P402" s="44" t="n"/>
      <c r="Q402" s="46">
        <f>R402+S402</f>
        <v/>
      </c>
      <c r="R402" s="46" t="n">
        <v>0.004</v>
      </c>
      <c r="S402" s="44" t="n"/>
      <c r="T402" s="46">
        <f>U402+V402</f>
        <v/>
      </c>
      <c r="U402" s="46" t="n">
        <v>0.0203</v>
      </c>
      <c r="V402" s="44" t="n"/>
      <c r="W402" s="46" t="inlineStr">
        <is>
          <t>农机中心</t>
        </is>
      </c>
      <c r="X402" s="44" t="inlineStr">
        <is>
          <t>敬登让</t>
        </is>
      </c>
      <c r="Y402" s="46" t="inlineStr">
        <is>
          <t>小南沟乡</t>
        </is>
      </c>
      <c r="Z402" s="44" t="inlineStr">
        <is>
          <t>任新育</t>
        </is>
      </c>
      <c r="AA402" s="44" t="inlineStr">
        <is>
          <t>环农领办发〔2022〕3号</t>
        </is>
      </c>
      <c r="AB402" s="44" t="inlineStr">
        <is>
          <t>中提前批</t>
        </is>
      </c>
      <c r="AC402" s="44" t="inlineStr">
        <is>
          <t>否</t>
        </is>
      </c>
      <c r="AD402" s="44" t="inlineStr">
        <is>
          <t>√</t>
        </is>
      </c>
      <c r="AE402" s="44" t="inlineStr">
        <is>
          <t>√</t>
        </is>
      </c>
      <c r="AF402" s="44" t="inlineStr">
        <is>
          <t>√</t>
        </is>
      </c>
      <c r="AG402" s="44" t="inlineStr">
        <is>
          <t>√</t>
        </is>
      </c>
      <c r="AH402" s="44" t="inlineStr">
        <is>
          <t>×</t>
        </is>
      </c>
      <c r="AI402" s="44" t="inlineStr">
        <is>
          <t>√</t>
        </is>
      </c>
      <c r="AJ402" s="44" t="inlineStr">
        <is>
          <t>√</t>
        </is>
      </c>
      <c r="AK402" s="44" t="inlineStr">
        <is>
          <t>√</t>
        </is>
      </c>
      <c r="AL402" s="18" t="inlineStr">
        <is>
          <t>×</t>
        </is>
      </c>
      <c r="AM402" s="18" t="inlineStr">
        <is>
          <t>×</t>
        </is>
      </c>
      <c r="AN402" s="44" t="inlineStr">
        <is>
          <t>√</t>
        </is>
      </c>
      <c r="AO402" s="111" t="inlineStr">
        <is>
          <t>到户项目不存在立项。非土建项目，无施工许可等。</t>
        </is>
      </c>
    </row>
    <row r="403" ht="90" customHeight="1" s="186">
      <c r="A403" s="123" t="n"/>
      <c r="B403" s="46" t="inlineStr">
        <is>
          <t>多功能铡草
揉丝一体机购置项目</t>
        </is>
      </c>
      <c r="C403" s="46" t="inlineStr">
        <is>
          <t>新建</t>
        </is>
      </c>
      <c r="D403" s="44" t="inlineStr">
        <is>
          <t>2022.01-2022.12</t>
        </is>
      </c>
      <c r="E403" s="46" t="inlineStr">
        <is>
          <t>南湫乡</t>
        </is>
      </c>
      <c r="F403" s="58" t="inlineStr">
        <is>
          <t>扶持21户脱贫户（含监测对象）每户购置补助多功能铡草揉丝一体机1台。其中柴油机14台，代家洼村2台、党家洼村2台、双井子村2台、岳后渠村2台、杨兴堡村2台、洪涝池村2台、花儿山村2台；电动机型7台、代家洼村1台、党家洼村1台、双井子村1台、岳后渠村1台、杨兴堡村1台、洪涝池村1台、花儿山村1台。</t>
        </is>
      </c>
      <c r="G403" s="46" t="n">
        <v>7.182</v>
      </c>
      <c r="H403" s="46" t="n">
        <v>7.182</v>
      </c>
      <c r="I403" s="44" t="n"/>
      <c r="J403" s="44" t="n"/>
      <c r="K403" s="44" t="n"/>
      <c r="L403" s="44" t="inlineStr">
        <is>
          <t>甘财扶贫〔2021〕26号</t>
        </is>
      </c>
      <c r="M403" s="104" t="inlineStr">
        <is>
          <t>解决农户加工机械需求，提升农业机械化水平。</t>
        </is>
      </c>
      <c r="N403" s="104" t="inlineStr">
        <is>
          <t>通过为脱贫户（含监测对象）补贴投放小型饲草机械，帮助其发展草畜产业，增加收入，进一步巩固脱贫攻坚成果。</t>
        </is>
      </c>
      <c r="O403" s="46" t="n">
        <v>7</v>
      </c>
      <c r="P403" s="44" t="n"/>
      <c r="Q403" s="46">
        <f>R403+S403</f>
        <v/>
      </c>
      <c r="R403" s="46" t="n">
        <v>0.0021</v>
      </c>
      <c r="S403" s="44" t="n"/>
      <c r="T403" s="46">
        <f>U403+V403</f>
        <v/>
      </c>
      <c r="U403" s="46" t="n">
        <v>0.008399999999999999</v>
      </c>
      <c r="V403" s="44" t="n"/>
      <c r="W403" s="46" t="inlineStr">
        <is>
          <t>农机中心</t>
        </is>
      </c>
      <c r="X403" s="44" t="inlineStr">
        <is>
          <t>敬登让</t>
        </is>
      </c>
      <c r="Y403" s="46" t="inlineStr">
        <is>
          <t>南湫乡</t>
        </is>
      </c>
      <c r="Z403" s="44" t="inlineStr">
        <is>
          <t>杜志远</t>
        </is>
      </c>
      <c r="AA403" s="44" t="inlineStr">
        <is>
          <t>环农领办发〔2022〕3号</t>
        </is>
      </c>
      <c r="AB403" s="44" t="inlineStr">
        <is>
          <t>中提前批</t>
        </is>
      </c>
      <c r="AC403" s="44" t="inlineStr">
        <is>
          <t>否</t>
        </is>
      </c>
      <c r="AD403" s="44" t="inlineStr">
        <is>
          <t>√</t>
        </is>
      </c>
      <c r="AE403" s="44" t="inlineStr">
        <is>
          <t>√</t>
        </is>
      </c>
      <c r="AF403" s="44" t="inlineStr">
        <is>
          <t>√</t>
        </is>
      </c>
      <c r="AG403" s="44" t="inlineStr">
        <is>
          <t>√</t>
        </is>
      </c>
      <c r="AH403" s="44" t="inlineStr">
        <is>
          <t>×</t>
        </is>
      </c>
      <c r="AI403" s="44" t="inlineStr">
        <is>
          <t>√</t>
        </is>
      </c>
      <c r="AJ403" s="44" t="inlineStr">
        <is>
          <t>√</t>
        </is>
      </c>
      <c r="AK403" s="44" t="inlineStr">
        <is>
          <t>√</t>
        </is>
      </c>
      <c r="AL403" s="18" t="inlineStr">
        <is>
          <t>×</t>
        </is>
      </c>
      <c r="AM403" s="18" t="inlineStr">
        <is>
          <t>×</t>
        </is>
      </c>
      <c r="AN403" s="44" t="inlineStr">
        <is>
          <t>√</t>
        </is>
      </c>
      <c r="AO403" s="111" t="inlineStr">
        <is>
          <t>到户项目不存在立项。非土建项目，无施工许可等。</t>
        </is>
      </c>
    </row>
    <row r="404" ht="90" customHeight="1" s="186">
      <c r="A404" s="123" t="n"/>
      <c r="B404" s="46" t="inlineStr">
        <is>
          <t>多功能铡草
揉丝一体机购置项目</t>
        </is>
      </c>
      <c r="C404" s="46" t="inlineStr">
        <is>
          <t>新建</t>
        </is>
      </c>
      <c r="D404" s="44" t="inlineStr">
        <is>
          <t>2022.01-2022.12</t>
        </is>
      </c>
      <c r="E404" s="46" t="inlineStr">
        <is>
          <t>演武</t>
        </is>
      </c>
      <c r="F404" s="58" t="inlineStr">
        <is>
          <t>扶持36户脱贫户（含监测对象）每户购置补助多功能铡草揉丝一体机1台。其中柴油机23台，佛岔村1台、黑泉河村5台、黄山村1台、刘坪村3台、路家塬村5台、吴家塬村3台、杨家洼村1台、走马硷村4台；电动机型13台、佛岔村1台、黑泉河村2台、黄山村1台、刘坪村2台、路家塬村2台、吴家塬村2台、杨家洼村1台、走马硷村2台。</t>
        </is>
      </c>
      <c r="G404" s="46" t="n">
        <v>12.189</v>
      </c>
      <c r="H404" s="46" t="n">
        <v>12.189</v>
      </c>
      <c r="I404" s="44" t="n"/>
      <c r="J404" s="44" t="n"/>
      <c r="K404" s="44" t="n"/>
      <c r="L404" s="44" t="inlineStr">
        <is>
          <t>甘财扶贫〔2021〕26号</t>
        </is>
      </c>
      <c r="M404" s="104" t="inlineStr">
        <is>
          <t>解决农户加工机械需求，提升农业机械化水平。</t>
        </is>
      </c>
      <c r="N404" s="104" t="inlineStr">
        <is>
          <t>通过为脱贫户（含监测对象）补贴投放小型饲草机械，帮助其发展草畜产业，增加收入，进一步巩固脱贫攻坚成果。</t>
        </is>
      </c>
      <c r="O404" s="46" t="n">
        <v>8</v>
      </c>
      <c r="P404" s="44" t="n"/>
      <c r="Q404" s="46">
        <f>R404+S404</f>
        <v/>
      </c>
      <c r="R404" s="46" t="n">
        <v>0.0036</v>
      </c>
      <c r="S404" s="44" t="n"/>
      <c r="T404" s="46">
        <f>U404+V404</f>
        <v/>
      </c>
      <c r="U404" s="46" t="n">
        <v>0.014</v>
      </c>
      <c r="V404" s="44" t="n"/>
      <c r="W404" s="46" t="inlineStr">
        <is>
          <t>农机中心</t>
        </is>
      </c>
      <c r="X404" s="44" t="inlineStr">
        <is>
          <t>敬登让</t>
        </is>
      </c>
      <c r="Y404" s="46" t="inlineStr">
        <is>
          <t>演武</t>
        </is>
      </c>
      <c r="Z404" s="44" t="inlineStr">
        <is>
          <t>杨永杰</t>
        </is>
      </c>
      <c r="AA404" s="44" t="inlineStr">
        <is>
          <t>环农领办发〔2022〕3号</t>
        </is>
      </c>
      <c r="AB404" s="44" t="inlineStr">
        <is>
          <t>中提前批</t>
        </is>
      </c>
      <c r="AC404" s="44" t="inlineStr">
        <is>
          <t>否</t>
        </is>
      </c>
      <c r="AD404" s="44" t="inlineStr">
        <is>
          <t>√</t>
        </is>
      </c>
      <c r="AE404" s="44" t="inlineStr">
        <is>
          <t>√</t>
        </is>
      </c>
      <c r="AF404" s="44" t="inlineStr">
        <is>
          <t>√</t>
        </is>
      </c>
      <c r="AG404" s="44" t="inlineStr">
        <is>
          <t>√</t>
        </is>
      </c>
      <c r="AH404" s="44" t="inlineStr">
        <is>
          <t>×</t>
        </is>
      </c>
      <c r="AI404" s="44" t="inlineStr">
        <is>
          <t>√</t>
        </is>
      </c>
      <c r="AJ404" s="44" t="inlineStr">
        <is>
          <t>√</t>
        </is>
      </c>
      <c r="AK404" s="44" t="inlineStr">
        <is>
          <t>√</t>
        </is>
      </c>
      <c r="AL404" s="18" t="inlineStr">
        <is>
          <t>×</t>
        </is>
      </c>
      <c r="AM404" s="18" t="inlineStr">
        <is>
          <t>×</t>
        </is>
      </c>
      <c r="AN404" s="44" t="inlineStr">
        <is>
          <t>√</t>
        </is>
      </c>
      <c r="AO404" s="111" t="inlineStr">
        <is>
          <t>到户项目不存在立项。非土建项目，无施工许可等。</t>
        </is>
      </c>
    </row>
    <row r="405" ht="43" customHeight="1" s="186">
      <c r="A405" s="123" t="n"/>
      <c r="B405" s="188" t="inlineStr">
        <is>
          <t>（三）配套基础设施（明确具体产业类型）</t>
        </is>
      </c>
      <c r="C405" s="181" t="n"/>
      <c r="D405" s="181" t="n"/>
      <c r="E405" s="182" t="n"/>
      <c r="F405" s="47" t="n"/>
      <c r="G405" s="48">
        <f>G406+G437</f>
        <v/>
      </c>
      <c r="H405" s="48">
        <f>H406+H437</f>
        <v/>
      </c>
      <c r="I405" s="48">
        <f>I406+I437</f>
        <v/>
      </c>
      <c r="J405" s="48">
        <f>J406+J437</f>
        <v/>
      </c>
      <c r="K405" s="48">
        <f>K406+K437</f>
        <v/>
      </c>
      <c r="L405" s="67" t="n"/>
      <c r="M405" s="73" t="n"/>
      <c r="N405" s="73" t="n"/>
      <c r="O405" s="67" t="n"/>
      <c r="P405" s="67" t="n"/>
      <c r="Q405" s="67" t="n"/>
      <c r="R405" s="67" t="n"/>
      <c r="S405" s="67" t="n"/>
      <c r="T405" s="67" t="n"/>
      <c r="U405" s="67" t="n"/>
      <c r="V405" s="67" t="n"/>
      <c r="W405" s="77" t="n"/>
      <c r="X405" s="77" t="n"/>
      <c r="Y405" s="67" t="n"/>
      <c r="Z405" s="67" t="n"/>
      <c r="AA405" s="67" t="n"/>
      <c r="AB405" s="67" t="n"/>
      <c r="AC405" s="67" t="n"/>
      <c r="AD405" s="67" t="n"/>
      <c r="AE405" s="67" t="n"/>
      <c r="AF405" s="67" t="n"/>
      <c r="AG405" s="67" t="n"/>
      <c r="AH405" s="67" t="n"/>
      <c r="AI405" s="67" t="n"/>
      <c r="AJ405" s="67" t="n"/>
      <c r="AK405" s="67" t="n"/>
      <c r="AL405" s="67" t="n"/>
      <c r="AM405" s="67" t="n"/>
      <c r="AN405" s="67" t="n"/>
      <c r="AO405" s="67" t="n"/>
    </row>
    <row r="406" ht="39" customHeight="1" s="186">
      <c r="A406" s="123" t="n"/>
      <c r="B406" s="190" t="inlineStr">
        <is>
          <t>1.产业路</t>
        </is>
      </c>
      <c r="C406" s="181" t="n"/>
      <c r="D406" s="181" t="n"/>
      <c r="E406" s="182" t="n"/>
      <c r="F406" s="47" t="n"/>
      <c r="G406" s="48">
        <f>G407+G420</f>
        <v/>
      </c>
      <c r="H406" s="48">
        <f>H407+H420</f>
        <v/>
      </c>
      <c r="I406" s="48">
        <f>I407+I420</f>
        <v/>
      </c>
      <c r="J406" s="193">
        <f>J407+J420</f>
        <v/>
      </c>
      <c r="K406" s="193">
        <f>K407+K420</f>
        <v/>
      </c>
      <c r="L406" s="67" t="n"/>
      <c r="M406" s="73" t="n"/>
      <c r="N406" s="73" t="n"/>
      <c r="O406" s="67" t="n"/>
      <c r="P406" s="67" t="n"/>
      <c r="Q406" s="67" t="n"/>
      <c r="R406" s="67" t="n"/>
      <c r="S406" s="67" t="n"/>
      <c r="T406" s="67" t="n"/>
      <c r="U406" s="67" t="n"/>
      <c r="V406" s="67" t="n"/>
      <c r="W406" s="77" t="n"/>
      <c r="X406" s="77" t="n"/>
      <c r="Y406" s="67" t="n"/>
      <c r="Z406" s="67" t="n"/>
      <c r="AA406" s="67" t="n"/>
      <c r="AB406" s="67" t="n"/>
      <c r="AC406" s="67" t="n"/>
      <c r="AD406" s="67" t="n"/>
      <c r="AE406" s="67" t="n"/>
      <c r="AF406" s="67" t="n"/>
      <c r="AG406" s="67" t="n"/>
      <c r="AH406" s="67" t="n"/>
      <c r="AI406" s="67" t="n"/>
      <c r="AJ406" s="67" t="n"/>
      <c r="AK406" s="67" t="n"/>
      <c r="AL406" s="67" t="n"/>
      <c r="AM406" s="67" t="n"/>
      <c r="AN406" s="67" t="n"/>
      <c r="AO406" s="67" t="n"/>
    </row>
    <row r="407" ht="57" customHeight="1" s="186">
      <c r="A407" s="42" t="n"/>
      <c r="B407" s="42" t="inlineStr">
        <is>
          <t>新建产业道路合计</t>
        </is>
      </c>
      <c r="C407" s="42" t="inlineStr">
        <is>
          <t>新建</t>
        </is>
      </c>
      <c r="D407" s="40" t="inlineStr">
        <is>
          <t>2022.01-2022.12</t>
        </is>
      </c>
      <c r="E407" s="42" t="inlineStr">
        <is>
          <t>各乡镇</t>
        </is>
      </c>
      <c r="F407" s="52" t="inlineStr">
        <is>
          <t>环县主导产业为草羊产业，为加快补齐产业发展基础设施方面短板，新建产业道路12条86.069公里。</t>
        </is>
      </c>
      <c r="G407" s="42">
        <f>SUM(G408:G419)</f>
        <v/>
      </c>
      <c r="H407" s="42">
        <f>SUM(H408:H419)</f>
        <v/>
      </c>
      <c r="I407" s="105" t="n"/>
      <c r="J407" s="40" t="n"/>
      <c r="K407" s="40" t="n"/>
      <c r="L407" s="40" t="n"/>
      <c r="M407" s="102" t="inlineStr">
        <is>
          <t>改善产业发展交通条件，促进农民增收。</t>
        </is>
      </c>
      <c r="N407" s="102" t="inlineStr">
        <is>
          <t>通过实施产业道路，改善农村产业发展条件，促进农民发展产业增收，进一步巩固脱贫成果。</t>
        </is>
      </c>
      <c r="O407" s="42">
        <f>SUM(O408:O419)</f>
        <v/>
      </c>
      <c r="P407" s="40" t="n">
        <v>2</v>
      </c>
      <c r="Q407" s="42">
        <f>R407+S407</f>
        <v/>
      </c>
      <c r="R407" s="42">
        <f>SUM(R408:R419)</f>
        <v/>
      </c>
      <c r="S407" s="42">
        <f>SUM(S408:S419)</f>
        <v/>
      </c>
      <c r="T407" s="42">
        <f>SUM(T408:T419)</f>
        <v/>
      </c>
      <c r="U407" s="42">
        <f>SUM(U408:U419)</f>
        <v/>
      </c>
      <c r="V407" s="42">
        <f>SUM(V408:V419)</f>
        <v/>
      </c>
      <c r="W407" s="42" t="inlineStr">
        <is>
          <t>交运局</t>
        </is>
      </c>
      <c r="X407" s="79" t="inlineStr">
        <is>
          <t>解欣骅</t>
        </is>
      </c>
      <c r="Y407" s="42" t="inlineStr">
        <is>
          <t>公路局</t>
        </is>
      </c>
      <c r="Z407" s="40" t="inlineStr">
        <is>
          <t>黄志鹏</t>
        </is>
      </c>
      <c r="AA407" s="40" t="inlineStr">
        <is>
          <t>环农领办发〔2022〕3号</t>
        </is>
      </c>
      <c r="AB407" s="40" t="inlineStr">
        <is>
          <t>中提前批</t>
        </is>
      </c>
      <c r="AC407" s="67" t="inlineStr">
        <is>
          <t>否</t>
        </is>
      </c>
      <c r="AD407" s="67" t="inlineStr">
        <is>
          <t>√</t>
        </is>
      </c>
      <c r="AE407" s="67" t="inlineStr">
        <is>
          <t>√</t>
        </is>
      </c>
      <c r="AF407" s="67" t="inlineStr">
        <is>
          <t>√</t>
        </is>
      </c>
      <c r="AG407" s="67" t="inlineStr">
        <is>
          <t>√</t>
        </is>
      </c>
      <c r="AH407" s="67" t="inlineStr">
        <is>
          <t>√</t>
        </is>
      </c>
      <c r="AI407" s="67" t="inlineStr">
        <is>
          <t>√</t>
        </is>
      </c>
      <c r="AJ407" s="67" t="inlineStr">
        <is>
          <t>√</t>
        </is>
      </c>
      <c r="AK407" s="67" t="inlineStr">
        <is>
          <t>√</t>
        </is>
      </c>
      <c r="AL407" s="18" t="inlineStr">
        <is>
          <t>×</t>
        </is>
      </c>
      <c r="AM407" s="18" t="inlineStr">
        <is>
          <t>×</t>
        </is>
      </c>
      <c r="AN407" s="67" t="inlineStr">
        <is>
          <t>√</t>
        </is>
      </c>
      <c r="AO407" s="67" t="inlineStr">
        <is>
          <t>正在衔接完善</t>
        </is>
      </c>
    </row>
    <row r="408" ht="70" customHeight="1" s="186">
      <c r="A408" s="123" t="n"/>
      <c r="B408" s="46" t="inlineStr">
        <is>
          <t>潘掌村吕河组阴山梁至四合塬村陈塬组草羊产业路工程</t>
        </is>
      </c>
      <c r="C408" s="46" t="inlineStr">
        <is>
          <t>新建</t>
        </is>
      </c>
      <c r="D408" s="44" t="inlineStr">
        <is>
          <t>2022.01-2022.12</t>
        </is>
      </c>
      <c r="E408" s="46" t="inlineStr">
        <is>
          <t>耿湾</t>
        </is>
      </c>
      <c r="F408" s="104" t="inlineStr">
        <is>
          <t>建设油路工程8.192公里。（总投资851.7382万元，本次安排450万元）</t>
        </is>
      </c>
      <c r="G408" s="46" t="n">
        <v>450</v>
      </c>
      <c r="H408" s="46" t="n">
        <v>450</v>
      </c>
      <c r="I408" s="117" t="n"/>
      <c r="J408" s="44" t="n"/>
      <c r="K408" s="44" t="n"/>
      <c r="L408" s="44" t="inlineStr">
        <is>
          <t>甘财扶贫〔2021〕26号</t>
        </is>
      </c>
      <c r="M408" s="51" t="inlineStr">
        <is>
          <t>改善产业发展交通条件，促进农民增收。</t>
        </is>
      </c>
      <c r="N408" s="51" t="inlineStr">
        <is>
          <t>通过实施产业道路，改善农村产业发展条件，促进农民发展产业增收，进一步巩固脱贫成果。</t>
        </is>
      </c>
      <c r="O408" s="115" t="n">
        <v>2</v>
      </c>
      <c r="P408" s="44" t="n"/>
      <c r="Q408" s="46">
        <f>R408+S408</f>
        <v/>
      </c>
      <c r="R408" s="46" t="n">
        <v>0.0073</v>
      </c>
      <c r="S408" s="44" t="inlineStr">
        <is>
          <t>0.0036</t>
        </is>
      </c>
      <c r="T408" s="46">
        <f>U408+V408</f>
        <v/>
      </c>
      <c r="U408" s="46" t="n">
        <v>0.0368</v>
      </c>
      <c r="V408" s="44" t="inlineStr">
        <is>
          <t>0.0184</t>
        </is>
      </c>
      <c r="W408" s="46" t="inlineStr">
        <is>
          <t>交运局</t>
        </is>
      </c>
      <c r="X408" s="44" t="inlineStr">
        <is>
          <t>解欣骅</t>
        </is>
      </c>
      <c r="Y408" s="46" t="inlineStr">
        <is>
          <t>公路局</t>
        </is>
      </c>
      <c r="Z408" s="44" t="inlineStr">
        <is>
          <t>黄志鹏</t>
        </is>
      </c>
      <c r="AA408" s="44" t="inlineStr">
        <is>
          <t>环农领办发〔2022〕3号</t>
        </is>
      </c>
      <c r="AB408" s="44" t="inlineStr">
        <is>
          <t>中提前批</t>
        </is>
      </c>
      <c r="AC408" s="67" t="inlineStr">
        <is>
          <t>否</t>
        </is>
      </c>
      <c r="AD408" s="67" t="inlineStr">
        <is>
          <t>√</t>
        </is>
      </c>
      <c r="AE408" s="67" t="inlineStr">
        <is>
          <t>√</t>
        </is>
      </c>
      <c r="AF408" s="67" t="inlineStr">
        <is>
          <t>√</t>
        </is>
      </c>
      <c r="AG408" s="67" t="inlineStr">
        <is>
          <t>√</t>
        </is>
      </c>
      <c r="AH408" s="67" t="inlineStr">
        <is>
          <t>√</t>
        </is>
      </c>
      <c r="AI408" s="67" t="inlineStr">
        <is>
          <t>√</t>
        </is>
      </c>
      <c r="AJ408" s="67" t="inlineStr">
        <is>
          <t>√</t>
        </is>
      </c>
      <c r="AK408" s="67" t="inlineStr">
        <is>
          <t>√</t>
        </is>
      </c>
      <c r="AL408" s="18" t="inlineStr">
        <is>
          <t>×</t>
        </is>
      </c>
      <c r="AM408" s="18" t="inlineStr">
        <is>
          <t>×</t>
        </is>
      </c>
      <c r="AN408" s="67" t="inlineStr">
        <is>
          <t>√</t>
        </is>
      </c>
      <c r="AO408" s="67" t="inlineStr">
        <is>
          <t>正在衔接完善</t>
        </is>
      </c>
    </row>
    <row r="409" ht="70" customHeight="1" s="186">
      <c r="A409" s="123" t="n"/>
      <c r="B409" s="113" t="inlineStr">
        <is>
          <t>坪子塬村何家山组至对坡塬组草羊产业路建设工程</t>
        </is>
      </c>
      <c r="C409" s="46" t="inlineStr">
        <is>
          <t>新建</t>
        </is>
      </c>
      <c r="D409" s="44" t="inlineStr">
        <is>
          <t>2022.01-2022.12</t>
        </is>
      </c>
      <c r="E409" s="113" t="inlineStr">
        <is>
          <t>木钵</t>
        </is>
      </c>
      <c r="F409" s="122" t="inlineStr">
        <is>
          <t>新建油路7.42公里。（总投资593万元，本次安排320万元）</t>
        </is>
      </c>
      <c r="G409" s="46" t="n">
        <v>320</v>
      </c>
      <c r="H409" s="46" t="n">
        <v>320</v>
      </c>
      <c r="I409" s="117" t="n"/>
      <c r="J409" s="44" t="n"/>
      <c r="K409" s="44" t="n"/>
      <c r="L409" s="44" t="inlineStr">
        <is>
          <t>甘财扶贫〔2021〕26号</t>
        </is>
      </c>
      <c r="M409" s="51" t="inlineStr">
        <is>
          <t>改善产业发展交通条件，促进农民增收。</t>
        </is>
      </c>
      <c r="N409" s="51" t="inlineStr">
        <is>
          <t>通过实施产业道路，改善农村产业发展条件，促进农民发展产业增收，进一步巩固脱贫成果。</t>
        </is>
      </c>
      <c r="O409" s="115" t="n">
        <v>1</v>
      </c>
      <c r="P409" s="44" t="n"/>
      <c r="Q409" s="46">
        <f>R409+S409</f>
        <v/>
      </c>
      <c r="R409" s="46" t="n">
        <v>0.003</v>
      </c>
      <c r="S409" s="44" t="inlineStr">
        <is>
          <t>0.0015</t>
        </is>
      </c>
      <c r="T409" s="46">
        <f>U409+V409</f>
        <v/>
      </c>
      <c r="U409" s="46" t="n">
        <v>0.0105</v>
      </c>
      <c r="V409" s="44" t="inlineStr">
        <is>
          <t>0.0052</t>
        </is>
      </c>
      <c r="W409" s="46" t="inlineStr">
        <is>
          <t>交运局</t>
        </is>
      </c>
      <c r="X409" s="44" t="inlineStr">
        <is>
          <t>解欣骅</t>
        </is>
      </c>
      <c r="Y409" s="46" t="inlineStr">
        <is>
          <t>公路局</t>
        </is>
      </c>
      <c r="Z409" s="44" t="inlineStr">
        <is>
          <t>黄志鹏</t>
        </is>
      </c>
      <c r="AA409" s="44" t="inlineStr">
        <is>
          <t>环农领办发〔2022〕3号</t>
        </is>
      </c>
      <c r="AB409" s="44" t="inlineStr">
        <is>
          <t>中提前批</t>
        </is>
      </c>
      <c r="AC409" s="67" t="inlineStr">
        <is>
          <t>否</t>
        </is>
      </c>
      <c r="AD409" s="67" t="inlineStr">
        <is>
          <t>√</t>
        </is>
      </c>
      <c r="AE409" s="67" t="inlineStr">
        <is>
          <t>√</t>
        </is>
      </c>
      <c r="AF409" s="67" t="inlineStr">
        <is>
          <t>√</t>
        </is>
      </c>
      <c r="AG409" s="67" t="inlineStr">
        <is>
          <t>√</t>
        </is>
      </c>
      <c r="AH409" s="67" t="inlineStr">
        <is>
          <t>√</t>
        </is>
      </c>
      <c r="AI409" s="67" t="inlineStr">
        <is>
          <t>√</t>
        </is>
      </c>
      <c r="AJ409" s="67" t="inlineStr">
        <is>
          <t>√</t>
        </is>
      </c>
      <c r="AK409" s="67" t="inlineStr">
        <is>
          <t>√</t>
        </is>
      </c>
      <c r="AL409" s="18" t="inlineStr">
        <is>
          <t>×</t>
        </is>
      </c>
      <c r="AM409" s="18" t="inlineStr">
        <is>
          <t>×</t>
        </is>
      </c>
      <c r="AN409" s="67" t="inlineStr">
        <is>
          <t>√</t>
        </is>
      </c>
      <c r="AO409" s="67" t="inlineStr">
        <is>
          <t>正在衔接完善</t>
        </is>
      </c>
    </row>
    <row r="410" ht="70" customHeight="1" s="186">
      <c r="A410" s="123" t="n"/>
      <c r="B410" s="113" t="inlineStr">
        <is>
          <t>赵台村赵台组至大路洼村西庄洼组草羊产业路工程</t>
        </is>
      </c>
      <c r="C410" s="46" t="inlineStr">
        <is>
          <t>新建</t>
        </is>
      </c>
      <c r="D410" s="44" t="inlineStr">
        <is>
          <t>2022.01-2022.12</t>
        </is>
      </c>
      <c r="E410" s="113" t="inlineStr">
        <is>
          <t>合道</t>
        </is>
      </c>
      <c r="F410" s="122" t="inlineStr">
        <is>
          <t>新建油路16.942公里。（总投资1355万元，本次安排700万元）</t>
        </is>
      </c>
      <c r="G410" s="46" t="n">
        <v>700</v>
      </c>
      <c r="H410" s="46" t="n">
        <v>700</v>
      </c>
      <c r="I410" s="117" t="n"/>
      <c r="J410" s="44" t="n"/>
      <c r="K410" s="44" t="n"/>
      <c r="L410" s="44" t="inlineStr">
        <is>
          <t>甘财扶贫〔2021〕26号</t>
        </is>
      </c>
      <c r="M410" s="51" t="inlineStr">
        <is>
          <t>改善产业发展交通条件，促进农民增收。</t>
        </is>
      </c>
      <c r="N410" s="51" t="inlineStr">
        <is>
          <t>通过实施产业道路，改善农村产业发展条件，促进农民发展产业增收，进一步巩固脱贫成果。</t>
        </is>
      </c>
      <c r="O410" s="115" t="n">
        <v>2</v>
      </c>
      <c r="P410" s="44" t="n"/>
      <c r="Q410" s="46">
        <f>R410+S410</f>
        <v/>
      </c>
      <c r="R410" s="46" t="n">
        <v>0.0208</v>
      </c>
      <c r="S410" s="44" t="inlineStr">
        <is>
          <t>0.0104</t>
        </is>
      </c>
      <c r="T410" s="46">
        <f>U410+V410</f>
        <v/>
      </c>
      <c r="U410" s="46" t="n">
        <v>0.0914</v>
      </c>
      <c r="V410" s="44" t="inlineStr">
        <is>
          <t>0.0457</t>
        </is>
      </c>
      <c r="W410" s="46" t="inlineStr">
        <is>
          <t>交运局</t>
        </is>
      </c>
      <c r="X410" s="44" t="inlineStr">
        <is>
          <t>解欣骅</t>
        </is>
      </c>
      <c r="Y410" s="46" t="inlineStr">
        <is>
          <t>公路局</t>
        </is>
      </c>
      <c r="Z410" s="44" t="inlineStr">
        <is>
          <t>黄志鹏</t>
        </is>
      </c>
      <c r="AA410" s="44" t="inlineStr">
        <is>
          <t>环农领办发〔2022〕3号</t>
        </is>
      </c>
      <c r="AB410" s="44" t="inlineStr">
        <is>
          <t>中提前批</t>
        </is>
      </c>
      <c r="AC410" s="67" t="inlineStr">
        <is>
          <t>否</t>
        </is>
      </c>
      <c r="AD410" s="67" t="inlineStr">
        <is>
          <t>√</t>
        </is>
      </c>
      <c r="AE410" s="67" t="inlineStr">
        <is>
          <t>√</t>
        </is>
      </c>
      <c r="AF410" s="67" t="inlineStr">
        <is>
          <t>√</t>
        </is>
      </c>
      <c r="AG410" s="67" t="inlineStr">
        <is>
          <t>√</t>
        </is>
      </c>
      <c r="AH410" s="67" t="inlineStr">
        <is>
          <t>√</t>
        </is>
      </c>
      <c r="AI410" s="67" t="inlineStr">
        <is>
          <t>√</t>
        </is>
      </c>
      <c r="AJ410" s="67" t="inlineStr">
        <is>
          <t>√</t>
        </is>
      </c>
      <c r="AK410" s="67" t="inlineStr">
        <is>
          <t>√</t>
        </is>
      </c>
      <c r="AL410" s="18" t="inlineStr">
        <is>
          <t>×</t>
        </is>
      </c>
      <c r="AM410" s="18" t="inlineStr">
        <is>
          <t>×</t>
        </is>
      </c>
      <c r="AN410" s="67" t="inlineStr">
        <is>
          <t>√</t>
        </is>
      </c>
      <c r="AO410" s="67" t="inlineStr">
        <is>
          <t>正在衔接完善</t>
        </is>
      </c>
    </row>
    <row r="411" ht="70" customHeight="1" s="186">
      <c r="A411" s="123" t="n"/>
      <c r="B411" s="113" t="inlineStr">
        <is>
          <t>陈渠子村至高大掌组草羊产业路工程</t>
        </is>
      </c>
      <c r="C411" s="46" t="inlineStr">
        <is>
          <t>新建</t>
        </is>
      </c>
      <c r="D411" s="44" t="inlineStr">
        <is>
          <t>2022.01-2022.12</t>
        </is>
      </c>
      <c r="E411" s="113" t="inlineStr">
        <is>
          <t>罗山川</t>
        </is>
      </c>
      <c r="F411" s="122" t="inlineStr">
        <is>
          <t>新建油路4.823公里。（总投资385万元，本次安排200万元）</t>
        </is>
      </c>
      <c r="G411" s="46" t="n">
        <v>200</v>
      </c>
      <c r="H411" s="46" t="n">
        <v>200</v>
      </c>
      <c r="I411" s="117" t="n"/>
      <c r="J411" s="44" t="n"/>
      <c r="K411" s="44" t="n"/>
      <c r="L411" s="44" t="inlineStr">
        <is>
          <t>甘财扶贫〔2021〕26号</t>
        </is>
      </c>
      <c r="M411" s="51" t="inlineStr">
        <is>
          <t>改善产业发展交通条件，促进农民增收。</t>
        </is>
      </c>
      <c r="N411" s="51" t="inlineStr">
        <is>
          <t>通过实施产业道路，改善农村产业发展条件，促进农民发展产业增收，进一步巩固脱贫成果。</t>
        </is>
      </c>
      <c r="O411" s="115" t="n">
        <v>1</v>
      </c>
      <c r="P411" s="44" t="n"/>
      <c r="Q411" s="46">
        <f>R411+S411</f>
        <v/>
      </c>
      <c r="R411" s="46" t="n">
        <v>0.0024</v>
      </c>
      <c r="S411" s="44" t="inlineStr">
        <is>
          <t>0.0012</t>
        </is>
      </c>
      <c r="T411" s="46">
        <f>U411+V411</f>
        <v/>
      </c>
      <c r="U411" s="46" t="n">
        <v>0.0078</v>
      </c>
      <c r="V411" s="44" t="inlineStr">
        <is>
          <t>0.0039</t>
        </is>
      </c>
      <c r="W411" s="46" t="inlineStr">
        <is>
          <t>交运局</t>
        </is>
      </c>
      <c r="X411" s="44" t="inlineStr">
        <is>
          <t>解欣骅</t>
        </is>
      </c>
      <c r="Y411" s="46" t="inlineStr">
        <is>
          <t>公路局</t>
        </is>
      </c>
      <c r="Z411" s="44" t="inlineStr">
        <is>
          <t>黄志鹏</t>
        </is>
      </c>
      <c r="AA411" s="44" t="inlineStr">
        <is>
          <t>环农领办发〔2022〕3号</t>
        </is>
      </c>
      <c r="AB411" s="44" t="inlineStr">
        <is>
          <t>中提前批</t>
        </is>
      </c>
      <c r="AC411" s="67" t="inlineStr">
        <is>
          <t>否</t>
        </is>
      </c>
      <c r="AD411" s="67" t="inlineStr">
        <is>
          <t>√</t>
        </is>
      </c>
      <c r="AE411" s="67" t="inlineStr">
        <is>
          <t>√</t>
        </is>
      </c>
      <c r="AF411" s="67" t="inlineStr">
        <is>
          <t>√</t>
        </is>
      </c>
      <c r="AG411" s="67" t="inlineStr">
        <is>
          <t>√</t>
        </is>
      </c>
      <c r="AH411" s="67" t="inlineStr">
        <is>
          <t>√</t>
        </is>
      </c>
      <c r="AI411" s="67" t="inlineStr">
        <is>
          <t>√</t>
        </is>
      </c>
      <c r="AJ411" s="67" t="inlineStr">
        <is>
          <t>√</t>
        </is>
      </c>
      <c r="AK411" s="67" t="inlineStr">
        <is>
          <t>√</t>
        </is>
      </c>
      <c r="AL411" s="18" t="inlineStr">
        <is>
          <t>×</t>
        </is>
      </c>
      <c r="AM411" s="18" t="inlineStr">
        <is>
          <t>×</t>
        </is>
      </c>
      <c r="AN411" s="67" t="inlineStr">
        <is>
          <t>√</t>
        </is>
      </c>
      <c r="AO411" s="67" t="inlineStr">
        <is>
          <t>正在衔接完善</t>
        </is>
      </c>
    </row>
    <row r="412" ht="70" customHeight="1" s="186">
      <c r="A412" s="123" t="n"/>
      <c r="B412" s="113" t="inlineStr">
        <is>
          <t>张家湾村至桃树峁组草羊产业路工程</t>
        </is>
      </c>
      <c r="C412" s="46" t="inlineStr">
        <is>
          <t>新建</t>
        </is>
      </c>
      <c r="D412" s="44" t="inlineStr">
        <is>
          <t>2022.01-2022.12</t>
        </is>
      </c>
      <c r="E412" s="113" t="inlineStr">
        <is>
          <t>虎洞</t>
        </is>
      </c>
      <c r="F412" s="122" t="inlineStr">
        <is>
          <t>新建油路7.811公里。（总投资624万元，本次安排320万元）</t>
        </is>
      </c>
      <c r="G412" s="46" t="n">
        <v>320</v>
      </c>
      <c r="H412" s="46" t="n">
        <v>320</v>
      </c>
      <c r="I412" s="117" t="n"/>
      <c r="J412" s="44" t="n"/>
      <c r="K412" s="44" t="n"/>
      <c r="L412" s="44" t="inlineStr">
        <is>
          <t>甘财扶贫〔2021〕26号</t>
        </is>
      </c>
      <c r="M412" s="51" t="inlineStr">
        <is>
          <t>改善产业发展交通条件，促进农民增收。</t>
        </is>
      </c>
      <c r="N412" s="51" t="inlineStr">
        <is>
          <t>通过实施产业道路，改善农村产业发展条件，促进农民发展产业增收，进一步巩固脱贫成果。</t>
        </is>
      </c>
      <c r="O412" s="115" t="n">
        <v>1</v>
      </c>
      <c r="P412" s="44" t="n"/>
      <c r="Q412" s="46">
        <f>R412+S412</f>
        <v/>
      </c>
      <c r="R412" s="46" t="n">
        <v>0.0052</v>
      </c>
      <c r="S412" s="44" t="inlineStr">
        <is>
          <t>0.0026</t>
        </is>
      </c>
      <c r="T412" s="46">
        <f>U412+V412</f>
        <v/>
      </c>
      <c r="U412" s="46" t="n">
        <v>0.0219</v>
      </c>
      <c r="V412" s="44" t="inlineStr">
        <is>
          <t>0.0109</t>
        </is>
      </c>
      <c r="W412" s="46" t="inlineStr">
        <is>
          <t>交运局</t>
        </is>
      </c>
      <c r="X412" s="44" t="inlineStr">
        <is>
          <t>解欣骅</t>
        </is>
      </c>
      <c r="Y412" s="46" t="inlineStr">
        <is>
          <t>公路局</t>
        </is>
      </c>
      <c r="Z412" s="44" t="inlineStr">
        <is>
          <t>黄志鹏</t>
        </is>
      </c>
      <c r="AA412" s="44" t="inlineStr">
        <is>
          <t>环农领办发〔2022〕3号</t>
        </is>
      </c>
      <c r="AB412" s="44" t="inlineStr">
        <is>
          <t>中提前批</t>
        </is>
      </c>
      <c r="AC412" s="67" t="inlineStr">
        <is>
          <t>否</t>
        </is>
      </c>
      <c r="AD412" s="67" t="inlineStr">
        <is>
          <t>√</t>
        </is>
      </c>
      <c r="AE412" s="67" t="inlineStr">
        <is>
          <t>√</t>
        </is>
      </c>
      <c r="AF412" s="67" t="inlineStr">
        <is>
          <t>√</t>
        </is>
      </c>
      <c r="AG412" s="67" t="inlineStr">
        <is>
          <t>√</t>
        </is>
      </c>
      <c r="AH412" s="67" t="inlineStr">
        <is>
          <t>√</t>
        </is>
      </c>
      <c r="AI412" s="67" t="inlineStr">
        <is>
          <t>√</t>
        </is>
      </c>
      <c r="AJ412" s="67" t="inlineStr">
        <is>
          <t>√</t>
        </is>
      </c>
      <c r="AK412" s="67" t="inlineStr">
        <is>
          <t>√</t>
        </is>
      </c>
      <c r="AL412" s="18" t="inlineStr">
        <is>
          <t>×</t>
        </is>
      </c>
      <c r="AM412" s="18" t="inlineStr">
        <is>
          <t>×</t>
        </is>
      </c>
      <c r="AN412" s="67" t="inlineStr">
        <is>
          <t>√</t>
        </is>
      </c>
      <c r="AO412" s="67" t="inlineStr">
        <is>
          <t>正在衔接完善</t>
        </is>
      </c>
    </row>
    <row r="413" ht="70" customHeight="1" s="186">
      <c r="A413" s="123" t="n"/>
      <c r="B413" s="113" t="inlineStr">
        <is>
          <t>红土咀村尚渠组大路崾岘至砖城子村谷山组草羊产业路工程</t>
        </is>
      </c>
      <c r="C413" s="46" t="inlineStr">
        <is>
          <t>新建</t>
        </is>
      </c>
      <c r="D413" s="44" t="inlineStr">
        <is>
          <t>2022.01-2022.12</t>
        </is>
      </c>
      <c r="E413" s="113" t="inlineStr">
        <is>
          <t>毛井</t>
        </is>
      </c>
      <c r="F413" s="122" t="inlineStr">
        <is>
          <t>新建油路3.962公里。（总投资316万元，本次安排160万元）</t>
        </is>
      </c>
      <c r="G413" s="46" t="n">
        <v>160</v>
      </c>
      <c r="H413" s="46" t="n">
        <v>160</v>
      </c>
      <c r="I413" s="117" t="n"/>
      <c r="J413" s="44" t="n"/>
      <c r="K413" s="44" t="n"/>
      <c r="L413" s="44" t="inlineStr">
        <is>
          <t>甘财扶贫〔2021〕26号</t>
        </is>
      </c>
      <c r="M413" s="51" t="inlineStr">
        <is>
          <t>改善产业发展交通条件，促进农民增收。</t>
        </is>
      </c>
      <c r="N413" s="51" t="inlineStr">
        <is>
          <t>通过实施产业道路，改善农村产业发展条件，促进农民发展产业增收，进一步巩固脱贫成果。</t>
        </is>
      </c>
      <c r="O413" s="115" t="n">
        <v>2</v>
      </c>
      <c r="P413" s="44" t="n"/>
      <c r="Q413" s="46">
        <f>R413+S413</f>
        <v/>
      </c>
      <c r="R413" s="46" t="n">
        <v>0.008999999999999999</v>
      </c>
      <c r="S413" s="44" t="inlineStr">
        <is>
          <t>0.0045</t>
        </is>
      </c>
      <c r="T413" s="46">
        <f>U413+V413</f>
        <v/>
      </c>
      <c r="U413" s="46" t="n">
        <v>0.043</v>
      </c>
      <c r="V413" s="44" t="inlineStr">
        <is>
          <t>0.0215</t>
        </is>
      </c>
      <c r="W413" s="46" t="inlineStr">
        <is>
          <t>交运局</t>
        </is>
      </c>
      <c r="X413" s="44" t="inlineStr">
        <is>
          <t>解欣骅</t>
        </is>
      </c>
      <c r="Y413" s="46" t="inlineStr">
        <is>
          <t>公路局</t>
        </is>
      </c>
      <c r="Z413" s="44" t="inlineStr">
        <is>
          <t>黄志鹏</t>
        </is>
      </c>
      <c r="AA413" s="44" t="inlineStr">
        <is>
          <t>环农领办发〔2022〕3号</t>
        </is>
      </c>
      <c r="AB413" s="44" t="inlineStr">
        <is>
          <t>中提前批</t>
        </is>
      </c>
      <c r="AC413" s="67" t="inlineStr">
        <is>
          <t>否</t>
        </is>
      </c>
      <c r="AD413" s="67" t="inlineStr">
        <is>
          <t>√</t>
        </is>
      </c>
      <c r="AE413" s="67" t="inlineStr">
        <is>
          <t>√</t>
        </is>
      </c>
      <c r="AF413" s="67" t="inlineStr">
        <is>
          <t>√</t>
        </is>
      </c>
      <c r="AG413" s="67" t="inlineStr">
        <is>
          <t>√</t>
        </is>
      </c>
      <c r="AH413" s="67" t="inlineStr">
        <is>
          <t>√</t>
        </is>
      </c>
      <c r="AI413" s="67" t="inlineStr">
        <is>
          <t>√</t>
        </is>
      </c>
      <c r="AJ413" s="67" t="inlineStr">
        <is>
          <t>√</t>
        </is>
      </c>
      <c r="AK413" s="67" t="inlineStr">
        <is>
          <t>√</t>
        </is>
      </c>
      <c r="AL413" s="18" t="inlineStr">
        <is>
          <t>×</t>
        </is>
      </c>
      <c r="AM413" s="18" t="inlineStr">
        <is>
          <t>×</t>
        </is>
      </c>
      <c r="AN413" s="67" t="inlineStr">
        <is>
          <t>√</t>
        </is>
      </c>
      <c r="AO413" s="67" t="inlineStr">
        <is>
          <t>正在衔接完善</t>
        </is>
      </c>
    </row>
    <row r="414" ht="70" customHeight="1" s="186">
      <c r="A414" s="123" t="n"/>
      <c r="B414" s="113" t="inlineStr">
        <is>
          <t>沈家岭村部至栒子山组草羊产业路工程</t>
        </is>
      </c>
      <c r="C414" s="46" t="inlineStr">
        <is>
          <t>新建</t>
        </is>
      </c>
      <c r="D414" s="44" t="inlineStr">
        <is>
          <t>2022.01-2022.12</t>
        </is>
      </c>
      <c r="E414" s="113" t="inlineStr">
        <is>
          <t>合道</t>
        </is>
      </c>
      <c r="F414" s="122" t="inlineStr">
        <is>
          <t>新建油路9.295公里。（总投资743万元，本次安排381.748万元）</t>
        </is>
      </c>
      <c r="G414" s="46" t="n">
        <v>381.748</v>
      </c>
      <c r="H414" s="46" t="n">
        <v>381.748</v>
      </c>
      <c r="I414" s="117" t="n"/>
      <c r="J414" s="44" t="n"/>
      <c r="K414" s="44" t="n"/>
      <c r="L414" s="44" t="inlineStr">
        <is>
          <t>甘财扶贫〔2021〕26号</t>
        </is>
      </c>
      <c r="M414" s="51" t="inlineStr">
        <is>
          <t>改善产业发展交通条件，促进农民增收。</t>
        </is>
      </c>
      <c r="N414" s="51" t="inlineStr">
        <is>
          <t>通过实施产业道路，改善农村产业发展条件，促进农民发展产业增收，进一步巩固脱贫成果。</t>
        </is>
      </c>
      <c r="O414" s="115" t="n">
        <v>1</v>
      </c>
      <c r="P414" s="44" t="n"/>
      <c r="Q414" s="46">
        <f>R414+S414</f>
        <v/>
      </c>
      <c r="R414" s="46" t="n">
        <v>0.017</v>
      </c>
      <c r="S414" s="44" t="inlineStr">
        <is>
          <t>0.0085</t>
        </is>
      </c>
      <c r="T414" s="46">
        <f>U414+V414</f>
        <v/>
      </c>
      <c r="U414" s="46" t="n">
        <v>0.07489999999999999</v>
      </c>
      <c r="V414" s="44" t="inlineStr">
        <is>
          <t>0.0374</t>
        </is>
      </c>
      <c r="W414" s="46" t="inlineStr">
        <is>
          <t>交运局</t>
        </is>
      </c>
      <c r="X414" s="44" t="inlineStr">
        <is>
          <t>解欣骅</t>
        </is>
      </c>
      <c r="Y414" s="46" t="inlineStr">
        <is>
          <t>公路局</t>
        </is>
      </c>
      <c r="Z414" s="44" t="inlineStr">
        <is>
          <t>黄志鹏</t>
        </is>
      </c>
      <c r="AA414" s="44" t="inlineStr">
        <is>
          <t>环农领办发〔2022〕3号</t>
        </is>
      </c>
      <c r="AB414" s="44" t="inlineStr">
        <is>
          <t>中提前批</t>
        </is>
      </c>
      <c r="AC414" s="67" t="inlineStr">
        <is>
          <t>否</t>
        </is>
      </c>
      <c r="AD414" s="67" t="inlineStr">
        <is>
          <t>√</t>
        </is>
      </c>
      <c r="AE414" s="67" t="inlineStr">
        <is>
          <t>√</t>
        </is>
      </c>
      <c r="AF414" s="67" t="inlineStr">
        <is>
          <t>√</t>
        </is>
      </c>
      <c r="AG414" s="67" t="inlineStr">
        <is>
          <t>√</t>
        </is>
      </c>
      <c r="AH414" s="67" t="inlineStr">
        <is>
          <t>√</t>
        </is>
      </c>
      <c r="AI414" s="67" t="inlineStr">
        <is>
          <t>√</t>
        </is>
      </c>
      <c r="AJ414" s="67" t="inlineStr">
        <is>
          <t>√</t>
        </is>
      </c>
      <c r="AK414" s="67" t="inlineStr">
        <is>
          <t>√</t>
        </is>
      </c>
      <c r="AL414" s="18" t="inlineStr">
        <is>
          <t>×</t>
        </is>
      </c>
      <c r="AM414" s="18" t="inlineStr">
        <is>
          <t>×</t>
        </is>
      </c>
      <c r="AN414" s="67" t="inlineStr">
        <is>
          <t>√</t>
        </is>
      </c>
      <c r="AO414" s="67" t="inlineStr">
        <is>
          <t>正在衔接完善</t>
        </is>
      </c>
    </row>
    <row r="415" ht="70" customHeight="1" s="186">
      <c r="A415" s="123" t="n"/>
      <c r="B415" s="46" t="inlineStr">
        <is>
          <t>西沟村崖腰组至湫沟组草羊产业路工程</t>
        </is>
      </c>
      <c r="C415" s="46" t="inlineStr">
        <is>
          <t>新建</t>
        </is>
      </c>
      <c r="D415" s="44" t="inlineStr">
        <is>
          <t>2022.01-2022.12</t>
        </is>
      </c>
      <c r="E415" s="113" t="inlineStr">
        <is>
          <t>曲子</t>
        </is>
      </c>
      <c r="F415" s="122" t="inlineStr">
        <is>
          <t>新建油路5.276公里。（总投资387万元，本次安排200万元）</t>
        </is>
      </c>
      <c r="G415" s="46" t="n">
        <v>200</v>
      </c>
      <c r="H415" s="46" t="n">
        <v>200</v>
      </c>
      <c r="I415" s="117" t="n"/>
      <c r="J415" s="44" t="n"/>
      <c r="K415" s="44" t="n"/>
      <c r="L415" s="44" t="inlineStr">
        <is>
          <t>甘财扶贫〔2021〕26号</t>
        </is>
      </c>
      <c r="M415" s="51" t="inlineStr">
        <is>
          <t>改善产业发展交通条件，促进农民增收。</t>
        </is>
      </c>
      <c r="N415" s="51" t="inlineStr">
        <is>
          <t>通过实施产业道路，改善农村产业发展条件，促进农民发展产业增收，进一步巩固脱贫成果。</t>
        </is>
      </c>
      <c r="O415" s="113" t="n">
        <v>0</v>
      </c>
      <c r="P415" s="44" t="n">
        <v>1</v>
      </c>
      <c r="Q415" s="46">
        <f>R415+S415</f>
        <v/>
      </c>
      <c r="R415" s="46" t="n">
        <v>0.012</v>
      </c>
      <c r="S415" s="44" t="inlineStr">
        <is>
          <t>0.006</t>
        </is>
      </c>
      <c r="T415" s="46">
        <f>U415+V415</f>
        <v/>
      </c>
      <c r="U415" s="46" t="n">
        <v>0.0444</v>
      </c>
      <c r="V415" s="44" t="inlineStr">
        <is>
          <t>0.0222</t>
        </is>
      </c>
      <c r="W415" s="46" t="inlineStr">
        <is>
          <t>交运局</t>
        </is>
      </c>
      <c r="X415" s="44" t="inlineStr">
        <is>
          <t>解欣骅</t>
        </is>
      </c>
      <c r="Y415" s="46" t="inlineStr">
        <is>
          <t>公路局</t>
        </is>
      </c>
      <c r="Z415" s="44" t="inlineStr">
        <is>
          <t>黄志鹏</t>
        </is>
      </c>
      <c r="AA415" s="44" t="inlineStr">
        <is>
          <t>环农领办发〔2022〕3号</t>
        </is>
      </c>
      <c r="AB415" s="44" t="inlineStr">
        <is>
          <t>中提前批</t>
        </is>
      </c>
      <c r="AC415" s="67" t="inlineStr">
        <is>
          <t>否</t>
        </is>
      </c>
      <c r="AD415" s="67" t="inlineStr">
        <is>
          <t>√</t>
        </is>
      </c>
      <c r="AE415" s="67" t="inlineStr">
        <is>
          <t>√</t>
        </is>
      </c>
      <c r="AF415" s="67" t="inlineStr">
        <is>
          <t>√</t>
        </is>
      </c>
      <c r="AG415" s="67" t="inlineStr">
        <is>
          <t>√</t>
        </is>
      </c>
      <c r="AH415" s="67" t="inlineStr">
        <is>
          <t>√</t>
        </is>
      </c>
      <c r="AI415" s="67" t="inlineStr">
        <is>
          <t>√</t>
        </is>
      </c>
      <c r="AJ415" s="67" t="inlineStr">
        <is>
          <t>√</t>
        </is>
      </c>
      <c r="AK415" s="67" t="inlineStr">
        <is>
          <t>√</t>
        </is>
      </c>
      <c r="AL415" s="18" t="inlineStr">
        <is>
          <t>×</t>
        </is>
      </c>
      <c r="AM415" s="18" t="inlineStr">
        <is>
          <t>×</t>
        </is>
      </c>
      <c r="AN415" s="67" t="inlineStr">
        <is>
          <t>√</t>
        </is>
      </c>
      <c r="AO415" s="67" t="inlineStr">
        <is>
          <t>正在衔接完善</t>
        </is>
      </c>
    </row>
    <row r="416" ht="70" customHeight="1" s="186">
      <c r="A416" s="123" t="n"/>
      <c r="B416" s="46" t="inlineStr">
        <is>
          <t>西沟村阳洼组至崖畔庄草羊产业路工程</t>
        </is>
      </c>
      <c r="C416" s="46" t="inlineStr">
        <is>
          <t>新建</t>
        </is>
      </c>
      <c r="D416" s="44" t="inlineStr">
        <is>
          <t>2022.01-2022.12</t>
        </is>
      </c>
      <c r="E416" s="113" t="inlineStr">
        <is>
          <t>曲子</t>
        </is>
      </c>
      <c r="F416" s="122" t="inlineStr">
        <is>
          <t>新建油路1.913公里。（总投资153万元，本次安排80万元）</t>
        </is>
      </c>
      <c r="G416" s="46" t="n">
        <v>80</v>
      </c>
      <c r="H416" s="46" t="n">
        <v>80</v>
      </c>
      <c r="I416" s="44" t="n"/>
      <c r="J416" s="44" t="n"/>
      <c r="K416" s="44" t="n"/>
      <c r="L416" s="44" t="inlineStr">
        <is>
          <t>甘财扶贫〔2021〕26号</t>
        </is>
      </c>
      <c r="M416" s="51" t="inlineStr">
        <is>
          <t>改善产业发展交通条件，促进农民增收。</t>
        </is>
      </c>
      <c r="N416" s="51" t="inlineStr">
        <is>
          <t>通过实施产业道路，改善农村产业发展条件，促进农民发展产业增收，进一步巩固脱贫成果。</t>
        </is>
      </c>
      <c r="O416" s="113" t="n">
        <v>0</v>
      </c>
      <c r="P416" s="44" t="n">
        <v>1</v>
      </c>
      <c r="Q416" s="46">
        <f>R416+S416</f>
        <v/>
      </c>
      <c r="R416" s="46" t="n">
        <v>0.0068</v>
      </c>
      <c r="S416" s="44" t="inlineStr">
        <is>
          <t>0.0034</t>
        </is>
      </c>
      <c r="T416" s="46">
        <f>U416+V416</f>
        <v/>
      </c>
      <c r="U416" s="46" t="n">
        <v>0.0252</v>
      </c>
      <c r="V416" s="44" t="inlineStr">
        <is>
          <t>0.0126</t>
        </is>
      </c>
      <c r="W416" s="46" t="inlineStr">
        <is>
          <t>交运局</t>
        </is>
      </c>
      <c r="X416" s="44" t="inlineStr">
        <is>
          <t>解欣骅</t>
        </is>
      </c>
      <c r="Y416" s="46" t="inlineStr">
        <is>
          <t>公路局</t>
        </is>
      </c>
      <c r="Z416" s="44" t="inlineStr">
        <is>
          <t>黄志鹏</t>
        </is>
      </c>
      <c r="AA416" s="44" t="inlineStr">
        <is>
          <t>环农领办发〔2022〕3号</t>
        </is>
      </c>
      <c r="AB416" s="44" t="inlineStr">
        <is>
          <t>中提前批</t>
        </is>
      </c>
      <c r="AC416" s="67" t="inlineStr">
        <is>
          <t>否</t>
        </is>
      </c>
      <c r="AD416" s="67" t="inlineStr">
        <is>
          <t>√</t>
        </is>
      </c>
      <c r="AE416" s="67" t="inlineStr">
        <is>
          <t>√</t>
        </is>
      </c>
      <c r="AF416" s="67" t="inlineStr">
        <is>
          <t>√</t>
        </is>
      </c>
      <c r="AG416" s="67" t="inlineStr">
        <is>
          <t>√</t>
        </is>
      </c>
      <c r="AH416" s="67" t="inlineStr">
        <is>
          <t>√</t>
        </is>
      </c>
      <c r="AI416" s="67" t="inlineStr">
        <is>
          <t>√</t>
        </is>
      </c>
      <c r="AJ416" s="67" t="inlineStr">
        <is>
          <t>√</t>
        </is>
      </c>
      <c r="AK416" s="67" t="inlineStr">
        <is>
          <t>√</t>
        </is>
      </c>
      <c r="AL416" s="18" t="inlineStr">
        <is>
          <t>×</t>
        </is>
      </c>
      <c r="AM416" s="18" t="inlineStr">
        <is>
          <t>×</t>
        </is>
      </c>
      <c r="AN416" s="67" t="inlineStr">
        <is>
          <t>√</t>
        </is>
      </c>
      <c r="AO416" s="67" t="inlineStr">
        <is>
          <t>正在衔接完善</t>
        </is>
      </c>
    </row>
    <row r="417" ht="70" customHeight="1" s="186">
      <c r="A417" s="123" t="n"/>
      <c r="B417" s="113" t="inlineStr">
        <is>
          <t>新峁村至新峁组苦水淌至南塬草羊产业路工程</t>
        </is>
      </c>
      <c r="C417" s="115" t="inlineStr">
        <is>
          <t>新建</t>
        </is>
      </c>
      <c r="D417" s="44" t="inlineStr">
        <is>
          <t>2022.01-2022.12</t>
        </is>
      </c>
      <c r="E417" s="113" t="inlineStr">
        <is>
          <t>秦团庄</t>
        </is>
      </c>
      <c r="F417" s="122" t="inlineStr">
        <is>
          <t>新建油路1.888公里。（总投资151万元，本次安排80万元）</t>
        </is>
      </c>
      <c r="G417" s="46" t="n">
        <v>80</v>
      </c>
      <c r="H417" s="46" t="n">
        <v>80</v>
      </c>
      <c r="I417" s="44" t="n"/>
      <c r="J417" s="44" t="n"/>
      <c r="K417" s="44" t="n"/>
      <c r="L417" s="44" t="inlineStr">
        <is>
          <t>甘财扶贫〔2021〕26号</t>
        </is>
      </c>
      <c r="M417" s="51" t="inlineStr">
        <is>
          <t>改善产业发展交通条件，促进农民增收。</t>
        </is>
      </c>
      <c r="N417" s="51" t="inlineStr">
        <is>
          <t>通过实施产业道路，改善农村产业发展条件，促进农民发展产业增收，进一步巩固脱贫成果。</t>
        </is>
      </c>
      <c r="O417" s="115" t="n">
        <v>1</v>
      </c>
      <c r="P417" s="44" t="n"/>
      <c r="Q417" s="46">
        <f>R417+S417</f>
        <v/>
      </c>
      <c r="R417" s="46" t="n">
        <v>0.004</v>
      </c>
      <c r="S417" s="44" t="inlineStr">
        <is>
          <t>0.002</t>
        </is>
      </c>
      <c r="T417" s="46">
        <f>U417+V417</f>
        <v/>
      </c>
      <c r="U417" s="46" t="n">
        <v>0.0162</v>
      </c>
      <c r="V417" s="44" t="inlineStr">
        <is>
          <t>0.0081</t>
        </is>
      </c>
      <c r="W417" s="46" t="inlineStr">
        <is>
          <t>交运局</t>
        </is>
      </c>
      <c r="X417" s="44" t="inlineStr">
        <is>
          <t>解欣骅</t>
        </is>
      </c>
      <c r="Y417" s="46" t="inlineStr">
        <is>
          <t>公路局</t>
        </is>
      </c>
      <c r="Z417" s="44" t="inlineStr">
        <is>
          <t>黄志鹏</t>
        </is>
      </c>
      <c r="AA417" s="44" t="inlineStr">
        <is>
          <t>环农领办发〔2022〕3号</t>
        </is>
      </c>
      <c r="AB417" s="44" t="inlineStr">
        <is>
          <t>中提前批</t>
        </is>
      </c>
      <c r="AC417" s="67" t="inlineStr">
        <is>
          <t>否</t>
        </is>
      </c>
      <c r="AD417" s="67" t="inlineStr">
        <is>
          <t>√</t>
        </is>
      </c>
      <c r="AE417" s="67" t="inlineStr">
        <is>
          <t>√</t>
        </is>
      </c>
      <c r="AF417" s="67" t="inlineStr">
        <is>
          <t>√</t>
        </is>
      </c>
      <c r="AG417" s="67" t="inlineStr">
        <is>
          <t>√</t>
        </is>
      </c>
      <c r="AH417" s="67" t="inlineStr">
        <is>
          <t>√</t>
        </is>
      </c>
      <c r="AI417" s="67" t="inlineStr">
        <is>
          <t>√</t>
        </is>
      </c>
      <c r="AJ417" s="67" t="inlineStr">
        <is>
          <t>√</t>
        </is>
      </c>
      <c r="AK417" s="67" t="inlineStr">
        <is>
          <t>√</t>
        </is>
      </c>
      <c r="AL417" s="18" t="inlineStr">
        <is>
          <t>×</t>
        </is>
      </c>
      <c r="AM417" s="18" t="inlineStr">
        <is>
          <t>×</t>
        </is>
      </c>
      <c r="AN417" s="67" t="inlineStr">
        <is>
          <t>√</t>
        </is>
      </c>
      <c r="AO417" s="67" t="inlineStr">
        <is>
          <t>正在衔接完善</t>
        </is>
      </c>
    </row>
    <row r="418" ht="70" customHeight="1" s="186">
      <c r="A418" s="123" t="n"/>
      <c r="B418" s="113" t="inlineStr">
        <is>
          <t>汪天子村至花家湾组至黑刺坡头草羊产业路工程</t>
        </is>
      </c>
      <c r="C418" s="115" t="inlineStr">
        <is>
          <t>新建</t>
        </is>
      </c>
      <c r="D418" s="44" t="inlineStr">
        <is>
          <t>2022.01-2022.12</t>
        </is>
      </c>
      <c r="E418" s="113" t="inlineStr">
        <is>
          <t>小南沟</t>
        </is>
      </c>
      <c r="F418" s="122" t="inlineStr">
        <is>
          <t>新建油路9.908公里。（总投资792万元，本次安排420万元）</t>
        </is>
      </c>
      <c r="G418" s="46" t="n">
        <v>420</v>
      </c>
      <c r="H418" s="46" t="n">
        <v>420</v>
      </c>
      <c r="I418" s="44" t="n"/>
      <c r="J418" s="44" t="n"/>
      <c r="K418" s="44" t="n"/>
      <c r="L418" s="44" t="inlineStr">
        <is>
          <t>甘财扶贫〔2021〕26号</t>
        </is>
      </c>
      <c r="M418" s="51" t="inlineStr">
        <is>
          <t>改善产业发展交通条件，促进农民增收。</t>
        </is>
      </c>
      <c r="N418" s="51" t="inlineStr">
        <is>
          <t>通过实施产业道路，改善农村产业发展条件，促进农民发展产业增收，进一步巩固脱贫成果。</t>
        </is>
      </c>
      <c r="O418" s="115" t="n">
        <v>1</v>
      </c>
      <c r="P418" s="44" t="n"/>
      <c r="Q418" s="46">
        <f>R418+S418</f>
        <v/>
      </c>
      <c r="R418" s="46" t="n">
        <v>0.0019</v>
      </c>
      <c r="S418" s="44" t="inlineStr">
        <is>
          <t>0.0009</t>
        </is>
      </c>
      <c r="T418" s="46">
        <f>U418+V418</f>
        <v/>
      </c>
      <c r="U418" s="46" t="n">
        <v>0.008699999999999999</v>
      </c>
      <c r="V418" s="44" t="inlineStr">
        <is>
          <t>0.0043</t>
        </is>
      </c>
      <c r="W418" s="46" t="inlineStr">
        <is>
          <t>交运局</t>
        </is>
      </c>
      <c r="X418" s="44" t="inlineStr">
        <is>
          <t>解欣骅</t>
        </is>
      </c>
      <c r="Y418" s="46" t="inlineStr">
        <is>
          <t>公路局</t>
        </is>
      </c>
      <c r="Z418" s="44" t="inlineStr">
        <is>
          <t>黄志鹏</t>
        </is>
      </c>
      <c r="AA418" s="44" t="inlineStr">
        <is>
          <t>环农领办发〔2022〕3号</t>
        </is>
      </c>
      <c r="AB418" s="44" t="inlineStr">
        <is>
          <t>中提前批</t>
        </is>
      </c>
      <c r="AC418" s="67" t="inlineStr">
        <is>
          <t>否</t>
        </is>
      </c>
      <c r="AD418" s="67" t="inlineStr">
        <is>
          <t>√</t>
        </is>
      </c>
      <c r="AE418" s="67" t="inlineStr">
        <is>
          <t>√</t>
        </is>
      </c>
      <c r="AF418" s="67" t="inlineStr">
        <is>
          <t>√</t>
        </is>
      </c>
      <c r="AG418" s="67" t="inlineStr">
        <is>
          <t>√</t>
        </is>
      </c>
      <c r="AH418" s="67" t="inlineStr">
        <is>
          <t>√</t>
        </is>
      </c>
      <c r="AI418" s="67" t="inlineStr">
        <is>
          <t>√</t>
        </is>
      </c>
      <c r="AJ418" s="67" t="inlineStr">
        <is>
          <t>√</t>
        </is>
      </c>
      <c r="AK418" s="67" t="inlineStr">
        <is>
          <t>√</t>
        </is>
      </c>
      <c r="AL418" s="18" t="inlineStr">
        <is>
          <t>×</t>
        </is>
      </c>
      <c r="AM418" s="18" t="inlineStr">
        <is>
          <t>×</t>
        </is>
      </c>
      <c r="AN418" s="67" t="inlineStr">
        <is>
          <t>√</t>
        </is>
      </c>
      <c r="AO418" s="67" t="inlineStr">
        <is>
          <t>正在衔接完善</t>
        </is>
      </c>
    </row>
    <row r="419" ht="70" customHeight="1" s="186">
      <c r="A419" s="123" t="n"/>
      <c r="B419" s="113" t="inlineStr">
        <is>
          <t>王庄村至川皮掌组至车道镇三角城村苏山庄组草羊产业路工程</t>
        </is>
      </c>
      <c r="C419" s="115" t="inlineStr">
        <is>
          <t>新建</t>
        </is>
      </c>
      <c r="D419" s="44" t="inlineStr">
        <is>
          <t>2022.01-2022.12</t>
        </is>
      </c>
      <c r="E419" s="113" t="inlineStr">
        <is>
          <t>芦家湾</t>
        </is>
      </c>
      <c r="F419" s="122" t="inlineStr">
        <is>
          <t>新建油路9.07公里。（总投资725万元，本次安排370万元）</t>
        </is>
      </c>
      <c r="G419" s="46" t="n">
        <v>370</v>
      </c>
      <c r="H419" s="46" t="n">
        <v>370</v>
      </c>
      <c r="I419" s="44" t="n"/>
      <c r="J419" s="44" t="n"/>
      <c r="K419" s="44" t="n"/>
      <c r="L419" s="44" t="inlineStr">
        <is>
          <t>甘财扶贫〔2021〕26号</t>
        </is>
      </c>
      <c r="M419" s="51" t="inlineStr">
        <is>
          <t>改善产业发展交通条件，促进农民增收。</t>
        </is>
      </c>
      <c r="N419" s="51" t="inlineStr">
        <is>
          <t>通过实施产业道路，改善农村产业发展条件，促进农民发展产业增收，进一步巩固脱贫成果。</t>
        </is>
      </c>
      <c r="O419" s="115" t="n">
        <v>2</v>
      </c>
      <c r="P419" s="44" t="n"/>
      <c r="Q419" s="46">
        <f>R419+S419</f>
        <v/>
      </c>
      <c r="R419" s="46" t="n">
        <v>0.0037</v>
      </c>
      <c r="S419" s="44" t="inlineStr">
        <is>
          <t>0.0018</t>
        </is>
      </c>
      <c r="T419" s="46">
        <f>U419+V419</f>
        <v/>
      </c>
      <c r="U419" s="46" t="n">
        <v>0.0131</v>
      </c>
      <c r="V419" s="44" t="inlineStr">
        <is>
          <t>0.0065</t>
        </is>
      </c>
      <c r="W419" s="46" t="inlineStr">
        <is>
          <t>交运局</t>
        </is>
      </c>
      <c r="X419" s="44" t="inlineStr">
        <is>
          <t>解欣骅</t>
        </is>
      </c>
      <c r="Y419" s="46" t="inlineStr">
        <is>
          <t>公路局</t>
        </is>
      </c>
      <c r="Z419" s="44" t="inlineStr">
        <is>
          <t>黄志鹏</t>
        </is>
      </c>
      <c r="AA419" s="44" t="inlineStr">
        <is>
          <t>环农领办发〔2022〕3号</t>
        </is>
      </c>
      <c r="AB419" s="44" t="inlineStr">
        <is>
          <t>中提前批</t>
        </is>
      </c>
      <c r="AC419" s="67" t="inlineStr">
        <is>
          <t>否</t>
        </is>
      </c>
      <c r="AD419" s="67" t="inlineStr">
        <is>
          <t>√</t>
        </is>
      </c>
      <c r="AE419" s="67" t="inlineStr">
        <is>
          <t>√</t>
        </is>
      </c>
      <c r="AF419" s="67" t="inlineStr">
        <is>
          <t>√</t>
        </is>
      </c>
      <c r="AG419" s="67" t="inlineStr">
        <is>
          <t>√</t>
        </is>
      </c>
      <c r="AH419" s="67" t="inlineStr">
        <is>
          <t>√</t>
        </is>
      </c>
      <c r="AI419" s="67" t="inlineStr">
        <is>
          <t>√</t>
        </is>
      </c>
      <c r="AJ419" s="67" t="inlineStr">
        <is>
          <t>√</t>
        </is>
      </c>
      <c r="AK419" s="67" t="inlineStr">
        <is>
          <t>√</t>
        </is>
      </c>
      <c r="AL419" s="18" t="inlineStr">
        <is>
          <t>×</t>
        </is>
      </c>
      <c r="AM419" s="18" t="inlineStr">
        <is>
          <t>×</t>
        </is>
      </c>
      <c r="AN419" s="67" t="inlineStr">
        <is>
          <t>√</t>
        </is>
      </c>
      <c r="AO419" s="67" t="inlineStr">
        <is>
          <t>正在衔接完善</t>
        </is>
      </c>
    </row>
    <row r="420" ht="57" customHeight="1" s="186">
      <c r="A420" s="42" t="n"/>
      <c r="B420" s="42" t="inlineStr">
        <is>
          <t>产业道路建设
项目合计</t>
        </is>
      </c>
      <c r="C420" s="42" t="inlineStr">
        <is>
          <t>续建</t>
        </is>
      </c>
      <c r="D420" s="40" t="inlineStr">
        <is>
          <t>2021.01-2022.12</t>
        </is>
      </c>
      <c r="E420" s="42" t="inlineStr">
        <is>
          <t>各乡镇</t>
        </is>
      </c>
      <c r="F420" s="52" t="inlineStr">
        <is>
          <t>续建产业道路16条123公里。</t>
        </is>
      </c>
      <c r="G420" s="42">
        <f>SUM(G421:G436)</f>
        <v/>
      </c>
      <c r="H420" s="42" t="n"/>
      <c r="I420" s="42" t="n">
        <v>3671</v>
      </c>
      <c r="J420" s="42" t="n"/>
      <c r="K420" s="42" t="n"/>
      <c r="L420" s="101" t="n"/>
      <c r="M420" s="50" t="inlineStr">
        <is>
          <t>建设产业村组道路，发展草畜产业，提高农户收入。</t>
        </is>
      </c>
      <c r="N420" s="50" t="inlineStr">
        <is>
          <t>通过实施产业道路，改善农村产业发展条件，促进农民发展产业增收，进一步巩固脱贫成果。</t>
        </is>
      </c>
      <c r="O420" s="42">
        <f>SUM(O421:O436)</f>
        <v/>
      </c>
      <c r="P420" s="40" t="n">
        <v>1</v>
      </c>
      <c r="Q420" s="42">
        <f>R420+S420</f>
        <v/>
      </c>
      <c r="R420" s="42">
        <f>SUM(R421:R436)</f>
        <v/>
      </c>
      <c r="S420" s="42">
        <f>SUM(S421:S436)</f>
        <v/>
      </c>
      <c r="T420" s="42">
        <f>U420+V420</f>
        <v/>
      </c>
      <c r="U420" s="42">
        <f>SUM(U421:U436)</f>
        <v/>
      </c>
      <c r="V420" s="42">
        <f>SUM(V421:V436)</f>
        <v/>
      </c>
      <c r="W420" s="42" t="inlineStr">
        <is>
          <t>交运局</t>
        </is>
      </c>
      <c r="X420" s="40" t="inlineStr">
        <is>
          <t>解欣骅</t>
        </is>
      </c>
      <c r="Y420" s="42" t="inlineStr">
        <is>
          <t>公路局</t>
        </is>
      </c>
      <c r="Z420" s="40" t="inlineStr">
        <is>
          <t>黄志鹏</t>
        </is>
      </c>
      <c r="AA420" s="40" t="inlineStr">
        <is>
          <t>环农领办发〔2022〕4号</t>
        </is>
      </c>
      <c r="AB420" s="40" t="inlineStr">
        <is>
          <t>省提前批</t>
        </is>
      </c>
      <c r="AC420" s="67" t="inlineStr">
        <is>
          <t>否</t>
        </is>
      </c>
      <c r="AD420" s="67" t="inlineStr">
        <is>
          <t>√</t>
        </is>
      </c>
      <c r="AE420" s="67" t="inlineStr">
        <is>
          <t>√</t>
        </is>
      </c>
      <c r="AF420" s="67" t="inlineStr">
        <is>
          <t>√</t>
        </is>
      </c>
      <c r="AG420" s="67" t="inlineStr">
        <is>
          <t>√</t>
        </is>
      </c>
      <c r="AH420" s="67" t="inlineStr">
        <is>
          <t>√</t>
        </is>
      </c>
      <c r="AI420" s="67" t="inlineStr">
        <is>
          <t>√</t>
        </is>
      </c>
      <c r="AJ420" s="67" t="inlineStr">
        <is>
          <t>√</t>
        </is>
      </c>
      <c r="AK420" s="67" t="inlineStr">
        <is>
          <t>√</t>
        </is>
      </c>
      <c r="AL420" s="18" t="inlineStr">
        <is>
          <t>×</t>
        </is>
      </c>
      <c r="AM420" s="18" t="inlineStr">
        <is>
          <t>×</t>
        </is>
      </c>
      <c r="AN420" s="67" t="inlineStr">
        <is>
          <t>√</t>
        </is>
      </c>
      <c r="AO420" s="67" t="inlineStr">
        <is>
          <t>正在衔接完善</t>
        </is>
      </c>
    </row>
    <row r="421" ht="75" customHeight="1" s="186">
      <c r="A421" s="123" t="n"/>
      <c r="B421" s="46" t="inlineStr">
        <is>
          <t>环县八珠乡瓦崾岘三合渠组陈旗塬小学至南沟洼草羊产业路工程</t>
        </is>
      </c>
      <c r="C421" s="46" t="inlineStr">
        <is>
          <t>续建</t>
        </is>
      </c>
      <c r="D421" s="44" t="inlineStr">
        <is>
          <t>2021.01-2022.12</t>
        </is>
      </c>
      <c r="E421" s="46" t="inlineStr">
        <is>
          <t>八珠</t>
        </is>
      </c>
      <c r="F421" s="104" t="inlineStr">
        <is>
          <t>建设砂砾路工程8.308公里。（总投资473.2766万元，已安排240万元，本次安排160万元）</t>
        </is>
      </c>
      <c r="G421" s="46" t="n">
        <v>160</v>
      </c>
      <c r="H421" s="46" t="n"/>
      <c r="I421" s="46" t="n">
        <v>160</v>
      </c>
      <c r="J421" s="46" t="n"/>
      <c r="K421" s="46" t="n"/>
      <c r="L421" s="103" t="inlineStr">
        <is>
          <t>甘财扶贫〔2021〕25号</t>
        </is>
      </c>
      <c r="M421" s="51" t="inlineStr">
        <is>
          <t>建设产业村组道路，发展草畜产业，提高农户收入。</t>
        </is>
      </c>
      <c r="N421" s="51" t="inlineStr">
        <is>
          <t>通过实施产业道路，改善农村产业发展条件，促进农民发展产业增收，进一步巩固脱贫成果。</t>
        </is>
      </c>
      <c r="O421" s="46" t="n">
        <v>1</v>
      </c>
      <c r="P421" s="44" t="n"/>
      <c r="Q421" s="46">
        <f>R421+S421</f>
        <v/>
      </c>
      <c r="R421" s="46" t="n">
        <v>0.0018</v>
      </c>
      <c r="S421" s="46" t="n">
        <v>0.0009</v>
      </c>
      <c r="T421" s="46">
        <f>U421+V421</f>
        <v/>
      </c>
      <c r="U421" s="46" t="n">
        <v>0.0068</v>
      </c>
      <c r="V421" s="46" t="inlineStr">
        <is>
          <t>0.0034</t>
        </is>
      </c>
      <c r="W421" s="46" t="inlineStr">
        <is>
          <t>交运局</t>
        </is>
      </c>
      <c r="X421" s="44" t="inlineStr">
        <is>
          <t>解欣骅</t>
        </is>
      </c>
      <c r="Y421" s="46" t="inlineStr">
        <is>
          <t>公路局</t>
        </is>
      </c>
      <c r="Z421" s="44" t="inlineStr">
        <is>
          <t>黄志鹏</t>
        </is>
      </c>
      <c r="AA421" s="44" t="inlineStr">
        <is>
          <t>环农领办发〔2022〕4号</t>
        </is>
      </c>
      <c r="AB421" s="44" t="inlineStr">
        <is>
          <t>省提前批</t>
        </is>
      </c>
      <c r="AC421" s="67" t="inlineStr">
        <is>
          <t>否</t>
        </is>
      </c>
      <c r="AD421" s="67" t="inlineStr">
        <is>
          <t>√</t>
        </is>
      </c>
      <c r="AE421" s="67" t="inlineStr">
        <is>
          <t>√</t>
        </is>
      </c>
      <c r="AF421" s="67" t="inlineStr">
        <is>
          <t>√</t>
        </is>
      </c>
      <c r="AG421" s="67" t="inlineStr">
        <is>
          <t>√</t>
        </is>
      </c>
      <c r="AH421" s="67" t="inlineStr">
        <is>
          <t>√</t>
        </is>
      </c>
      <c r="AI421" s="67" t="inlineStr">
        <is>
          <t>√</t>
        </is>
      </c>
      <c r="AJ421" s="67" t="inlineStr">
        <is>
          <t>√</t>
        </is>
      </c>
      <c r="AK421" s="67" t="inlineStr">
        <is>
          <t>√</t>
        </is>
      </c>
      <c r="AL421" s="18" t="inlineStr">
        <is>
          <t>×</t>
        </is>
      </c>
      <c r="AM421" s="18" t="inlineStr">
        <is>
          <t>×</t>
        </is>
      </c>
      <c r="AN421" s="67" t="inlineStr">
        <is>
          <t>√</t>
        </is>
      </c>
      <c r="AO421" s="67" t="inlineStr">
        <is>
          <t>正在衔接完善</t>
        </is>
      </c>
    </row>
    <row r="422" ht="75" customHeight="1" s="186">
      <c r="A422" s="123" t="n"/>
      <c r="B422" s="46" t="inlineStr">
        <is>
          <t>环县樊家川镇闫塬村红旗组至胡家洼组草羊产业路工程</t>
        </is>
      </c>
      <c r="C422" s="46" t="inlineStr">
        <is>
          <t>续建</t>
        </is>
      </c>
      <c r="D422" s="44" t="inlineStr">
        <is>
          <t>2021.01-2022.12</t>
        </is>
      </c>
      <c r="E422" s="46" t="inlineStr">
        <is>
          <t>樊家川</t>
        </is>
      </c>
      <c r="F422" s="104" t="inlineStr">
        <is>
          <t>建设砂砾路工程7.656公里。（总投资523.312万元，已安排245万元，本次安排200万元）</t>
        </is>
      </c>
      <c r="G422" s="46" t="n">
        <v>200</v>
      </c>
      <c r="H422" s="46" t="n"/>
      <c r="I422" s="46" t="n">
        <v>200</v>
      </c>
      <c r="J422" s="46" t="n"/>
      <c r="K422" s="46" t="n"/>
      <c r="L422" s="103" t="inlineStr">
        <is>
          <t>甘财扶贫〔2021〕25号</t>
        </is>
      </c>
      <c r="M422" s="51" t="inlineStr">
        <is>
          <t>建设产业村组道路，发展草畜产业，提高农户收入。</t>
        </is>
      </c>
      <c r="N422" s="51" t="inlineStr">
        <is>
          <t>通过实施产业道路，改善农村产业发展条件，促进农民发展产业增收，进一步巩固脱贫成果。</t>
        </is>
      </c>
      <c r="O422" s="46" t="n">
        <v>1</v>
      </c>
      <c r="P422" s="44" t="n"/>
      <c r="Q422" s="46">
        <f>R422+S422</f>
        <v/>
      </c>
      <c r="R422" s="46" t="n">
        <v>0.008800000000000001</v>
      </c>
      <c r="S422" s="46" t="n">
        <v>0.0044</v>
      </c>
      <c r="T422" s="46">
        <f>U422+V422</f>
        <v/>
      </c>
      <c r="U422" s="46" t="n">
        <v>0.0331</v>
      </c>
      <c r="V422" s="46" t="inlineStr">
        <is>
          <t>0.0165</t>
        </is>
      </c>
      <c r="W422" s="46" t="inlineStr">
        <is>
          <t>交运局</t>
        </is>
      </c>
      <c r="X422" s="44" t="inlineStr">
        <is>
          <t>解欣骅</t>
        </is>
      </c>
      <c r="Y422" s="46" t="inlineStr">
        <is>
          <t>公路局</t>
        </is>
      </c>
      <c r="Z422" s="44" t="inlineStr">
        <is>
          <t>黄志鹏</t>
        </is>
      </c>
      <c r="AA422" s="44" t="inlineStr">
        <is>
          <t>环农领办发〔2022〕4号</t>
        </is>
      </c>
      <c r="AB422" s="44" t="inlineStr">
        <is>
          <t>省提前批</t>
        </is>
      </c>
      <c r="AC422" s="67" t="inlineStr">
        <is>
          <t>否</t>
        </is>
      </c>
      <c r="AD422" s="67" t="inlineStr">
        <is>
          <t>√</t>
        </is>
      </c>
      <c r="AE422" s="67" t="inlineStr">
        <is>
          <t>√</t>
        </is>
      </c>
      <c r="AF422" s="67" t="inlineStr">
        <is>
          <t>√</t>
        </is>
      </c>
      <c r="AG422" s="67" t="inlineStr">
        <is>
          <t>√</t>
        </is>
      </c>
      <c r="AH422" s="67" t="inlineStr">
        <is>
          <t>√</t>
        </is>
      </c>
      <c r="AI422" s="67" t="inlineStr">
        <is>
          <t>√</t>
        </is>
      </c>
      <c r="AJ422" s="67" t="inlineStr">
        <is>
          <t>√</t>
        </is>
      </c>
      <c r="AK422" s="67" t="inlineStr">
        <is>
          <t>√</t>
        </is>
      </c>
      <c r="AL422" s="18" t="inlineStr">
        <is>
          <t>×</t>
        </is>
      </c>
      <c r="AM422" s="18" t="inlineStr">
        <is>
          <t>×</t>
        </is>
      </c>
      <c r="AN422" s="67" t="inlineStr">
        <is>
          <t>√</t>
        </is>
      </c>
      <c r="AO422" s="67" t="inlineStr">
        <is>
          <t>正在衔接完善</t>
        </is>
      </c>
    </row>
    <row r="423" ht="75" customHeight="1" s="186">
      <c r="A423" s="123" t="n"/>
      <c r="B423" s="46" t="inlineStr">
        <is>
          <t>环县合道镇赵台村谷地湾至黑泉河新农村草羊产业路工程</t>
        </is>
      </c>
      <c r="C423" s="46" t="inlineStr">
        <is>
          <t>续建</t>
        </is>
      </c>
      <c r="D423" s="44" t="inlineStr">
        <is>
          <t>2021.01-2022.12</t>
        </is>
      </c>
      <c r="E423" s="46" t="inlineStr">
        <is>
          <t>合道</t>
        </is>
      </c>
      <c r="F423" s="104" t="inlineStr">
        <is>
          <t>建设砂砾路工程11.119公里。（总投资555.715万元，已安排245万元，本次安排220万元）</t>
        </is>
      </c>
      <c r="G423" s="46" t="n">
        <v>220</v>
      </c>
      <c r="H423" s="46" t="n"/>
      <c r="I423" s="46" t="n">
        <v>220</v>
      </c>
      <c r="J423" s="46" t="n"/>
      <c r="K423" s="46" t="n"/>
      <c r="L423" s="103" t="inlineStr">
        <is>
          <t>甘财扶贫〔2021〕25号</t>
        </is>
      </c>
      <c r="M423" s="51" t="inlineStr">
        <is>
          <t>建设产业村组道路，发展草畜产业，提高农户收入。</t>
        </is>
      </c>
      <c r="N423" s="51" t="inlineStr">
        <is>
          <t>通过实施产业道路，改善农村产业发展条件，促进农民发展产业增收，进一步巩固脱贫成果。</t>
        </is>
      </c>
      <c r="O423" s="115" t="n">
        <v>1</v>
      </c>
      <c r="P423" s="44" t="n"/>
      <c r="Q423" s="46">
        <f>R423+S423</f>
        <v/>
      </c>
      <c r="R423" s="46" t="n">
        <v>0.0181</v>
      </c>
      <c r="S423" s="46" t="n">
        <v>0.008999999999999999</v>
      </c>
      <c r="T423" s="46">
        <f>U423+V423</f>
        <v/>
      </c>
      <c r="U423" s="46" t="n">
        <v>0.0876</v>
      </c>
      <c r="V423" s="46" t="inlineStr">
        <is>
          <t>0.0438</t>
        </is>
      </c>
      <c r="W423" s="46" t="inlineStr">
        <is>
          <t>交运局</t>
        </is>
      </c>
      <c r="X423" s="44" t="inlineStr">
        <is>
          <t>解欣骅</t>
        </is>
      </c>
      <c r="Y423" s="46" t="inlineStr">
        <is>
          <t>公路局</t>
        </is>
      </c>
      <c r="Z423" s="44" t="inlineStr">
        <is>
          <t>黄志鹏</t>
        </is>
      </c>
      <c r="AA423" s="44" t="inlineStr">
        <is>
          <t>环农领办发〔2022〕4号</t>
        </is>
      </c>
      <c r="AB423" s="44" t="inlineStr">
        <is>
          <t>省提前批</t>
        </is>
      </c>
      <c r="AC423" s="67" t="inlineStr">
        <is>
          <t>否</t>
        </is>
      </c>
      <c r="AD423" s="67" t="inlineStr">
        <is>
          <t>√</t>
        </is>
      </c>
      <c r="AE423" s="67" t="inlineStr">
        <is>
          <t>√</t>
        </is>
      </c>
      <c r="AF423" s="67" t="inlineStr">
        <is>
          <t>√</t>
        </is>
      </c>
      <c r="AG423" s="67" t="inlineStr">
        <is>
          <t>√</t>
        </is>
      </c>
      <c r="AH423" s="67" t="inlineStr">
        <is>
          <t>√</t>
        </is>
      </c>
      <c r="AI423" s="67" t="inlineStr">
        <is>
          <t>√</t>
        </is>
      </c>
      <c r="AJ423" s="67" t="inlineStr">
        <is>
          <t>√</t>
        </is>
      </c>
      <c r="AK423" s="67" t="inlineStr">
        <is>
          <t>√</t>
        </is>
      </c>
      <c r="AL423" s="18" t="inlineStr">
        <is>
          <t>×</t>
        </is>
      </c>
      <c r="AM423" s="18" t="inlineStr">
        <is>
          <t>×</t>
        </is>
      </c>
      <c r="AN423" s="67" t="inlineStr">
        <is>
          <t>√</t>
        </is>
      </c>
      <c r="AO423" s="67" t="inlineStr">
        <is>
          <t>正在衔接完善</t>
        </is>
      </c>
    </row>
    <row r="424" ht="75" customHeight="1" s="186">
      <c r="A424" s="123" t="n"/>
      <c r="B424" s="46" t="inlineStr">
        <is>
          <t>环县罗山川乡陈渠子村郭滩组至洪德新集子黄西塬组草羊产业路工程</t>
        </is>
      </c>
      <c r="C424" s="46" t="inlineStr">
        <is>
          <t>续建</t>
        </is>
      </c>
      <c r="D424" s="44" t="inlineStr">
        <is>
          <t>2021.01-2022.12</t>
        </is>
      </c>
      <c r="E424" s="46" t="inlineStr">
        <is>
          <t>罗山川</t>
        </is>
      </c>
      <c r="F424" s="104" t="inlineStr">
        <is>
          <t>建设砂砾路工程6.095公里。（总投资872.7125万元，已安排470万元，本次安排270万元）</t>
        </is>
      </c>
      <c r="G424" s="46" t="n">
        <v>270</v>
      </c>
      <c r="H424" s="46" t="n"/>
      <c r="I424" s="46" t="n">
        <v>270</v>
      </c>
      <c r="J424" s="46" t="n"/>
      <c r="K424" s="46" t="n"/>
      <c r="L424" s="103" t="inlineStr">
        <is>
          <t>甘财扶贫〔2021〕25号</t>
        </is>
      </c>
      <c r="M424" s="51" t="inlineStr">
        <is>
          <t>建设产业村组道路，发展草畜产业，提高农户收入。</t>
        </is>
      </c>
      <c r="N424" s="51" t="inlineStr">
        <is>
          <t>通过实施产业道路，改善农村产业发展条件，促进农民发展产业增收，进一步巩固脱贫成果。</t>
        </is>
      </c>
      <c r="O424" s="46" t="n">
        <v>1</v>
      </c>
      <c r="P424" s="44" t="n"/>
      <c r="Q424" s="46">
        <f>R424+S424</f>
        <v/>
      </c>
      <c r="R424" s="46" t="n">
        <v>0.0141</v>
      </c>
      <c r="S424" s="46" t="n">
        <v>0.007</v>
      </c>
      <c r="T424" s="46">
        <f>U424+V424</f>
        <v/>
      </c>
      <c r="U424" s="46" t="n">
        <v>0.0593</v>
      </c>
      <c r="V424" s="46" t="inlineStr">
        <is>
          <t>0.0296</t>
        </is>
      </c>
      <c r="W424" s="46" t="inlineStr">
        <is>
          <t>交运局</t>
        </is>
      </c>
      <c r="X424" s="44" t="inlineStr">
        <is>
          <t>解欣骅</t>
        </is>
      </c>
      <c r="Y424" s="46" t="inlineStr">
        <is>
          <t>公路局</t>
        </is>
      </c>
      <c r="Z424" s="44" t="inlineStr">
        <is>
          <t>黄志鹏</t>
        </is>
      </c>
      <c r="AA424" s="44" t="inlineStr">
        <is>
          <t>环农领办发〔2022〕4号</t>
        </is>
      </c>
      <c r="AB424" s="44" t="inlineStr">
        <is>
          <t>省提前批</t>
        </is>
      </c>
      <c r="AC424" s="67" t="inlineStr">
        <is>
          <t>否</t>
        </is>
      </c>
      <c r="AD424" s="67" t="inlineStr">
        <is>
          <t>√</t>
        </is>
      </c>
      <c r="AE424" s="67" t="inlineStr">
        <is>
          <t>√</t>
        </is>
      </c>
      <c r="AF424" s="67" t="inlineStr">
        <is>
          <t>√</t>
        </is>
      </c>
      <c r="AG424" s="67" t="inlineStr">
        <is>
          <t>√</t>
        </is>
      </c>
      <c r="AH424" s="67" t="inlineStr">
        <is>
          <t>√</t>
        </is>
      </c>
      <c r="AI424" s="67" t="inlineStr">
        <is>
          <t>√</t>
        </is>
      </c>
      <c r="AJ424" s="67" t="inlineStr">
        <is>
          <t>√</t>
        </is>
      </c>
      <c r="AK424" s="67" t="inlineStr">
        <is>
          <t>√</t>
        </is>
      </c>
      <c r="AL424" s="18" t="inlineStr">
        <is>
          <t>×</t>
        </is>
      </c>
      <c r="AM424" s="18" t="inlineStr">
        <is>
          <t>×</t>
        </is>
      </c>
      <c r="AN424" s="67" t="inlineStr">
        <is>
          <t>√</t>
        </is>
      </c>
      <c r="AO424" s="67" t="inlineStr">
        <is>
          <t>正在衔接完善</t>
        </is>
      </c>
    </row>
    <row r="425" ht="75" customHeight="1" s="186">
      <c r="A425" s="123" t="n"/>
      <c r="B425" s="46" t="inlineStr">
        <is>
          <t>环县木钵镇坪子塬村刘家塬至老庄山组、老庄山组沟底桥头至土王塬草羊产业路工程</t>
        </is>
      </c>
      <c r="C425" s="46" t="inlineStr">
        <is>
          <t>续建</t>
        </is>
      </c>
      <c r="D425" s="44" t="inlineStr">
        <is>
          <t>2021.01-2022.12</t>
        </is>
      </c>
      <c r="E425" s="46" t="inlineStr">
        <is>
          <t>木钵</t>
        </is>
      </c>
      <c r="F425" s="104" t="inlineStr">
        <is>
          <t>建设砂砾路工程15.303公里。（总投资374.2975万元，已安排207万元，本次安排90万元）</t>
        </is>
      </c>
      <c r="G425" s="46" t="n">
        <v>90</v>
      </c>
      <c r="H425" s="46" t="n"/>
      <c r="I425" s="46" t="n">
        <v>90</v>
      </c>
      <c r="J425" s="46" t="n"/>
      <c r="K425" s="46" t="n"/>
      <c r="L425" s="103" t="inlineStr">
        <is>
          <t>甘财扶贫〔2021〕25号</t>
        </is>
      </c>
      <c r="M425" s="51" t="inlineStr">
        <is>
          <t>建设产业村组道路，发展草畜产业，提高农户收入。</t>
        </is>
      </c>
      <c r="N425" s="51" t="inlineStr">
        <is>
          <t>通过实施产业道路，改善农村产业发展条件，促进农民发展产业增收，进一步巩固脱贫成果。</t>
        </is>
      </c>
      <c r="O425" s="46" t="n">
        <v>1</v>
      </c>
      <c r="P425" s="44" t="n"/>
      <c r="Q425" s="46">
        <f>R425+S425</f>
        <v/>
      </c>
      <c r="R425" s="46" t="n">
        <v>0.0174</v>
      </c>
      <c r="S425" s="46" t="n">
        <v>0.008699999999999999</v>
      </c>
      <c r="T425" s="46">
        <f>U425+V425</f>
        <v/>
      </c>
      <c r="U425" s="46" t="n">
        <v>0.0735</v>
      </c>
      <c r="V425" s="46" t="inlineStr">
        <is>
          <t>0.0367</t>
        </is>
      </c>
      <c r="W425" s="46" t="inlineStr">
        <is>
          <t>交运局</t>
        </is>
      </c>
      <c r="X425" s="44" t="inlineStr">
        <is>
          <t>解欣骅</t>
        </is>
      </c>
      <c r="Y425" s="46" t="inlineStr">
        <is>
          <t>公路局</t>
        </is>
      </c>
      <c r="Z425" s="44" t="inlineStr">
        <is>
          <t>黄志鹏</t>
        </is>
      </c>
      <c r="AA425" s="44" t="inlineStr">
        <is>
          <t>环农领办发〔2022〕4号</t>
        </is>
      </c>
      <c r="AB425" s="44" t="inlineStr">
        <is>
          <t>省提前批</t>
        </is>
      </c>
      <c r="AC425" s="67" t="inlineStr">
        <is>
          <t>否</t>
        </is>
      </c>
      <c r="AD425" s="67" t="inlineStr">
        <is>
          <t>√</t>
        </is>
      </c>
      <c r="AE425" s="67" t="inlineStr">
        <is>
          <t>√</t>
        </is>
      </c>
      <c r="AF425" s="67" t="inlineStr">
        <is>
          <t>√</t>
        </is>
      </c>
      <c r="AG425" s="67" t="inlineStr">
        <is>
          <t>√</t>
        </is>
      </c>
      <c r="AH425" s="67" t="inlineStr">
        <is>
          <t>√</t>
        </is>
      </c>
      <c r="AI425" s="67" t="inlineStr">
        <is>
          <t>√</t>
        </is>
      </c>
      <c r="AJ425" s="67" t="inlineStr">
        <is>
          <t>√</t>
        </is>
      </c>
      <c r="AK425" s="67" t="inlineStr">
        <is>
          <t>√</t>
        </is>
      </c>
      <c r="AL425" s="18" t="inlineStr">
        <is>
          <t>×</t>
        </is>
      </c>
      <c r="AM425" s="18" t="inlineStr">
        <is>
          <t>×</t>
        </is>
      </c>
      <c r="AN425" s="67" t="inlineStr">
        <is>
          <t>√</t>
        </is>
      </c>
      <c r="AO425" s="67" t="inlineStr">
        <is>
          <t>正在衔接完善</t>
        </is>
      </c>
    </row>
    <row r="426" ht="75" customHeight="1" s="186">
      <c r="A426" s="123" t="n"/>
      <c r="B426" s="46" t="inlineStr">
        <is>
          <t>环县演武乡黑泉河村至石咀组草羊产业路工程</t>
        </is>
      </c>
      <c r="C426" s="46" t="inlineStr">
        <is>
          <t>续建</t>
        </is>
      </c>
      <c r="D426" s="44" t="inlineStr">
        <is>
          <t>2021.01-2022.12</t>
        </is>
      </c>
      <c r="E426" s="46" t="inlineStr">
        <is>
          <t>演武</t>
        </is>
      </c>
      <c r="F426" s="104" t="inlineStr">
        <is>
          <t>建设砂砾路工程12.115公里。（总投资187.5829万元，已安排100万元，本次安排60万元）</t>
        </is>
      </c>
      <c r="G426" s="46" t="n">
        <v>60</v>
      </c>
      <c r="H426" s="46" t="n"/>
      <c r="I426" s="46" t="n">
        <v>60</v>
      </c>
      <c r="J426" s="46" t="n"/>
      <c r="K426" s="46" t="n"/>
      <c r="L426" s="103" t="inlineStr">
        <is>
          <t>甘财扶贫〔2021〕25号</t>
        </is>
      </c>
      <c r="M426" s="51" t="inlineStr">
        <is>
          <t>建设产业村组道路，发展草畜产业，提高农户收入。</t>
        </is>
      </c>
      <c r="N426" s="51" t="inlineStr">
        <is>
          <t>通过实施产业道路，改善农村产业发展条件，促进农民发展产业增收，进一步巩固脱贫成果。</t>
        </is>
      </c>
      <c r="O426" s="46" t="n">
        <v>1</v>
      </c>
      <c r="P426" s="44" t="n"/>
      <c r="Q426" s="46">
        <f>R426+S426</f>
        <v/>
      </c>
      <c r="R426" s="46" t="n">
        <v>0.0036</v>
      </c>
      <c r="S426" s="46" t="n">
        <v>0.0018</v>
      </c>
      <c r="T426" s="46">
        <f>U426+V426</f>
        <v/>
      </c>
      <c r="U426" s="46" t="n">
        <v>0.0132</v>
      </c>
      <c r="V426" s="46" t="inlineStr">
        <is>
          <t>0.0066</t>
        </is>
      </c>
      <c r="W426" s="46" t="inlineStr">
        <is>
          <t>交运局</t>
        </is>
      </c>
      <c r="X426" s="44" t="inlineStr">
        <is>
          <t>解欣骅</t>
        </is>
      </c>
      <c r="Y426" s="46" t="inlineStr">
        <is>
          <t>公路局</t>
        </is>
      </c>
      <c r="Z426" s="44" t="inlineStr">
        <is>
          <t>黄志鹏</t>
        </is>
      </c>
      <c r="AA426" s="44" t="inlineStr">
        <is>
          <t>环农领办发〔2022〕4号</t>
        </is>
      </c>
      <c r="AB426" s="44" t="inlineStr">
        <is>
          <t>省提前批</t>
        </is>
      </c>
      <c r="AC426" s="67" t="inlineStr">
        <is>
          <t>否</t>
        </is>
      </c>
      <c r="AD426" s="67" t="inlineStr">
        <is>
          <t>√</t>
        </is>
      </c>
      <c r="AE426" s="67" t="inlineStr">
        <is>
          <t>√</t>
        </is>
      </c>
      <c r="AF426" s="67" t="inlineStr">
        <is>
          <t>√</t>
        </is>
      </c>
      <c r="AG426" s="67" t="inlineStr">
        <is>
          <t>√</t>
        </is>
      </c>
      <c r="AH426" s="67" t="inlineStr">
        <is>
          <t>√</t>
        </is>
      </c>
      <c r="AI426" s="67" t="inlineStr">
        <is>
          <t>√</t>
        </is>
      </c>
      <c r="AJ426" s="67" t="inlineStr">
        <is>
          <t>√</t>
        </is>
      </c>
      <c r="AK426" s="67" t="inlineStr">
        <is>
          <t>√</t>
        </is>
      </c>
      <c r="AL426" s="18" t="inlineStr">
        <is>
          <t>×</t>
        </is>
      </c>
      <c r="AM426" s="18" t="inlineStr">
        <is>
          <t>×</t>
        </is>
      </c>
      <c r="AN426" s="67" t="inlineStr">
        <is>
          <t>√</t>
        </is>
      </c>
      <c r="AO426" s="67" t="inlineStr">
        <is>
          <t>正在衔接完善</t>
        </is>
      </c>
    </row>
    <row r="427" ht="75" customHeight="1" s="186">
      <c r="A427" s="123" t="n"/>
      <c r="B427" s="46" t="inlineStr">
        <is>
          <t>环县山城乡薛塬村至薛塬组草羊产业路提质改造示范路工程</t>
        </is>
      </c>
      <c r="C427" s="46" t="inlineStr">
        <is>
          <t>续建</t>
        </is>
      </c>
      <c r="D427" s="44" t="inlineStr">
        <is>
          <t>2021.01-2022.12</t>
        </is>
      </c>
      <c r="E427" s="46" t="inlineStr">
        <is>
          <t>山城</t>
        </is>
      </c>
      <c r="F427" s="104" t="inlineStr">
        <is>
          <t>建设油路工程5.75公里。（总投资263.8463万元，本次安排202万元）</t>
        </is>
      </c>
      <c r="G427" s="46" t="n">
        <v>202</v>
      </c>
      <c r="H427" s="46" t="n"/>
      <c r="I427" s="46" t="n">
        <v>202</v>
      </c>
      <c r="J427" s="46" t="n"/>
      <c r="K427" s="46" t="n"/>
      <c r="L427" s="103" t="inlineStr">
        <is>
          <t>甘财扶贫〔2021〕25号</t>
        </is>
      </c>
      <c r="M427" s="51" t="inlineStr">
        <is>
          <t>建设产业村组道路，发展草畜产业，提高农户收入。</t>
        </is>
      </c>
      <c r="N427" s="51" t="inlineStr">
        <is>
          <t>通过实施产业道路，改善农村产业发展条件，促进农民发展产业增收，进一步巩固脱贫成果。</t>
        </is>
      </c>
      <c r="O427" s="46" t="n">
        <v>1</v>
      </c>
      <c r="P427" s="44" t="n"/>
      <c r="Q427" s="46">
        <f>R427+S427</f>
        <v/>
      </c>
      <c r="R427" s="46" t="n">
        <v>0.0078</v>
      </c>
      <c r="S427" s="46" t="n">
        <v>0.0039</v>
      </c>
      <c r="T427" s="46">
        <f>U427+V427</f>
        <v/>
      </c>
      <c r="U427" s="46" t="n">
        <v>0.029</v>
      </c>
      <c r="V427" s="46" t="inlineStr">
        <is>
          <t>0.0145</t>
        </is>
      </c>
      <c r="W427" s="46" t="inlineStr">
        <is>
          <t>交运局</t>
        </is>
      </c>
      <c r="X427" s="44" t="inlineStr">
        <is>
          <t>解欣骅</t>
        </is>
      </c>
      <c r="Y427" s="46" t="inlineStr">
        <is>
          <t>公路局</t>
        </is>
      </c>
      <c r="Z427" s="44" t="inlineStr">
        <is>
          <t>黄志鹏</t>
        </is>
      </c>
      <c r="AA427" s="44" t="inlineStr">
        <is>
          <t>环农领办发〔2022〕4号</t>
        </is>
      </c>
      <c r="AB427" s="44" t="inlineStr">
        <is>
          <t>省提前批</t>
        </is>
      </c>
      <c r="AC427" s="67" t="inlineStr">
        <is>
          <t>否</t>
        </is>
      </c>
      <c r="AD427" s="67" t="inlineStr">
        <is>
          <t>√</t>
        </is>
      </c>
      <c r="AE427" s="67" t="inlineStr">
        <is>
          <t>√</t>
        </is>
      </c>
      <c r="AF427" s="67" t="inlineStr">
        <is>
          <t>√</t>
        </is>
      </c>
      <c r="AG427" s="67" t="inlineStr">
        <is>
          <t>√</t>
        </is>
      </c>
      <c r="AH427" s="67" t="inlineStr">
        <is>
          <t>√</t>
        </is>
      </c>
      <c r="AI427" s="67" t="inlineStr">
        <is>
          <t>√</t>
        </is>
      </c>
      <c r="AJ427" s="67" t="inlineStr">
        <is>
          <t>√</t>
        </is>
      </c>
      <c r="AK427" s="67" t="inlineStr">
        <is>
          <t>√</t>
        </is>
      </c>
      <c r="AL427" s="18" t="inlineStr">
        <is>
          <t>×</t>
        </is>
      </c>
      <c r="AM427" s="18" t="inlineStr">
        <is>
          <t>×</t>
        </is>
      </c>
      <c r="AN427" s="67" t="inlineStr">
        <is>
          <t>√</t>
        </is>
      </c>
      <c r="AO427" s="67" t="inlineStr">
        <is>
          <t>正在衔接完善</t>
        </is>
      </c>
    </row>
    <row r="428" ht="75" customHeight="1" s="186">
      <c r="A428" s="123" t="n"/>
      <c r="B428" s="46" t="inlineStr">
        <is>
          <t>环县耿湾乡潘掌村张塬路口至吕河中台草羊产业路工程</t>
        </is>
      </c>
      <c r="C428" s="46" t="inlineStr">
        <is>
          <t>续建</t>
        </is>
      </c>
      <c r="D428" s="44" t="inlineStr">
        <is>
          <t>2021.01-2022.12</t>
        </is>
      </c>
      <c r="E428" s="46" t="inlineStr">
        <is>
          <t>耿湾</t>
        </is>
      </c>
      <c r="F428" s="116" t="inlineStr">
        <is>
          <t>建设砂砾路工程7.29公里。（总投资291.4236万元，已安排65万元，本次安排165万元）</t>
        </is>
      </c>
      <c r="G428" s="46" t="n">
        <v>165</v>
      </c>
      <c r="H428" s="46" t="n"/>
      <c r="I428" s="46" t="n">
        <v>165</v>
      </c>
      <c r="J428" s="46" t="n"/>
      <c r="K428" s="46" t="n"/>
      <c r="L428" s="103" t="inlineStr">
        <is>
          <t>甘财扶贫〔2021〕25号</t>
        </is>
      </c>
      <c r="M428" s="51" t="inlineStr">
        <is>
          <t>建设产业村组道路，发展草畜产业，提高农户收入。</t>
        </is>
      </c>
      <c r="N428" s="51" t="inlineStr">
        <is>
          <t>通过实施产业道路，改善农村产业发展条件，促进农民发展产业增收，进一步巩固脱贫成果。</t>
        </is>
      </c>
      <c r="O428" s="115" t="n">
        <v>1</v>
      </c>
      <c r="P428" s="44" t="n"/>
      <c r="Q428" s="46">
        <f>R428+S428</f>
        <v/>
      </c>
      <c r="R428" s="46" t="n">
        <v>0.0071</v>
      </c>
      <c r="S428" s="46" t="n">
        <v>0.0035</v>
      </c>
      <c r="T428" s="46">
        <f>U428+V428</f>
        <v/>
      </c>
      <c r="U428" s="46" t="n">
        <v>0.0343</v>
      </c>
      <c r="V428" s="46" t="inlineStr">
        <is>
          <t>0.0171</t>
        </is>
      </c>
      <c r="W428" s="46" t="inlineStr">
        <is>
          <t>交运局</t>
        </is>
      </c>
      <c r="X428" s="44" t="inlineStr">
        <is>
          <t>解欣骅</t>
        </is>
      </c>
      <c r="Y428" s="46" t="inlineStr">
        <is>
          <t>公路局</t>
        </is>
      </c>
      <c r="Z428" s="44" t="inlineStr">
        <is>
          <t>黄志鹏</t>
        </is>
      </c>
      <c r="AA428" s="44" t="inlineStr">
        <is>
          <t>环农领办发〔2022〕4号</t>
        </is>
      </c>
      <c r="AB428" s="44" t="inlineStr">
        <is>
          <t>省提前批</t>
        </is>
      </c>
      <c r="AC428" s="67" t="inlineStr">
        <is>
          <t>否</t>
        </is>
      </c>
      <c r="AD428" s="67" t="inlineStr">
        <is>
          <t>√</t>
        </is>
      </c>
      <c r="AE428" s="67" t="inlineStr">
        <is>
          <t>√</t>
        </is>
      </c>
      <c r="AF428" s="67" t="inlineStr">
        <is>
          <t>√</t>
        </is>
      </c>
      <c r="AG428" s="67" t="inlineStr">
        <is>
          <t>√</t>
        </is>
      </c>
      <c r="AH428" s="67" t="inlineStr">
        <is>
          <t>√</t>
        </is>
      </c>
      <c r="AI428" s="67" t="inlineStr">
        <is>
          <t>√</t>
        </is>
      </c>
      <c r="AJ428" s="67" t="inlineStr">
        <is>
          <t>√</t>
        </is>
      </c>
      <c r="AK428" s="67" t="inlineStr">
        <is>
          <t>√</t>
        </is>
      </c>
      <c r="AL428" s="18" t="inlineStr">
        <is>
          <t>×</t>
        </is>
      </c>
      <c r="AM428" s="18" t="inlineStr">
        <is>
          <t>×</t>
        </is>
      </c>
      <c r="AN428" s="67" t="inlineStr">
        <is>
          <t>√</t>
        </is>
      </c>
      <c r="AO428" s="67" t="inlineStr">
        <is>
          <t>正在衔接完善</t>
        </is>
      </c>
    </row>
    <row r="429" ht="75" customHeight="1" s="186">
      <c r="A429" s="123" t="n"/>
      <c r="B429" s="46" t="inlineStr">
        <is>
          <t>环县洪德镇肖关村凉水湾组草羊产业路工程</t>
        </is>
      </c>
      <c r="C429" s="46" t="inlineStr">
        <is>
          <t>续建</t>
        </is>
      </c>
      <c r="D429" s="44" t="inlineStr">
        <is>
          <t>2021.01-2022.12</t>
        </is>
      </c>
      <c r="E429" s="46" t="inlineStr">
        <is>
          <t>洪德</t>
        </is>
      </c>
      <c r="F429" s="104" t="inlineStr">
        <is>
          <t>建设水泥路工程1.216公里。（总投资152.3352万元，已安排40万元，本次安排70万元）</t>
        </is>
      </c>
      <c r="G429" s="46" t="n">
        <v>70</v>
      </c>
      <c r="H429" s="46" t="n"/>
      <c r="I429" s="46" t="n">
        <v>70</v>
      </c>
      <c r="J429" s="46" t="n"/>
      <c r="K429" s="46" t="n"/>
      <c r="L429" s="103" t="inlineStr">
        <is>
          <t>甘财扶贫〔2021〕25号</t>
        </is>
      </c>
      <c r="M429" s="51" t="inlineStr">
        <is>
          <t>建设产业村组道路，发展草畜产业，提高农户收入。</t>
        </is>
      </c>
      <c r="N429" s="51" t="inlineStr">
        <is>
          <t>通过实施产业道路，改善农村产业发展条件，促进农民发展产业增收，进一步巩固脱贫成果。</t>
        </is>
      </c>
      <c r="O429" s="115" t="n">
        <v>1</v>
      </c>
      <c r="P429" s="44" t="n"/>
      <c r="Q429" s="46">
        <f>R429+S429</f>
        <v/>
      </c>
      <c r="R429" s="46" t="n">
        <v>0.008800000000000001</v>
      </c>
      <c r="S429" s="46" t="n">
        <v>0.0044</v>
      </c>
      <c r="T429" s="46">
        <f>U429+V429</f>
        <v/>
      </c>
      <c r="U429" s="46" t="n">
        <v>0.0391</v>
      </c>
      <c r="V429" s="46" t="inlineStr">
        <is>
          <t>0.0195</t>
        </is>
      </c>
      <c r="W429" s="46" t="inlineStr">
        <is>
          <t>交运局</t>
        </is>
      </c>
      <c r="X429" s="44" t="inlineStr">
        <is>
          <t>解欣骅</t>
        </is>
      </c>
      <c r="Y429" s="46" t="inlineStr">
        <is>
          <t>公路局</t>
        </is>
      </c>
      <c r="Z429" s="44" t="inlineStr">
        <is>
          <t>黄志鹏</t>
        </is>
      </c>
      <c r="AA429" s="44" t="inlineStr">
        <is>
          <t>环农领办发〔2022〕4号</t>
        </is>
      </c>
      <c r="AB429" s="44" t="inlineStr">
        <is>
          <t>省提前批</t>
        </is>
      </c>
      <c r="AC429" s="67" t="inlineStr">
        <is>
          <t>否</t>
        </is>
      </c>
      <c r="AD429" s="67" t="inlineStr">
        <is>
          <t>√</t>
        </is>
      </c>
      <c r="AE429" s="67" t="inlineStr">
        <is>
          <t>√</t>
        </is>
      </c>
      <c r="AF429" s="67" t="inlineStr">
        <is>
          <t>√</t>
        </is>
      </c>
      <c r="AG429" s="67" t="inlineStr">
        <is>
          <t>√</t>
        </is>
      </c>
      <c r="AH429" s="67" t="inlineStr">
        <is>
          <t>√</t>
        </is>
      </c>
      <c r="AI429" s="67" t="inlineStr">
        <is>
          <t>√</t>
        </is>
      </c>
      <c r="AJ429" s="67" t="inlineStr">
        <is>
          <t>√</t>
        </is>
      </c>
      <c r="AK429" s="67" t="inlineStr">
        <is>
          <t>√</t>
        </is>
      </c>
      <c r="AL429" s="18" t="inlineStr">
        <is>
          <t>×</t>
        </is>
      </c>
      <c r="AM429" s="18" t="inlineStr">
        <is>
          <t>×</t>
        </is>
      </c>
      <c r="AN429" s="67" t="inlineStr">
        <is>
          <t>√</t>
        </is>
      </c>
      <c r="AO429" s="67" t="inlineStr">
        <is>
          <t>正在衔接完善</t>
        </is>
      </c>
    </row>
    <row r="430" ht="75" customHeight="1" s="186">
      <c r="A430" s="123" t="n"/>
      <c r="B430" s="46" t="inlineStr">
        <is>
          <t>环县车道镇元峁村连井组老家壕口至古儿岔村组草羊产业路工程</t>
        </is>
      </c>
      <c r="C430" s="46" t="inlineStr">
        <is>
          <t>续建</t>
        </is>
      </c>
      <c r="D430" s="44" t="inlineStr">
        <is>
          <t>2021.01-2022.12</t>
        </is>
      </c>
      <c r="E430" s="46" t="inlineStr">
        <is>
          <t>车道</t>
        </is>
      </c>
      <c r="F430" s="104" t="inlineStr">
        <is>
          <t>建设硬化路工程4.186公里。（总投资256.4693万元，已安排110万元，本次安排70万元）</t>
        </is>
      </c>
      <c r="G430" s="46" t="n">
        <v>70</v>
      </c>
      <c r="H430" s="46" t="n"/>
      <c r="I430" s="46" t="n">
        <v>70</v>
      </c>
      <c r="J430" s="46" t="n"/>
      <c r="K430" s="46" t="n"/>
      <c r="L430" s="103" t="inlineStr">
        <is>
          <t>甘财扶贫〔2021〕25号</t>
        </is>
      </c>
      <c r="M430" s="51" t="inlineStr">
        <is>
          <t>建设产业村组道路，发展草畜产业，提高农户收入。</t>
        </is>
      </c>
      <c r="N430" s="51" t="inlineStr">
        <is>
          <t>通过实施产业道路，改善农村产业发展条件，促进农民发展产业增收，进一步巩固脱贫成果。</t>
        </is>
      </c>
      <c r="O430" s="115" t="n">
        <v>1</v>
      </c>
      <c r="P430" s="44" t="n"/>
      <c r="Q430" s="46">
        <f>R430+S430</f>
        <v/>
      </c>
      <c r="R430" s="46" t="n">
        <v>0.0039</v>
      </c>
      <c r="S430" s="46" t="n">
        <v>0.0019</v>
      </c>
      <c r="T430" s="46">
        <f>U430+V430</f>
        <v/>
      </c>
      <c r="U430" s="46" t="n">
        <v>0.0174</v>
      </c>
      <c r="V430" s="46" t="inlineStr">
        <is>
          <t>0.0087</t>
        </is>
      </c>
      <c r="W430" s="46" t="inlineStr">
        <is>
          <t>交运局</t>
        </is>
      </c>
      <c r="X430" s="44" t="inlineStr">
        <is>
          <t>解欣骅</t>
        </is>
      </c>
      <c r="Y430" s="46" t="inlineStr">
        <is>
          <t>公路局</t>
        </is>
      </c>
      <c r="Z430" s="44" t="inlineStr">
        <is>
          <t>黄志鹏</t>
        </is>
      </c>
      <c r="AA430" s="44" t="inlineStr">
        <is>
          <t>环农领办发〔2022〕4号</t>
        </is>
      </c>
      <c r="AB430" s="44" t="inlineStr">
        <is>
          <t>省提前批</t>
        </is>
      </c>
      <c r="AC430" s="67" t="inlineStr">
        <is>
          <t>否</t>
        </is>
      </c>
      <c r="AD430" s="67" t="inlineStr">
        <is>
          <t>√</t>
        </is>
      </c>
      <c r="AE430" s="67" t="inlineStr">
        <is>
          <t>√</t>
        </is>
      </c>
      <c r="AF430" s="67" t="inlineStr">
        <is>
          <t>√</t>
        </is>
      </c>
      <c r="AG430" s="67" t="inlineStr">
        <is>
          <t>√</t>
        </is>
      </c>
      <c r="AH430" s="67" t="inlineStr">
        <is>
          <t>√</t>
        </is>
      </c>
      <c r="AI430" s="67" t="inlineStr">
        <is>
          <t>√</t>
        </is>
      </c>
      <c r="AJ430" s="67" t="inlineStr">
        <is>
          <t>√</t>
        </is>
      </c>
      <c r="AK430" s="67" t="inlineStr">
        <is>
          <t>√</t>
        </is>
      </c>
      <c r="AL430" s="18" t="inlineStr">
        <is>
          <t>×</t>
        </is>
      </c>
      <c r="AM430" s="18" t="inlineStr">
        <is>
          <t>×</t>
        </is>
      </c>
      <c r="AN430" s="67" t="inlineStr">
        <is>
          <t>√</t>
        </is>
      </c>
      <c r="AO430" s="67" t="inlineStr">
        <is>
          <t>正在衔接完善</t>
        </is>
      </c>
    </row>
    <row r="431" ht="78" customHeight="1" s="186">
      <c r="A431" s="123" t="n"/>
      <c r="B431" s="46" t="inlineStr">
        <is>
          <t>环县天池乡殷屈河村贾塬组张塬至老虎梁草羊产业路工程</t>
        </is>
      </c>
      <c r="C431" s="46" t="inlineStr">
        <is>
          <t>续建</t>
        </is>
      </c>
      <c r="D431" s="44" t="inlineStr">
        <is>
          <t>2021.01-2022.12</t>
        </is>
      </c>
      <c r="E431" s="46" t="inlineStr">
        <is>
          <t>天池</t>
        </is>
      </c>
      <c r="F431" s="104" t="inlineStr">
        <is>
          <t>建设砂砾路工程5.075公里。（总投资152.9733万元，已安排40万元，本次安排70万元）</t>
        </is>
      </c>
      <c r="G431" s="46" t="n">
        <v>70</v>
      </c>
      <c r="H431" s="46" t="n"/>
      <c r="I431" s="46" t="n">
        <v>70</v>
      </c>
      <c r="J431" s="46" t="n"/>
      <c r="K431" s="46" t="n"/>
      <c r="L431" s="103" t="inlineStr">
        <is>
          <t>甘财扶贫〔2021〕25号</t>
        </is>
      </c>
      <c r="M431" s="51" t="inlineStr">
        <is>
          <t>建设产业村组道路，发展草畜产业，提高农户收入。</t>
        </is>
      </c>
      <c r="N431" s="51" t="inlineStr">
        <is>
          <t>通过实施产业道路，改善农村产业发展条件，促进农民发展产业增收，进一步巩固脱贫成果。</t>
        </is>
      </c>
      <c r="O431" s="115" t="n">
        <v>1</v>
      </c>
      <c r="P431" s="44" t="n"/>
      <c r="Q431" s="46">
        <f>R431+S431</f>
        <v/>
      </c>
      <c r="R431" s="46" t="n">
        <v>0.0021</v>
      </c>
      <c r="S431" s="200" t="n">
        <v>0.001</v>
      </c>
      <c r="T431" s="46">
        <f>U431+V431</f>
        <v/>
      </c>
      <c r="U431" s="46" t="n">
        <v>0.0152</v>
      </c>
      <c r="V431" s="46" t="inlineStr">
        <is>
          <t>0.0076</t>
        </is>
      </c>
      <c r="W431" s="46" t="inlineStr">
        <is>
          <t>交运局</t>
        </is>
      </c>
      <c r="X431" s="44" t="inlineStr">
        <is>
          <t>解欣骅</t>
        </is>
      </c>
      <c r="Y431" s="46" t="inlineStr">
        <is>
          <t>公路局</t>
        </is>
      </c>
      <c r="Z431" s="44" t="inlineStr">
        <is>
          <t>黄志鹏</t>
        </is>
      </c>
      <c r="AA431" s="44" t="inlineStr">
        <is>
          <t>环农领办发〔2022〕4号</t>
        </is>
      </c>
      <c r="AB431" s="44" t="inlineStr">
        <is>
          <t>省提前批</t>
        </is>
      </c>
      <c r="AC431" s="67" t="inlineStr">
        <is>
          <t>否</t>
        </is>
      </c>
      <c r="AD431" s="67" t="inlineStr">
        <is>
          <t>√</t>
        </is>
      </c>
      <c r="AE431" s="67" t="inlineStr">
        <is>
          <t>√</t>
        </is>
      </c>
      <c r="AF431" s="67" t="inlineStr">
        <is>
          <t>√</t>
        </is>
      </c>
      <c r="AG431" s="67" t="inlineStr">
        <is>
          <t>√</t>
        </is>
      </c>
      <c r="AH431" s="67" t="inlineStr">
        <is>
          <t>√</t>
        </is>
      </c>
      <c r="AI431" s="67" t="inlineStr">
        <is>
          <t>√</t>
        </is>
      </c>
      <c r="AJ431" s="67" t="inlineStr">
        <is>
          <t>√</t>
        </is>
      </c>
      <c r="AK431" s="67" t="inlineStr">
        <is>
          <t>√</t>
        </is>
      </c>
      <c r="AL431" s="18" t="inlineStr">
        <is>
          <t>×</t>
        </is>
      </c>
      <c r="AM431" s="18" t="inlineStr">
        <is>
          <t>×</t>
        </is>
      </c>
      <c r="AN431" s="67" t="inlineStr">
        <is>
          <t>√</t>
        </is>
      </c>
      <c r="AO431" s="67" t="inlineStr">
        <is>
          <t>正在衔接完善</t>
        </is>
      </c>
    </row>
    <row r="432" ht="63" customHeight="1" s="186">
      <c r="A432" s="123" t="n"/>
      <c r="B432" s="46" t="inlineStr">
        <is>
          <t>环县虎洞镇砂井子村至杨拐沟何家山草羊产业路工程</t>
        </is>
      </c>
      <c r="C432" s="46" t="inlineStr">
        <is>
          <t>续建</t>
        </is>
      </c>
      <c r="D432" s="44" t="inlineStr">
        <is>
          <t>2021.01-2022.12</t>
        </is>
      </c>
      <c r="E432" s="113" t="inlineStr">
        <is>
          <t>虎洞</t>
        </is>
      </c>
      <c r="F432" s="104" t="inlineStr">
        <is>
          <t>建设砂砾路工程11.161公里。（总投资451.7871万元，本次安排320万元）</t>
        </is>
      </c>
      <c r="G432" s="46" t="n">
        <v>320</v>
      </c>
      <c r="H432" s="46" t="n"/>
      <c r="I432" s="46" t="n">
        <v>320</v>
      </c>
      <c r="J432" s="46" t="n"/>
      <c r="K432" s="46" t="n"/>
      <c r="L432" s="103" t="inlineStr">
        <is>
          <t>甘财扶贫〔2021〕25号</t>
        </is>
      </c>
      <c r="M432" s="51" t="inlineStr">
        <is>
          <t>建设产业村组道路，发展草畜产业，提高农户收入。</t>
        </is>
      </c>
      <c r="N432" s="51" t="inlineStr">
        <is>
          <t>通过实施产业道路，改善农村产业发展条件，促进农民发展产业增收，进一步巩固脱贫成果。</t>
        </is>
      </c>
      <c r="O432" s="115" t="n">
        <v>1</v>
      </c>
      <c r="P432" s="44" t="n"/>
      <c r="Q432" s="46">
        <f>R432+S432</f>
        <v/>
      </c>
      <c r="R432" s="46" t="n">
        <v>0.008399999999999999</v>
      </c>
      <c r="S432" s="46" t="n">
        <v>0.0042</v>
      </c>
      <c r="T432" s="46">
        <f>U432+V432</f>
        <v/>
      </c>
      <c r="U432" s="46" t="n">
        <v>0.0378</v>
      </c>
      <c r="V432" s="46" t="inlineStr">
        <is>
          <t>0.0189</t>
        </is>
      </c>
      <c r="W432" s="46" t="inlineStr">
        <is>
          <t>交运局</t>
        </is>
      </c>
      <c r="X432" s="44" t="inlineStr">
        <is>
          <t>解欣骅</t>
        </is>
      </c>
      <c r="Y432" s="46" t="inlineStr">
        <is>
          <t>公路局</t>
        </is>
      </c>
      <c r="Z432" s="44" t="inlineStr">
        <is>
          <t>黄志鹏</t>
        </is>
      </c>
      <c r="AA432" s="44" t="inlineStr">
        <is>
          <t>环农领办发〔2022〕4号</t>
        </is>
      </c>
      <c r="AB432" s="44" t="inlineStr">
        <is>
          <t>省提前批</t>
        </is>
      </c>
      <c r="AC432" s="67" t="inlineStr">
        <is>
          <t>否</t>
        </is>
      </c>
      <c r="AD432" s="67" t="inlineStr">
        <is>
          <t>√</t>
        </is>
      </c>
      <c r="AE432" s="67" t="inlineStr">
        <is>
          <t>√</t>
        </is>
      </c>
      <c r="AF432" s="67" t="inlineStr">
        <is>
          <t>√</t>
        </is>
      </c>
      <c r="AG432" s="67" t="inlineStr">
        <is>
          <t>√</t>
        </is>
      </c>
      <c r="AH432" s="67" t="inlineStr">
        <is>
          <t>√</t>
        </is>
      </c>
      <c r="AI432" s="67" t="inlineStr">
        <is>
          <t>√</t>
        </is>
      </c>
      <c r="AJ432" s="67" t="inlineStr">
        <is>
          <t>√</t>
        </is>
      </c>
      <c r="AK432" s="67" t="inlineStr">
        <is>
          <t>√</t>
        </is>
      </c>
      <c r="AL432" s="18" t="inlineStr">
        <is>
          <t>×</t>
        </is>
      </c>
      <c r="AM432" s="18" t="inlineStr">
        <is>
          <t>×</t>
        </is>
      </c>
      <c r="AN432" s="67" t="inlineStr">
        <is>
          <t>√</t>
        </is>
      </c>
      <c r="AO432" s="67" t="inlineStr">
        <is>
          <t>正在衔接完善</t>
        </is>
      </c>
    </row>
    <row r="433" ht="75" customHeight="1" s="186">
      <c r="A433" s="123" t="n"/>
      <c r="B433" s="46" t="inlineStr">
        <is>
          <t>环县秦团庄乡新集子村箍窑子组草羊产业路工程</t>
        </is>
      </c>
      <c r="C433" s="46" t="inlineStr">
        <is>
          <t>续建</t>
        </is>
      </c>
      <c r="D433" s="44" t="inlineStr">
        <is>
          <t>2021.01-2022.12</t>
        </is>
      </c>
      <c r="E433" s="46" t="inlineStr">
        <is>
          <t>秦团庄</t>
        </is>
      </c>
      <c r="F433" s="104" t="inlineStr">
        <is>
          <t>建设砂砾路工程3.848公里。（总投资86.5064万元，本次安排70万元）</t>
        </is>
      </c>
      <c r="G433" s="46" t="n">
        <v>70</v>
      </c>
      <c r="H433" s="46" t="n"/>
      <c r="I433" s="46" t="n">
        <v>70</v>
      </c>
      <c r="J433" s="46" t="n"/>
      <c r="K433" s="46" t="n"/>
      <c r="L433" s="103" t="inlineStr">
        <is>
          <t>甘财扶贫〔2021〕25号</t>
        </is>
      </c>
      <c r="M433" s="51" t="inlineStr">
        <is>
          <t>建设产业村组道路，发展草畜产业，提高农户收入。</t>
        </is>
      </c>
      <c r="N433" s="51" t="inlineStr">
        <is>
          <t>通过实施产业道路，改善农村产业发展条件，促进农民发展产业增收，进一步巩固脱贫成果。</t>
        </is>
      </c>
      <c r="O433" s="115" t="n">
        <v>1</v>
      </c>
      <c r="P433" s="44" t="n"/>
      <c r="Q433" s="46">
        <f>R433+S433</f>
        <v/>
      </c>
      <c r="R433" s="46" t="n">
        <v>0.0018</v>
      </c>
      <c r="S433" s="46" t="n">
        <v>0.0009</v>
      </c>
      <c r="T433" s="46">
        <f>U433+V433</f>
        <v/>
      </c>
      <c r="U433" s="46" t="n">
        <v>0.0059</v>
      </c>
      <c r="V433" s="46" t="inlineStr">
        <is>
          <t>0.0029</t>
        </is>
      </c>
      <c r="W433" s="46" t="inlineStr">
        <is>
          <t>交运局</t>
        </is>
      </c>
      <c r="X433" s="44" t="inlineStr">
        <is>
          <t>解欣骅</t>
        </is>
      </c>
      <c r="Y433" s="46" t="inlineStr">
        <is>
          <t>公路局</t>
        </is>
      </c>
      <c r="Z433" s="44" t="inlineStr">
        <is>
          <t>黄志鹏</t>
        </is>
      </c>
      <c r="AA433" s="44" t="inlineStr">
        <is>
          <t>环农领办发〔2022〕4号</t>
        </is>
      </c>
      <c r="AB433" s="44" t="inlineStr">
        <is>
          <t>省提前批</t>
        </is>
      </c>
      <c r="AC433" s="67" t="inlineStr">
        <is>
          <t>否</t>
        </is>
      </c>
      <c r="AD433" s="67" t="inlineStr">
        <is>
          <t>√</t>
        </is>
      </c>
      <c r="AE433" s="67" t="inlineStr">
        <is>
          <t>√</t>
        </is>
      </c>
      <c r="AF433" s="67" t="inlineStr">
        <is>
          <t>√</t>
        </is>
      </c>
      <c r="AG433" s="67" t="inlineStr">
        <is>
          <t>√</t>
        </is>
      </c>
      <c r="AH433" s="67" t="inlineStr">
        <is>
          <t>√</t>
        </is>
      </c>
      <c r="AI433" s="67" t="inlineStr">
        <is>
          <t>√</t>
        </is>
      </c>
      <c r="AJ433" s="67" t="inlineStr">
        <is>
          <t>√</t>
        </is>
      </c>
      <c r="AK433" s="67" t="inlineStr">
        <is>
          <t>√</t>
        </is>
      </c>
      <c r="AL433" s="18" t="inlineStr">
        <is>
          <t>×</t>
        </is>
      </c>
      <c r="AM433" s="18" t="inlineStr">
        <is>
          <t>×</t>
        </is>
      </c>
      <c r="AN433" s="67" t="inlineStr">
        <is>
          <t>√</t>
        </is>
      </c>
      <c r="AO433" s="67" t="inlineStr">
        <is>
          <t>正在衔接完善</t>
        </is>
      </c>
    </row>
    <row r="434" ht="86" customHeight="1" s="186">
      <c r="A434" s="123" t="n"/>
      <c r="B434" s="46" t="inlineStr">
        <is>
          <t>环县耿湾乡黑城岔村黄家泉至耿河村耿河至早流渠村买原草羊产业路工程</t>
        </is>
      </c>
      <c r="C434" s="46" t="inlineStr">
        <is>
          <t>续建</t>
        </is>
      </c>
      <c r="D434" s="44" t="inlineStr">
        <is>
          <t>2021.01-2022.12</t>
        </is>
      </c>
      <c r="E434" s="46" t="inlineStr">
        <is>
          <t>耿湾</t>
        </is>
      </c>
      <c r="F434" s="104" t="inlineStr">
        <is>
          <t>建设砂砾路工程16.185公里。（总投资560.9399万元，本次安排370万元）</t>
        </is>
      </c>
      <c r="G434" s="46" t="n">
        <v>370</v>
      </c>
      <c r="H434" s="46" t="n"/>
      <c r="I434" s="46" t="n">
        <v>370</v>
      </c>
      <c r="J434" s="46" t="n"/>
      <c r="K434" s="46" t="n"/>
      <c r="L434" s="103" t="inlineStr">
        <is>
          <t>甘财扶贫〔2021〕25号</t>
        </is>
      </c>
      <c r="M434" s="51" t="inlineStr">
        <is>
          <t>建设产业村组道路，发展草畜产业，提高农户收入。</t>
        </is>
      </c>
      <c r="N434" s="51" t="inlineStr">
        <is>
          <t>通过实施产业道路，改善农村产业发展条件，促进农民发展产业增收，进一步巩固脱贫成果。</t>
        </is>
      </c>
      <c r="O434" s="115" t="n">
        <v>1</v>
      </c>
      <c r="P434" s="44" t="n"/>
      <c r="Q434" s="46">
        <f>R434+S434</f>
        <v/>
      </c>
      <c r="R434" s="46" t="n">
        <v>0.0055</v>
      </c>
      <c r="S434" s="46" t="n">
        <v>0.0027</v>
      </c>
      <c r="T434" s="46">
        <f>U434+V434</f>
        <v/>
      </c>
      <c r="U434" s="46" t="n">
        <v>0.0278</v>
      </c>
      <c r="V434" s="46" t="inlineStr">
        <is>
          <t>0.0139</t>
        </is>
      </c>
      <c r="W434" s="46" t="inlineStr">
        <is>
          <t>交运局</t>
        </is>
      </c>
      <c r="X434" s="44" t="inlineStr">
        <is>
          <t>解欣骅</t>
        </is>
      </c>
      <c r="Y434" s="46" t="inlineStr">
        <is>
          <t>公路局</t>
        </is>
      </c>
      <c r="Z434" s="44" t="inlineStr">
        <is>
          <t>黄志鹏</t>
        </is>
      </c>
      <c r="AA434" s="44" t="inlineStr">
        <is>
          <t>环农领办发〔2022〕4号</t>
        </is>
      </c>
      <c r="AB434" s="44" t="inlineStr">
        <is>
          <t>省提前批</t>
        </is>
      </c>
      <c r="AC434" s="67" t="inlineStr">
        <is>
          <t>否</t>
        </is>
      </c>
      <c r="AD434" s="67" t="inlineStr">
        <is>
          <t>√</t>
        </is>
      </c>
      <c r="AE434" s="67" t="inlineStr">
        <is>
          <t>√</t>
        </is>
      </c>
      <c r="AF434" s="67" t="inlineStr">
        <is>
          <t>√</t>
        </is>
      </c>
      <c r="AG434" s="67" t="inlineStr">
        <is>
          <t>√</t>
        </is>
      </c>
      <c r="AH434" s="67" t="inlineStr">
        <is>
          <t>√</t>
        </is>
      </c>
      <c r="AI434" s="67" t="inlineStr">
        <is>
          <t>√</t>
        </is>
      </c>
      <c r="AJ434" s="67" t="inlineStr">
        <is>
          <t>√</t>
        </is>
      </c>
      <c r="AK434" s="67" t="inlineStr">
        <is>
          <t>√</t>
        </is>
      </c>
      <c r="AL434" s="18" t="inlineStr">
        <is>
          <t>×</t>
        </is>
      </c>
      <c r="AM434" s="18" t="inlineStr">
        <is>
          <t>×</t>
        </is>
      </c>
      <c r="AN434" s="67" t="inlineStr">
        <is>
          <t>√</t>
        </is>
      </c>
      <c r="AO434" s="67" t="inlineStr">
        <is>
          <t>正在衔接完善</t>
        </is>
      </c>
    </row>
    <row r="435" ht="69" customHeight="1" s="186">
      <c r="A435" s="123" t="n"/>
      <c r="B435" s="46" t="inlineStr">
        <is>
          <t>环县合道镇红崖洼村新区草羊产业发展湾儿崖桥梁工程</t>
        </is>
      </c>
      <c r="C435" s="46" t="inlineStr">
        <is>
          <t>续建</t>
        </is>
      </c>
      <c r="D435" s="44" t="inlineStr">
        <is>
          <t>2021.01-2022.12</t>
        </is>
      </c>
      <c r="E435" s="46" t="inlineStr">
        <is>
          <t>合道</t>
        </is>
      </c>
      <c r="F435" s="104" t="inlineStr">
        <is>
          <t>建设桥梁工程0.875公里。（总投资795.6764万元，本次安排534万元）</t>
        </is>
      </c>
      <c r="G435" s="46" t="n">
        <v>534</v>
      </c>
      <c r="H435" s="46" t="n"/>
      <c r="I435" s="46" t="n">
        <v>534</v>
      </c>
      <c r="J435" s="46" t="n"/>
      <c r="K435" s="46" t="n"/>
      <c r="L435" s="103" t="inlineStr">
        <is>
          <t>甘财扶贫〔2021〕25号</t>
        </is>
      </c>
      <c r="M435" s="51" t="inlineStr">
        <is>
          <t>建设产业村组道路，发展草畜产业，提高农户收入。</t>
        </is>
      </c>
      <c r="N435" s="51" t="inlineStr">
        <is>
          <t>通过实施产业道路，改善农村产业发展条件，促进农民发展产业增收，进一步巩固脱贫成果。</t>
        </is>
      </c>
      <c r="O435" s="115" t="n">
        <v>1</v>
      </c>
      <c r="P435" s="44" t="n"/>
      <c r="Q435" s="46">
        <f>R435+S435</f>
        <v/>
      </c>
      <c r="R435" s="46" t="n">
        <v>0.0129</v>
      </c>
      <c r="S435" s="46" t="n">
        <v>0.0064</v>
      </c>
      <c r="T435" s="46">
        <f>U435+V435</f>
        <v/>
      </c>
      <c r="U435" s="46" t="n">
        <v>0.0565</v>
      </c>
      <c r="V435" s="46" t="inlineStr">
        <is>
          <t>0.0282</t>
        </is>
      </c>
      <c r="W435" s="46" t="inlineStr">
        <is>
          <t>交运局</t>
        </is>
      </c>
      <c r="X435" s="44" t="inlineStr">
        <is>
          <t>解欣骅</t>
        </is>
      </c>
      <c r="Y435" s="46" t="inlineStr">
        <is>
          <t>公路局</t>
        </is>
      </c>
      <c r="Z435" s="44" t="inlineStr">
        <is>
          <t>黄志鹏</t>
        </is>
      </c>
      <c r="AA435" s="44" t="inlineStr">
        <is>
          <t>环农领办发〔2022〕4号</t>
        </is>
      </c>
      <c r="AB435" s="44" t="inlineStr">
        <is>
          <t>省提前批</t>
        </is>
      </c>
      <c r="AC435" s="67" t="inlineStr">
        <is>
          <t>否</t>
        </is>
      </c>
      <c r="AD435" s="67" t="inlineStr">
        <is>
          <t>√</t>
        </is>
      </c>
      <c r="AE435" s="67" t="inlineStr">
        <is>
          <t>√</t>
        </is>
      </c>
      <c r="AF435" s="67" t="inlineStr">
        <is>
          <t>√</t>
        </is>
      </c>
      <c r="AG435" s="67" t="inlineStr">
        <is>
          <t>√</t>
        </is>
      </c>
      <c r="AH435" s="67" t="inlineStr">
        <is>
          <t>√</t>
        </is>
      </c>
      <c r="AI435" s="67" t="inlineStr">
        <is>
          <t>√</t>
        </is>
      </c>
      <c r="AJ435" s="67" t="inlineStr">
        <is>
          <t>√</t>
        </is>
      </c>
      <c r="AK435" s="67" t="inlineStr">
        <is>
          <t>√</t>
        </is>
      </c>
      <c r="AL435" s="18" t="inlineStr">
        <is>
          <t>×</t>
        </is>
      </c>
      <c r="AM435" s="18" t="inlineStr">
        <is>
          <t>×</t>
        </is>
      </c>
      <c r="AN435" s="67" t="inlineStr">
        <is>
          <t>√</t>
        </is>
      </c>
      <c r="AO435" s="67" t="inlineStr">
        <is>
          <t>正在衔接完善</t>
        </is>
      </c>
    </row>
    <row r="436" ht="63" customHeight="1" s="186">
      <c r="A436" s="123" t="n"/>
      <c r="B436" s="46" t="inlineStr">
        <is>
          <t>环县环城至白草塬草羊产业油路改建工程</t>
        </is>
      </c>
      <c r="C436" s="46" t="inlineStr">
        <is>
          <t>续建</t>
        </is>
      </c>
      <c r="D436" s="44" t="inlineStr">
        <is>
          <t>2021.01-2022.12</t>
        </is>
      </c>
      <c r="E436" s="46" t="inlineStr">
        <is>
          <t>环城</t>
        </is>
      </c>
      <c r="F436" s="104" t="inlineStr">
        <is>
          <t>建设油路工程6.88公里。（总投资1243.3484万元，本次安排800万元）</t>
        </is>
      </c>
      <c r="G436" s="46" t="n">
        <v>800</v>
      </c>
      <c r="H436" s="46" t="n"/>
      <c r="I436" s="46" t="n">
        <v>800</v>
      </c>
      <c r="J436" s="46" t="n"/>
      <c r="K436" s="46" t="n"/>
      <c r="L436" s="103" t="inlineStr">
        <is>
          <t>甘财扶贫〔2021〕25号</t>
        </is>
      </c>
      <c r="M436" s="51" t="inlineStr">
        <is>
          <t>建设产业村组道路，发展草畜产业，提高农户收入。</t>
        </is>
      </c>
      <c r="N436" s="51" t="inlineStr">
        <is>
          <t>通过实施产业道路，改善农村产业发展条件，促进农民发展产业增收，进一步巩固脱贫成果。</t>
        </is>
      </c>
      <c r="O436" s="115" t="n">
        <v>0</v>
      </c>
      <c r="P436" s="44" t="n">
        <v>1</v>
      </c>
      <c r="Q436" s="46">
        <f>R436+S436</f>
        <v/>
      </c>
      <c r="R436" s="46" t="n">
        <v>0.027</v>
      </c>
      <c r="S436" s="46" t="n">
        <v>0.0135</v>
      </c>
      <c r="T436" s="46">
        <f>U436+V436</f>
        <v/>
      </c>
      <c r="U436" s="46" t="n">
        <v>0.1073</v>
      </c>
      <c r="V436" s="46" t="inlineStr">
        <is>
          <t>0.0536</t>
        </is>
      </c>
      <c r="W436" s="46" t="inlineStr">
        <is>
          <t>交运局</t>
        </is>
      </c>
      <c r="X436" s="44" t="inlineStr">
        <is>
          <t>解欣骅</t>
        </is>
      </c>
      <c r="Y436" s="46" t="inlineStr">
        <is>
          <t>公路局</t>
        </is>
      </c>
      <c r="Z436" s="44" t="inlineStr">
        <is>
          <t>黄志鹏</t>
        </is>
      </c>
      <c r="AA436" s="44" t="inlineStr">
        <is>
          <t>环农领办发〔2022〕4号</t>
        </is>
      </c>
      <c r="AB436" s="44" t="inlineStr">
        <is>
          <t>省提前批</t>
        </is>
      </c>
      <c r="AC436" s="67" t="inlineStr">
        <is>
          <t>否</t>
        </is>
      </c>
      <c r="AD436" s="67" t="inlineStr">
        <is>
          <t>√</t>
        </is>
      </c>
      <c r="AE436" s="67" t="inlineStr">
        <is>
          <t>√</t>
        </is>
      </c>
      <c r="AF436" s="67" t="inlineStr">
        <is>
          <t>√</t>
        </is>
      </c>
      <c r="AG436" s="67" t="inlineStr">
        <is>
          <t>√</t>
        </is>
      </c>
      <c r="AH436" s="67" t="inlineStr">
        <is>
          <t>√</t>
        </is>
      </c>
      <c r="AI436" s="67" t="inlineStr">
        <is>
          <t>√</t>
        </is>
      </c>
      <c r="AJ436" s="67" t="inlineStr">
        <is>
          <t>√</t>
        </is>
      </c>
      <c r="AK436" s="67" t="inlineStr">
        <is>
          <t>√</t>
        </is>
      </c>
      <c r="AL436" s="18" t="inlineStr">
        <is>
          <t>×</t>
        </is>
      </c>
      <c r="AM436" s="18" t="inlineStr">
        <is>
          <t>×</t>
        </is>
      </c>
      <c r="AN436" s="67" t="inlineStr">
        <is>
          <t>√</t>
        </is>
      </c>
      <c r="AO436" s="67" t="inlineStr">
        <is>
          <t>正在衔接完善</t>
        </is>
      </c>
    </row>
    <row r="437" ht="39" customHeight="1" s="186">
      <c r="A437" s="123" t="n"/>
      <c r="B437" s="190" t="inlineStr">
        <is>
          <t>2.农田水利设施</t>
        </is>
      </c>
      <c r="C437" s="181" t="n"/>
      <c r="D437" s="181" t="n"/>
      <c r="E437" s="182" t="n"/>
      <c r="F437" s="47" t="n"/>
      <c r="G437" s="48">
        <f>G438+G439+G440+G441+G442+G463</f>
        <v/>
      </c>
      <c r="H437" s="48">
        <f>H438+H439+H440+H441+H442+H463</f>
        <v/>
      </c>
      <c r="I437" s="48">
        <f>I438+I439+I440+I441+I442+I463</f>
        <v/>
      </c>
      <c r="J437" s="48">
        <f>J438+J439+J440+J441+J442+J463</f>
        <v/>
      </c>
      <c r="K437" s="48">
        <f>K438+K439+K440+K441+K442+K463</f>
        <v/>
      </c>
      <c r="L437" s="67" t="n"/>
      <c r="M437" s="73" t="n"/>
      <c r="N437" s="73" t="n"/>
      <c r="O437" s="67" t="n"/>
      <c r="P437" s="67" t="n"/>
      <c r="Q437" s="67" t="n"/>
      <c r="R437" s="67" t="n"/>
      <c r="S437" s="67" t="n"/>
      <c r="T437" s="67" t="n"/>
      <c r="U437" s="67" t="n"/>
      <c r="V437" s="67" t="n"/>
      <c r="W437" s="77" t="n"/>
      <c r="X437" s="77" t="n"/>
      <c r="Y437" s="67" t="n"/>
      <c r="Z437" s="67" t="n"/>
      <c r="AA437" s="67" t="n"/>
      <c r="AB437" s="67" t="n"/>
      <c r="AC437" s="67" t="n"/>
      <c r="AD437" s="67" t="n"/>
      <c r="AE437" s="67" t="n"/>
      <c r="AF437" s="67" t="n"/>
      <c r="AG437" s="67" t="n"/>
      <c r="AH437" s="67" t="n"/>
      <c r="AI437" s="67" t="n"/>
      <c r="AJ437" s="67" t="n"/>
      <c r="AK437" s="67" t="n"/>
      <c r="AL437" s="67" t="n"/>
      <c r="AM437" s="67" t="n"/>
      <c r="AN437" s="67" t="n"/>
      <c r="AO437" s="67" t="n"/>
    </row>
    <row r="438" ht="69" customHeight="1" s="186">
      <c r="A438" s="42" t="n"/>
      <c r="B438" s="42" t="inlineStr">
        <is>
          <t>环县合道川中型灌区田间配套改造项目</t>
        </is>
      </c>
      <c r="C438" s="42" t="inlineStr">
        <is>
          <t>新建</t>
        </is>
      </c>
      <c r="D438" s="40" t="inlineStr">
        <is>
          <t>2022.01-2022.12</t>
        </is>
      </c>
      <c r="E438" s="42" t="inlineStr">
        <is>
          <t>曲子镇</t>
        </is>
      </c>
      <c r="F438" s="102" t="inlineStr">
        <is>
          <t>新建及改造渠道90.92km，新建渠系建筑物1209座，维修改造泵站6座，新衬1000m³调节水池1座，完成田间配套1.08万亩(工程总投资2498.10万元)。</t>
        </is>
      </c>
      <c r="G438" s="42" t="n">
        <v>1200</v>
      </c>
      <c r="H438" s="40" t="n">
        <v>1200</v>
      </c>
      <c r="I438" s="40" t="n"/>
      <c r="J438" s="40" t="n"/>
      <c r="K438" s="40" t="n"/>
      <c r="L438" s="40" t="inlineStr">
        <is>
          <t>甘财扶贫〔2021〕26号</t>
        </is>
      </c>
      <c r="M438" s="102" t="inlineStr">
        <is>
          <t>改善灌溉面积0.70万亩，提高保灌面积0.2万亩,发展种植业，增加农户收入。</t>
        </is>
      </c>
      <c r="N438" s="102" t="inlineStr">
        <is>
          <t>提升产业发展基础设施，改善种植条件，增加农户种植收入，巩固拓展脱贫攻坚成果。</t>
        </is>
      </c>
      <c r="O438" s="42" t="n">
        <v>7</v>
      </c>
      <c r="P438" s="40" t="n"/>
      <c r="Q438" s="42">
        <f>R438+S438</f>
        <v/>
      </c>
      <c r="R438" s="204" t="n">
        <v>0.198</v>
      </c>
      <c r="S438" s="40" t="n"/>
      <c r="T438" s="42">
        <f>U438+V438</f>
        <v/>
      </c>
      <c r="U438" s="204" t="n">
        <v>0.8414</v>
      </c>
      <c r="V438" s="40" t="n"/>
      <c r="W438" s="42" t="inlineStr">
        <is>
          <t>水务局</t>
        </is>
      </c>
      <c r="X438" s="79" t="inlineStr">
        <is>
          <t>李英璞</t>
        </is>
      </c>
      <c r="Y438" s="42" t="inlineStr">
        <is>
          <t>水务局</t>
        </is>
      </c>
      <c r="Z438" s="40" t="inlineStr">
        <is>
          <t>李英璞</t>
        </is>
      </c>
      <c r="AA438" s="40" t="inlineStr">
        <is>
          <t>环农领办发〔2022〕3号</t>
        </is>
      </c>
      <c r="AB438" s="40" t="inlineStr">
        <is>
          <t>中提前批</t>
        </is>
      </c>
      <c r="AC438" s="67" t="inlineStr">
        <is>
          <t>否</t>
        </is>
      </c>
      <c r="AD438" s="67" t="inlineStr">
        <is>
          <t>√</t>
        </is>
      </c>
      <c r="AE438" s="67" t="inlineStr">
        <is>
          <t>√</t>
        </is>
      </c>
      <c r="AF438" s="67" t="inlineStr">
        <is>
          <t>√</t>
        </is>
      </c>
      <c r="AG438" s="67" t="inlineStr">
        <is>
          <t>√</t>
        </is>
      </c>
      <c r="AH438" s="67" t="inlineStr">
        <is>
          <t>√</t>
        </is>
      </c>
      <c r="AI438" s="67" t="inlineStr">
        <is>
          <t>√</t>
        </is>
      </c>
      <c r="AJ438" s="67" t="inlineStr">
        <is>
          <t>√</t>
        </is>
      </c>
      <c r="AK438" s="67" t="inlineStr">
        <is>
          <t>√</t>
        </is>
      </c>
      <c r="AL438" s="18" t="inlineStr">
        <is>
          <t>×</t>
        </is>
      </c>
      <c r="AM438" s="18" t="inlineStr">
        <is>
          <t>×</t>
        </is>
      </c>
      <c r="AN438" s="67" t="inlineStr">
        <is>
          <t>√</t>
        </is>
      </c>
      <c r="AO438" s="67" t="n"/>
    </row>
    <row r="439" ht="111" customHeight="1" s="186">
      <c r="A439" s="42" t="n"/>
      <c r="B439" s="42" t="inlineStr">
        <is>
          <t>环县合道川中型灌区节水配套改造项目</t>
        </is>
      </c>
      <c r="C439" s="42" t="inlineStr">
        <is>
          <t>续建</t>
        </is>
      </c>
      <c r="D439" s="40" t="inlineStr">
        <is>
          <t>2021.01-2022.12</t>
        </is>
      </c>
      <c r="E439" s="42" t="inlineStr">
        <is>
          <t>曲子镇</t>
        </is>
      </c>
      <c r="F439" s="50" t="inlineStr">
        <is>
          <t>对环县合道川灌区楼房子、姬家河沟、刘旗和西沟4个灌溉片区干渠进行改造，改造干渠长度16.98km，其中砼套衬渠5.01km，新衬渠道1.13km，拆除重建10.84km；改造渠系建筑物135座。(工程总投资1485.72万元，已安排978万元，本次安排112万元）</t>
        </is>
      </c>
      <c r="G439" s="42" t="n">
        <v>112</v>
      </c>
      <c r="H439" s="42" t="n">
        <v>112</v>
      </c>
      <c r="I439" s="42" t="n"/>
      <c r="J439" s="42" t="n"/>
      <c r="K439" s="42" t="n"/>
      <c r="L439" s="42" t="inlineStr">
        <is>
          <t>甘财农〔2021〕121号</t>
        </is>
      </c>
      <c r="M439" s="191" t="inlineStr">
        <is>
          <t>项目涉及合道镇、曲子镇2个乡镇7个行政村20个自然村，项目实施后可改善灌溉面积0.7万亩，新增及恢复灌溉灌溉面积0.2万亩。改善种植条件，增加亩产，提升种植效益。</t>
        </is>
      </c>
      <c r="N439" s="191" t="inlineStr">
        <is>
          <t>提升产业发展基础设施，改善种植条件，增加农户种植收入，巩固拓展脱贫攻坚成果。</t>
        </is>
      </c>
      <c r="O439" s="42" t="n">
        <v>7</v>
      </c>
      <c r="P439" s="42" t="n"/>
      <c r="Q439" s="42">
        <f>R439+S439</f>
        <v/>
      </c>
      <c r="R439" s="42" t="n">
        <v>0.198</v>
      </c>
      <c r="S439" s="42" t="n"/>
      <c r="T439" s="42">
        <f>U439+V439</f>
        <v/>
      </c>
      <c r="U439" s="42" t="n">
        <v>0.8414</v>
      </c>
      <c r="V439" s="42" t="n"/>
      <c r="W439" s="42" t="inlineStr">
        <is>
          <t>水务局</t>
        </is>
      </c>
      <c r="X439" s="42" t="inlineStr">
        <is>
          <t>李英璞</t>
        </is>
      </c>
      <c r="Y439" s="42" t="inlineStr">
        <is>
          <t>水务局</t>
        </is>
      </c>
      <c r="Z439" s="40" t="inlineStr">
        <is>
          <t>李英璞</t>
        </is>
      </c>
      <c r="AA439" s="40" t="inlineStr">
        <is>
          <t>环农领办发〔2021〕53号</t>
        </is>
      </c>
      <c r="AB439" s="40" t="inlineStr">
        <is>
          <t>一批整合</t>
        </is>
      </c>
      <c r="AC439" s="67" t="inlineStr">
        <is>
          <t>否</t>
        </is>
      </c>
      <c r="AD439" s="67" t="inlineStr">
        <is>
          <t>√</t>
        </is>
      </c>
      <c r="AE439" s="67" t="inlineStr">
        <is>
          <t>√</t>
        </is>
      </c>
      <c r="AF439" s="67" t="inlineStr">
        <is>
          <t>√</t>
        </is>
      </c>
      <c r="AG439" s="67" t="inlineStr">
        <is>
          <t>√</t>
        </is>
      </c>
      <c r="AH439" s="67" t="inlineStr">
        <is>
          <t>√</t>
        </is>
      </c>
      <c r="AI439" s="67" t="inlineStr">
        <is>
          <t>√</t>
        </is>
      </c>
      <c r="AJ439" s="67" t="inlineStr">
        <is>
          <t>√</t>
        </is>
      </c>
      <c r="AK439" s="67" t="inlineStr">
        <is>
          <t>√</t>
        </is>
      </c>
      <c r="AL439" s="18" t="inlineStr">
        <is>
          <t>×</t>
        </is>
      </c>
      <c r="AM439" s="18" t="inlineStr">
        <is>
          <t>×</t>
        </is>
      </c>
      <c r="AN439" s="67" t="inlineStr">
        <is>
          <t>√</t>
        </is>
      </c>
      <c r="AO439" s="67" t="n"/>
    </row>
    <row r="440" ht="180" customHeight="1" s="186">
      <c r="A440" s="42" t="n"/>
      <c r="B440" s="42" t="inlineStr">
        <is>
          <t>环县2021年坡耕地水土流失综合治理工程</t>
        </is>
      </c>
      <c r="C440" s="42" t="inlineStr">
        <is>
          <t>续建</t>
        </is>
      </c>
      <c r="D440" s="40" t="inlineStr">
        <is>
          <t>2021.01-2022.12</t>
        </is>
      </c>
      <c r="E440" s="42" t="inlineStr">
        <is>
          <t>八珠、
小南沟2个乡镇</t>
        </is>
      </c>
      <c r="F440" s="50" t="inlineStr">
        <is>
          <t>新增水土流失治理面积15.86平方公里，其中：新修梯田1066.67公顷，营造水保林519.31公顷，配套田间道路19.464公里，生产道路127.576公里，栽植行道树9247株等。（总投资3200万元，行业资金已安排2560万元，本次配套安排500万元）</t>
        </is>
      </c>
      <c r="G440" s="42" t="n">
        <v>500</v>
      </c>
      <c r="H440" s="42" t="n"/>
      <c r="I440" s="42" t="n">
        <v>500</v>
      </c>
      <c r="J440" s="42" t="n"/>
      <c r="K440" s="42" t="n"/>
      <c r="L440" s="42" t="inlineStr">
        <is>
          <t>甘财扶贫〔2021〕25号</t>
        </is>
      </c>
      <c r="M440" s="50" t="inlineStr">
        <is>
          <t>蓄水保土保田，拦截入黄泥沙，改善农业生产条件，促进农业生产方式转变，助推巩固脱贫攻坚成果。</t>
        </is>
      </c>
      <c r="N440" s="50" t="inlineStr">
        <is>
          <t>通过项目实施，促进了农牧业生产发展。流域内的畜牧业由原来的传统畜牧业转变为与生态环境建设相得益彰的效益型现代畜牧业。同时，土地利用结构和产业结构得到合理调整，以基本农田为基础，整合养畜、棚圈、沼气池、购置农机具等措施，改善了农户生计条件，增强了发展后劲，产值明显增加，为农民增产增收致富奠定了坚实基础。</t>
        </is>
      </c>
      <c r="O440" s="42" t="n">
        <v>4</v>
      </c>
      <c r="P440" s="40" t="n"/>
      <c r="Q440" s="42">
        <f>R440+S440</f>
        <v/>
      </c>
      <c r="R440" s="42" t="n">
        <v>0.0851</v>
      </c>
      <c r="S440" s="42" t="n"/>
      <c r="T440" s="42">
        <f>U440+V440</f>
        <v/>
      </c>
      <c r="U440" s="42" t="n">
        <v>0.3867</v>
      </c>
      <c r="V440" s="42" t="n"/>
      <c r="W440" s="42" t="inlineStr">
        <is>
          <t>水保局</t>
        </is>
      </c>
      <c r="X440" s="42" t="inlineStr">
        <is>
          <t>杨万龙</t>
        </is>
      </c>
      <c r="Y440" s="42" t="inlineStr">
        <is>
          <t>水保局</t>
        </is>
      </c>
      <c r="Z440" s="42" t="inlineStr">
        <is>
          <t>杨万龙</t>
        </is>
      </c>
      <c r="AA440" s="40" t="inlineStr">
        <is>
          <t>环农领办发〔2022〕4号</t>
        </is>
      </c>
      <c r="AB440" s="40" t="inlineStr">
        <is>
          <t>省提前批</t>
        </is>
      </c>
      <c r="AC440" s="67" t="inlineStr">
        <is>
          <t>否</t>
        </is>
      </c>
      <c r="AD440" s="67" t="inlineStr">
        <is>
          <t>√</t>
        </is>
      </c>
      <c r="AE440" s="67" t="inlineStr">
        <is>
          <t>√</t>
        </is>
      </c>
      <c r="AF440" s="67" t="inlineStr">
        <is>
          <t>√</t>
        </is>
      </c>
      <c r="AG440" s="67" t="inlineStr">
        <is>
          <t>√</t>
        </is>
      </c>
      <c r="AH440" s="67" t="inlineStr">
        <is>
          <t>√</t>
        </is>
      </c>
      <c r="AI440" s="67" t="inlineStr">
        <is>
          <t>√</t>
        </is>
      </c>
      <c r="AJ440" s="67" t="inlineStr">
        <is>
          <t>√</t>
        </is>
      </c>
      <c r="AK440" s="67" t="inlineStr">
        <is>
          <t>√</t>
        </is>
      </c>
      <c r="AL440" s="18" t="inlineStr">
        <is>
          <t>×</t>
        </is>
      </c>
      <c r="AM440" s="18" t="inlineStr">
        <is>
          <t>×</t>
        </is>
      </c>
      <c r="AN440" s="67" t="inlineStr">
        <is>
          <t>√</t>
        </is>
      </c>
      <c r="AO440" s="67" t="n"/>
    </row>
    <row r="441" ht="108" customHeight="1" s="186">
      <c r="A441" s="42" t="n"/>
      <c r="B441" s="42" t="inlineStr">
        <is>
          <t>环县2021年黄土高原淤地坝建设工程</t>
        </is>
      </c>
      <c r="C441" s="42" t="inlineStr">
        <is>
          <t>续建</t>
        </is>
      </c>
      <c r="D441" s="40" t="inlineStr">
        <is>
          <t>2021.01-2022.12</t>
        </is>
      </c>
      <c r="E441" s="42" t="inlineStr">
        <is>
          <t>环城
等6个乡镇</t>
        </is>
      </c>
      <c r="F441" s="50" t="inlineStr">
        <is>
          <t>新建金掌川、井沟、小掌子、寺儿沟、后沟、黄崾岘、黄岔子、马路坡等8座大型淤地坝工程。（总投资3304万元，行业资金已安排2640万元，本次配套安排400万元）</t>
        </is>
      </c>
      <c r="G441" s="42" t="n">
        <v>400</v>
      </c>
      <c r="H441" s="42" t="n"/>
      <c r="I441" s="42" t="n">
        <v>400</v>
      </c>
      <c r="J441" s="42" t="n"/>
      <c r="K441" s="42" t="n"/>
      <c r="L441" s="42" t="inlineStr">
        <is>
          <t>甘财扶贫〔2021〕25号</t>
        </is>
      </c>
      <c r="M441" s="50" t="inlineStr">
        <is>
          <t>削洪滞峰拦泥，有效减少入黄泥沙，为流域下游防洪安全提供保障。建成后淤地成田提高粮食产量，上坝道路方便群众出行，坝内存水以供大牲畜饮水，保障产业发展用水。</t>
        </is>
      </c>
      <c r="N441" s="50" t="inlineStr">
        <is>
          <t>通过新建淤地坝工程的建设和运行，不断增强贫困地区和贫困人口的内生动力和发展活力。改善生态环境、解决交通出行、拦蓄径流利用，就近安排贫困人口务工提高收入等。为“产业兴旺、生态宜居”夯实基础。</t>
        </is>
      </c>
      <c r="O441" s="42" t="n">
        <v>8</v>
      </c>
      <c r="P441" s="40" t="n"/>
      <c r="Q441" s="42">
        <f>R441+S441</f>
        <v/>
      </c>
      <c r="R441" s="42" t="n">
        <v>0.0262</v>
      </c>
      <c r="S441" s="42" t="n"/>
      <c r="T441" s="42">
        <f>U441+V441</f>
        <v/>
      </c>
      <c r="U441" s="42" t="n">
        <v>0.1145</v>
      </c>
      <c r="V441" s="42" t="n"/>
      <c r="W441" s="42" t="inlineStr">
        <is>
          <t>水保局</t>
        </is>
      </c>
      <c r="X441" s="42" t="inlineStr">
        <is>
          <t>杨万龙</t>
        </is>
      </c>
      <c r="Y441" s="42" t="inlineStr">
        <is>
          <t>水保局</t>
        </is>
      </c>
      <c r="Z441" s="42" t="inlineStr">
        <is>
          <t>杨万龙</t>
        </is>
      </c>
      <c r="AA441" s="40" t="inlineStr">
        <is>
          <t>环农领办发〔2022〕4号</t>
        </is>
      </c>
      <c r="AB441" s="40" t="inlineStr">
        <is>
          <t>省提前批</t>
        </is>
      </c>
      <c r="AC441" s="67" t="inlineStr">
        <is>
          <t>否</t>
        </is>
      </c>
      <c r="AD441" s="67" t="inlineStr">
        <is>
          <t>√</t>
        </is>
      </c>
      <c r="AE441" s="67" t="inlineStr">
        <is>
          <t>√</t>
        </is>
      </c>
      <c r="AF441" s="67" t="inlineStr">
        <is>
          <t>√</t>
        </is>
      </c>
      <c r="AG441" s="67" t="inlineStr">
        <is>
          <t>√</t>
        </is>
      </c>
      <c r="AH441" s="67" t="inlineStr">
        <is>
          <t>√</t>
        </is>
      </c>
      <c r="AI441" s="67" t="inlineStr">
        <is>
          <t>√</t>
        </is>
      </c>
      <c r="AJ441" s="67" t="inlineStr">
        <is>
          <t>√</t>
        </is>
      </c>
      <c r="AK441" s="67" t="inlineStr">
        <is>
          <t>√</t>
        </is>
      </c>
      <c r="AL441" s="18" t="inlineStr">
        <is>
          <t>×</t>
        </is>
      </c>
      <c r="AM441" s="18" t="inlineStr">
        <is>
          <t>×</t>
        </is>
      </c>
      <c r="AN441" s="67" t="inlineStr">
        <is>
          <t>√</t>
        </is>
      </c>
      <c r="AO441" s="67" t="n"/>
    </row>
    <row r="442" ht="60" customHeight="1" s="186">
      <c r="A442" s="42" t="n"/>
      <c r="B442" s="42" t="inlineStr">
        <is>
          <t>脱贫户羊产业用水小电井及场窖工程合计</t>
        </is>
      </c>
      <c r="C442" s="42" t="inlineStr">
        <is>
          <t>新建</t>
        </is>
      </c>
      <c r="D442" s="40" t="inlineStr">
        <is>
          <t>2022.01-2022.12</t>
        </is>
      </c>
      <c r="E442" s="42" t="inlineStr">
        <is>
          <t>小计</t>
        </is>
      </c>
      <c r="F442" s="102" t="inlineStr">
        <is>
          <t>新建一场一窖356处，每处补助0.5万元；小电井154眼，每眼补助0.4万元；集流场46处，每处补助0.2万元；砖砌窖328眼，每眼补助0.3万元。</t>
        </is>
      </c>
      <c r="G442" s="42">
        <f>SUM(G443:G462)</f>
        <v/>
      </c>
      <c r="H442" s="42">
        <f>SUM(H443:H462)</f>
        <v/>
      </c>
      <c r="I442" s="42" t="n"/>
      <c r="J442" s="42" t="n"/>
      <c r="K442" s="42" t="n"/>
      <c r="L442" s="40" t="n"/>
      <c r="M442" s="102" t="inlineStr">
        <is>
          <t>保障884户脱贫户的羊产业用水。</t>
        </is>
      </c>
      <c r="N442" s="102" t="inlineStr">
        <is>
          <t>进一步提升产业供水条件，保障农户羊畜产业发展用水，增加产业收入。</t>
        </is>
      </c>
      <c r="O442" s="42">
        <f>SUM(O443:O456)</f>
        <v/>
      </c>
      <c r="P442" s="40" t="n">
        <v>12</v>
      </c>
      <c r="Q442" s="42">
        <f>R442+S442</f>
        <v/>
      </c>
      <c r="R442" s="42" t="n">
        <v>0.08840000000000001</v>
      </c>
      <c r="S442" s="40" t="n"/>
      <c r="T442" s="42">
        <f>U442+V442</f>
        <v/>
      </c>
      <c r="U442" s="42" t="n">
        <v>0.4243</v>
      </c>
      <c r="V442" s="40" t="n"/>
      <c r="W442" s="42" t="inlineStr">
        <is>
          <t>水务局</t>
        </is>
      </c>
      <c r="X442" s="42" t="inlineStr">
        <is>
          <t>李英璞</t>
        </is>
      </c>
      <c r="Y442" s="42" t="inlineStr">
        <is>
          <t>各乡镇</t>
        </is>
      </c>
      <c r="Z442" s="40" t="n"/>
      <c r="AA442" s="40" t="inlineStr">
        <is>
          <t>环农领办发〔2022〕3号</t>
        </is>
      </c>
      <c r="AB442" s="40" t="inlineStr">
        <is>
          <t>中提前批</t>
        </is>
      </c>
      <c r="AC442" s="67" t="inlineStr">
        <is>
          <t>否</t>
        </is>
      </c>
      <c r="AD442" s="67" t="inlineStr">
        <is>
          <t>√</t>
        </is>
      </c>
      <c r="AE442" s="67" t="inlineStr">
        <is>
          <t>√</t>
        </is>
      </c>
      <c r="AF442" s="67" t="inlineStr">
        <is>
          <t>√</t>
        </is>
      </c>
      <c r="AG442" s="67" t="inlineStr">
        <is>
          <t>√</t>
        </is>
      </c>
      <c r="AH442" s="67" t="inlineStr">
        <is>
          <t>√</t>
        </is>
      </c>
      <c r="AI442" s="67" t="inlineStr">
        <is>
          <t>√</t>
        </is>
      </c>
      <c r="AJ442" s="67" t="inlineStr">
        <is>
          <t>√</t>
        </is>
      </c>
      <c r="AK442" s="67" t="inlineStr">
        <is>
          <t>√</t>
        </is>
      </c>
      <c r="AL442" s="18" t="inlineStr">
        <is>
          <t>×</t>
        </is>
      </c>
      <c r="AM442" s="18" t="inlineStr">
        <is>
          <t>×</t>
        </is>
      </c>
      <c r="AN442" s="67" t="inlineStr">
        <is>
          <t>√</t>
        </is>
      </c>
      <c r="AO442" s="67" t="n"/>
    </row>
    <row r="443" ht="69" customHeight="1" s="186">
      <c r="A443" s="123" t="n"/>
      <c r="B443" s="46" t="inlineStr">
        <is>
          <t>脱贫户羊产业用水小电井及场窖</t>
        </is>
      </c>
      <c r="C443" s="46" t="inlineStr">
        <is>
          <t>新建</t>
        </is>
      </c>
      <c r="D443" s="46" t="inlineStr">
        <is>
          <t>2022.01-2022.12</t>
        </is>
      </c>
      <c r="E443" s="46" t="inlineStr">
        <is>
          <t>演武乡</t>
        </is>
      </c>
      <c r="F443" s="51" t="inlineStr">
        <is>
          <t>新建小电井10眼，其中：曳郭咀村小电井2眼；佛岔村小电井3眼；吴家塬村小电井5眼。</t>
        </is>
      </c>
      <c r="G443" s="46">
        <f>10*0.4</f>
        <v/>
      </c>
      <c r="H443" s="46">
        <f>10*0.4</f>
        <v/>
      </c>
      <c r="I443" s="46" t="n"/>
      <c r="J443" s="46" t="n"/>
      <c r="K443" s="46" t="n"/>
      <c r="L443" s="44" t="inlineStr">
        <is>
          <t>甘财扶贫〔2021〕26号</t>
        </is>
      </c>
      <c r="M443" s="104" t="inlineStr">
        <is>
          <t>保障10户脱贫户的羊产业用水。</t>
        </is>
      </c>
      <c r="N443" s="104" t="inlineStr">
        <is>
          <t>进一步提升产业供水条件，保障农户羊畜产业发展用水，增加产业收入。</t>
        </is>
      </c>
      <c r="O443" s="46" t="n">
        <v>3</v>
      </c>
      <c r="P443" s="44" t="n"/>
      <c r="Q443" s="46">
        <f>R443+S443</f>
        <v/>
      </c>
      <c r="R443" s="46" t="n">
        <v>0.001</v>
      </c>
      <c r="S443" s="44" t="n"/>
      <c r="T443" s="46">
        <f>U443+V443</f>
        <v/>
      </c>
      <c r="U443" s="46" t="n">
        <v>0.0048</v>
      </c>
      <c r="V443" s="44" t="n"/>
      <c r="W443" s="46" t="inlineStr">
        <is>
          <t>水务局</t>
        </is>
      </c>
      <c r="X443" s="46" t="inlineStr">
        <is>
          <t>李英璞</t>
        </is>
      </c>
      <c r="Y443" s="46" t="inlineStr">
        <is>
          <t>演武乡</t>
        </is>
      </c>
      <c r="Z443" s="44" t="inlineStr">
        <is>
          <t>杨永杰</t>
        </is>
      </c>
      <c r="AA443" s="44" t="inlineStr">
        <is>
          <t>环农领办发〔2022〕3号</t>
        </is>
      </c>
      <c r="AB443" s="44" t="inlineStr">
        <is>
          <t>中提前批</t>
        </is>
      </c>
      <c r="AC443" s="67" t="inlineStr">
        <is>
          <t>否</t>
        </is>
      </c>
      <c r="AD443" s="67" t="inlineStr">
        <is>
          <t>√</t>
        </is>
      </c>
      <c r="AE443" s="67" t="inlineStr">
        <is>
          <t>√</t>
        </is>
      </c>
      <c r="AF443" s="67" t="inlineStr">
        <is>
          <t>√</t>
        </is>
      </c>
      <c r="AG443" s="67" t="inlineStr">
        <is>
          <t>√</t>
        </is>
      </c>
      <c r="AH443" s="67" t="inlineStr">
        <is>
          <t>√</t>
        </is>
      </c>
      <c r="AI443" s="67" t="inlineStr">
        <is>
          <t>√</t>
        </is>
      </c>
      <c r="AJ443" s="67" t="inlineStr">
        <is>
          <t>√</t>
        </is>
      </c>
      <c r="AK443" s="67" t="inlineStr">
        <is>
          <t>√</t>
        </is>
      </c>
      <c r="AL443" s="18" t="inlineStr">
        <is>
          <t>×</t>
        </is>
      </c>
      <c r="AM443" s="18" t="inlineStr">
        <is>
          <t>×</t>
        </is>
      </c>
      <c r="AN443" s="67" t="inlineStr">
        <is>
          <t>√</t>
        </is>
      </c>
      <c r="AO443" s="67" t="n"/>
    </row>
    <row r="444" ht="69" customHeight="1" s="186">
      <c r="A444" s="123" t="n"/>
      <c r="B444" s="46" t="inlineStr">
        <is>
          <t>脱贫户羊产业用水小电井及场窖</t>
        </is>
      </c>
      <c r="C444" s="46" t="inlineStr">
        <is>
          <t>新建</t>
        </is>
      </c>
      <c r="D444" s="46" t="inlineStr">
        <is>
          <t>2022.01-2022.12</t>
        </is>
      </c>
      <c r="E444" s="46" t="inlineStr">
        <is>
          <t>樊家川镇</t>
        </is>
      </c>
      <c r="F444" s="104" t="inlineStr">
        <is>
          <t>新建一场一窖3处、集流场1处、砖砌窖25处，其中：慕家河一场一窖1处、砖砌窖4眼；郝集砖砌窖11眼；李崾岘村砖砌窖3眼；马骏滩村一场一窖2处，砖砌窖5眼；长城村集流场1处，砖砌窖2眼。</t>
        </is>
      </c>
      <c r="G444" s="46">
        <f>3*0.5+1*0.2+25*0.3</f>
        <v/>
      </c>
      <c r="H444" s="46">
        <f>3*0.5+1*0.2+25*0.3</f>
        <v/>
      </c>
      <c r="I444" s="46" t="n"/>
      <c r="J444" s="46" t="n"/>
      <c r="K444" s="46" t="n"/>
      <c r="L444" s="44" t="inlineStr">
        <is>
          <t>甘财扶贫〔2021〕26号</t>
        </is>
      </c>
      <c r="M444" s="104" t="inlineStr">
        <is>
          <t>保障29户脱贫户的羊产业用水。</t>
        </is>
      </c>
      <c r="N444" s="104" t="inlineStr">
        <is>
          <t>进一步提升产业供水条件，保障农户羊畜产业发展用水，增加产业收入。</t>
        </is>
      </c>
      <c r="O444" s="46" t="n">
        <v>5</v>
      </c>
      <c r="P444" s="44" t="n"/>
      <c r="Q444" s="46">
        <f>R444+S444</f>
        <v/>
      </c>
      <c r="R444" s="46" t="n">
        <v>0.0029</v>
      </c>
      <c r="S444" s="44" t="n"/>
      <c r="T444" s="46">
        <f>U444+V444</f>
        <v/>
      </c>
      <c r="U444" s="46" t="n">
        <v>0.0139</v>
      </c>
      <c r="V444" s="44" t="n"/>
      <c r="W444" s="46" t="inlineStr">
        <is>
          <t>水务局</t>
        </is>
      </c>
      <c r="X444" s="46" t="inlineStr">
        <is>
          <t>李英璞</t>
        </is>
      </c>
      <c r="Y444" s="46" t="inlineStr">
        <is>
          <t>樊家川镇</t>
        </is>
      </c>
      <c r="Z444" s="44" t="inlineStr">
        <is>
          <t>王治峰</t>
        </is>
      </c>
      <c r="AA444" s="44" t="inlineStr">
        <is>
          <t>环农领办发〔2022〕3号</t>
        </is>
      </c>
      <c r="AB444" s="44" t="inlineStr">
        <is>
          <t>中提前批</t>
        </is>
      </c>
      <c r="AC444" s="67" t="inlineStr">
        <is>
          <t>否</t>
        </is>
      </c>
      <c r="AD444" s="67" t="inlineStr">
        <is>
          <t>√</t>
        </is>
      </c>
      <c r="AE444" s="67" t="inlineStr">
        <is>
          <t>√</t>
        </is>
      </c>
      <c r="AF444" s="67" t="inlineStr">
        <is>
          <t>√</t>
        </is>
      </c>
      <c r="AG444" s="67" t="inlineStr">
        <is>
          <t>√</t>
        </is>
      </c>
      <c r="AH444" s="67" t="inlineStr">
        <is>
          <t>√</t>
        </is>
      </c>
      <c r="AI444" s="67" t="inlineStr">
        <is>
          <t>√</t>
        </is>
      </c>
      <c r="AJ444" s="67" t="inlineStr">
        <is>
          <t>√</t>
        </is>
      </c>
      <c r="AK444" s="67" t="inlineStr">
        <is>
          <t>√</t>
        </is>
      </c>
      <c r="AL444" s="18" t="inlineStr">
        <is>
          <t>×</t>
        </is>
      </c>
      <c r="AM444" s="18" t="inlineStr">
        <is>
          <t>×</t>
        </is>
      </c>
      <c r="AN444" s="67" t="inlineStr">
        <is>
          <t>√</t>
        </is>
      </c>
      <c r="AO444" s="67" t="n"/>
    </row>
    <row r="445" ht="91" customHeight="1" s="186">
      <c r="A445" s="123" t="n"/>
      <c r="B445" s="46" t="inlineStr">
        <is>
          <t>脱贫户羊产业用水小电井及场窖</t>
        </is>
      </c>
      <c r="C445" s="46" t="inlineStr">
        <is>
          <t>新建</t>
        </is>
      </c>
      <c r="D445" s="46" t="inlineStr">
        <is>
          <t>2022.01-2022.12</t>
        </is>
      </c>
      <c r="E445" s="46" t="inlineStr">
        <is>
          <t>耿湾乡</t>
        </is>
      </c>
      <c r="F445" s="104" t="inlineStr">
        <is>
          <t>新建一场一窖27处、小电井1眼、集流场3处、砖砌窖20处，其中：郜庄村一场一窖1处；耿河村一场一窖2处；韩老庄村一场一窖2处；黑城岔村一场一窖1处，集流场2处，砖砌窖2处；潘掌村一场一窖10处；四合原村一场一窖2处；桃树掌村砖砌窖1眼；天桥村一场一窖2处，小电井1眼，砖砌窖9眼；早流渠村一场一窖1处，砖砌窖3眼；张台村一场一窖3眼，砖砌窖3眼；郝东掌一场一窖2处，集流场1处；许家掌村一场一窖1处，砖砌窖2处。</t>
        </is>
      </c>
      <c r="G445" s="46">
        <f>27*0.5+1*0.4+3*0.2+20*0.3</f>
        <v/>
      </c>
      <c r="H445" s="46">
        <f>27*0.5+1*0.4+3*0.2+20*0.3</f>
        <v/>
      </c>
      <c r="I445" s="46" t="n"/>
      <c r="J445" s="46" t="n"/>
      <c r="K445" s="46" t="n"/>
      <c r="L445" s="44" t="inlineStr">
        <is>
          <t>甘财扶贫〔2021〕26号</t>
        </is>
      </c>
      <c r="M445" s="104" t="inlineStr">
        <is>
          <t>保障51户脱贫户的羊产业用水。</t>
        </is>
      </c>
      <c r="N445" s="104" t="inlineStr">
        <is>
          <t>进一步提升产业供水条件，保障农户羊畜产业发展用水，增加产业收入。</t>
        </is>
      </c>
      <c r="O445" s="46" t="n">
        <v>12</v>
      </c>
      <c r="P445" s="44" t="n"/>
      <c r="Q445" s="46">
        <f>R445+S445</f>
        <v/>
      </c>
      <c r="R445" s="46" t="n">
        <v>0.0051</v>
      </c>
      <c r="S445" s="44" t="n"/>
      <c r="T445" s="46">
        <f>U445+V445</f>
        <v/>
      </c>
      <c r="U445" s="46" t="n">
        <v>0.0245</v>
      </c>
      <c r="V445" s="44" t="n"/>
      <c r="W445" s="46" t="inlineStr">
        <is>
          <t>水务局</t>
        </is>
      </c>
      <c r="X445" s="46" t="inlineStr">
        <is>
          <t>李英璞</t>
        </is>
      </c>
      <c r="Y445" s="46" t="inlineStr">
        <is>
          <t>耿湾乡</t>
        </is>
      </c>
      <c r="Z445" s="44" t="inlineStr">
        <is>
          <t>王秀丽</t>
        </is>
      </c>
      <c r="AA445" s="44" t="inlineStr">
        <is>
          <t>环农领办发〔2022〕3号</t>
        </is>
      </c>
      <c r="AB445" s="44" t="inlineStr">
        <is>
          <t>中提前批</t>
        </is>
      </c>
      <c r="AC445" s="67" t="inlineStr">
        <is>
          <t>否</t>
        </is>
      </c>
      <c r="AD445" s="67" t="inlineStr">
        <is>
          <t>√</t>
        </is>
      </c>
      <c r="AE445" s="67" t="inlineStr">
        <is>
          <t>√</t>
        </is>
      </c>
      <c r="AF445" s="67" t="inlineStr">
        <is>
          <t>√</t>
        </is>
      </c>
      <c r="AG445" s="67" t="inlineStr">
        <is>
          <t>√</t>
        </is>
      </c>
      <c r="AH445" s="67" t="inlineStr">
        <is>
          <t>√</t>
        </is>
      </c>
      <c r="AI445" s="67" t="inlineStr">
        <is>
          <t>√</t>
        </is>
      </c>
      <c r="AJ445" s="67" t="inlineStr">
        <is>
          <t>√</t>
        </is>
      </c>
      <c r="AK445" s="67" t="inlineStr">
        <is>
          <t>√</t>
        </is>
      </c>
      <c r="AL445" s="18" t="inlineStr">
        <is>
          <t>×</t>
        </is>
      </c>
      <c r="AM445" s="18" t="inlineStr">
        <is>
          <t>×</t>
        </is>
      </c>
      <c r="AN445" s="67" t="inlineStr">
        <is>
          <t>√</t>
        </is>
      </c>
      <c r="AO445" s="67" t="n"/>
    </row>
    <row r="446" ht="75" customHeight="1" s="186">
      <c r="A446" s="123" t="n"/>
      <c r="B446" s="46" t="inlineStr">
        <is>
          <t>脱贫户羊产业用水小电井及场窖</t>
        </is>
      </c>
      <c r="C446" s="46" t="inlineStr">
        <is>
          <t>新建</t>
        </is>
      </c>
      <c r="D446" s="46" t="inlineStr">
        <is>
          <t>2022.01-2022.12</t>
        </is>
      </c>
      <c r="E446" s="46" t="inlineStr">
        <is>
          <t>八珠乡</t>
        </is>
      </c>
      <c r="F446" s="104" t="inlineStr">
        <is>
          <t>新建一场一窖5处、小电井6眼、集流场4处、砖砌窖16眼，其中：八珠塬村砖砌窖1眼；白塬村砖砌窖2眼；冯家湾村一场一窖5处、砖砌窖1眼；马连掌村小电井5眼，集流场1处，砖砌窖4眼；湫坝沟村集流场3处，砖砌窖4眼；塔儿咀村小电井1眼，砖砌窖6眼。</t>
        </is>
      </c>
      <c r="G446" s="46">
        <f>5*0.5+6*0.4+4*0.2+16*0.3</f>
        <v/>
      </c>
      <c r="H446" s="46">
        <f>5*0.5+6*0.4+4*0.2+16*0.3</f>
        <v/>
      </c>
      <c r="I446" s="46" t="n"/>
      <c r="J446" s="46" t="n"/>
      <c r="K446" s="46" t="n"/>
      <c r="L446" s="44" t="inlineStr">
        <is>
          <t>甘财扶贫〔2021〕26号</t>
        </is>
      </c>
      <c r="M446" s="104" t="inlineStr">
        <is>
          <t>保障31户脱贫户的羊产业用水。</t>
        </is>
      </c>
      <c r="N446" s="104" t="inlineStr">
        <is>
          <t>进一步提升产业供水条件，保障农户羊畜产业发展用水，增加产业收入。</t>
        </is>
      </c>
      <c r="O446" s="46" t="n">
        <v>6</v>
      </c>
      <c r="P446" s="44" t="n"/>
      <c r="Q446" s="46">
        <f>R446+S446</f>
        <v/>
      </c>
      <c r="R446" s="46" t="n">
        <v>0.0031</v>
      </c>
      <c r="S446" s="44" t="n"/>
      <c r="T446" s="46">
        <f>U446+V446</f>
        <v/>
      </c>
      <c r="U446" s="46" t="n">
        <v>0.0149</v>
      </c>
      <c r="V446" s="44" t="n"/>
      <c r="W446" s="46" t="inlineStr">
        <is>
          <t>水务局</t>
        </is>
      </c>
      <c r="X446" s="46" t="inlineStr">
        <is>
          <t>李英璞</t>
        </is>
      </c>
      <c r="Y446" s="46" t="inlineStr">
        <is>
          <t>八珠乡</t>
        </is>
      </c>
      <c r="Z446" s="44" t="inlineStr">
        <is>
          <t>白俊虎</t>
        </is>
      </c>
      <c r="AA446" s="44" t="inlineStr">
        <is>
          <t>环农领办发〔2022〕3号</t>
        </is>
      </c>
      <c r="AB446" s="44" t="inlineStr">
        <is>
          <t>中提前批</t>
        </is>
      </c>
      <c r="AC446" s="67" t="inlineStr">
        <is>
          <t>否</t>
        </is>
      </c>
      <c r="AD446" s="67" t="inlineStr">
        <is>
          <t>√</t>
        </is>
      </c>
      <c r="AE446" s="67" t="inlineStr">
        <is>
          <t>√</t>
        </is>
      </c>
      <c r="AF446" s="67" t="inlineStr">
        <is>
          <t>√</t>
        </is>
      </c>
      <c r="AG446" s="67" t="inlineStr">
        <is>
          <t>√</t>
        </is>
      </c>
      <c r="AH446" s="67" t="inlineStr">
        <is>
          <t>√</t>
        </is>
      </c>
      <c r="AI446" s="67" t="inlineStr">
        <is>
          <t>√</t>
        </is>
      </c>
      <c r="AJ446" s="67" t="inlineStr">
        <is>
          <t>√</t>
        </is>
      </c>
      <c r="AK446" s="67" t="inlineStr">
        <is>
          <t>√</t>
        </is>
      </c>
      <c r="AL446" s="18" t="inlineStr">
        <is>
          <t>×</t>
        </is>
      </c>
      <c r="AM446" s="18" t="inlineStr">
        <is>
          <t>×</t>
        </is>
      </c>
      <c r="AN446" s="67" t="inlineStr">
        <is>
          <t>√</t>
        </is>
      </c>
      <c r="AO446" s="67" t="n"/>
    </row>
    <row r="447" ht="72" customHeight="1" s="186">
      <c r="A447" s="123" t="n"/>
      <c r="B447" s="46" t="inlineStr">
        <is>
          <t>脱贫户羊产业用水小电井及场窖</t>
        </is>
      </c>
      <c r="C447" s="46" t="inlineStr">
        <is>
          <t>新建</t>
        </is>
      </c>
      <c r="D447" s="46" t="inlineStr">
        <is>
          <t>2022.01-2022.12</t>
        </is>
      </c>
      <c r="E447" s="46" t="inlineStr">
        <is>
          <t>毛井镇</t>
        </is>
      </c>
      <c r="F447" s="104" t="inlineStr">
        <is>
          <t>新建一场一窖26处、小电井2眼、集流场6处、砖砌窖15眼，其中：山西掌村砖砌窖1眼；施家滩一场一窖1处，砖砌窖1眼；乔崾岘村一场一窖2处，集流场1处，砖砌窖5眼；黄寨柯村一场一窖18处，集流场3处，砖砌窖4眼；大户掌村小电井2眼；马趟村一场一窖3处，集流场2处，砖砌窖4眼。</t>
        </is>
      </c>
      <c r="G447" s="46">
        <f>26*0.5+2*0.4+6*0.2+15*0.3</f>
        <v/>
      </c>
      <c r="H447" s="46">
        <f>26*0.5+2*0.4+6*0.2+15*0.3</f>
        <v/>
      </c>
      <c r="I447" s="46" t="n"/>
      <c r="J447" s="46" t="n"/>
      <c r="K447" s="46" t="n"/>
      <c r="L447" s="44" t="inlineStr">
        <is>
          <t>甘财扶贫〔2021〕26号</t>
        </is>
      </c>
      <c r="M447" s="104" t="inlineStr">
        <is>
          <t>保障49户脱贫户的羊产业用水。</t>
        </is>
      </c>
      <c r="N447" s="104" t="inlineStr">
        <is>
          <t>进一步提升产业供水条件，保障农户羊畜产业发展用水，增加产业收入。</t>
        </is>
      </c>
      <c r="O447" s="46" t="n">
        <v>6</v>
      </c>
      <c r="P447" s="44" t="n"/>
      <c r="Q447" s="46">
        <f>R447+S447</f>
        <v/>
      </c>
      <c r="R447" s="46" t="n">
        <v>0.0049</v>
      </c>
      <c r="S447" s="44" t="n"/>
      <c r="T447" s="46">
        <f>U447+V447</f>
        <v/>
      </c>
      <c r="U447" s="46" t="n">
        <v>0.0235</v>
      </c>
      <c r="V447" s="44" t="n"/>
      <c r="W447" s="46" t="inlineStr">
        <is>
          <t>水务局</t>
        </is>
      </c>
      <c r="X447" s="46" t="inlineStr">
        <is>
          <t>李英璞</t>
        </is>
      </c>
      <c r="Y447" s="46" t="inlineStr">
        <is>
          <t>毛井镇</t>
        </is>
      </c>
      <c r="Z447" s="44" t="inlineStr">
        <is>
          <t>梁立群</t>
        </is>
      </c>
      <c r="AA447" s="44" t="inlineStr">
        <is>
          <t>环农领办发〔2022〕3号</t>
        </is>
      </c>
      <c r="AB447" s="44" t="inlineStr">
        <is>
          <t>中提前批</t>
        </is>
      </c>
      <c r="AC447" s="67" t="inlineStr">
        <is>
          <t>否</t>
        </is>
      </c>
      <c r="AD447" s="67" t="inlineStr">
        <is>
          <t>√</t>
        </is>
      </c>
      <c r="AE447" s="67" t="inlineStr">
        <is>
          <t>√</t>
        </is>
      </c>
      <c r="AF447" s="67" t="inlineStr">
        <is>
          <t>√</t>
        </is>
      </c>
      <c r="AG447" s="67" t="inlineStr">
        <is>
          <t>√</t>
        </is>
      </c>
      <c r="AH447" s="67" t="inlineStr">
        <is>
          <t>√</t>
        </is>
      </c>
      <c r="AI447" s="67" t="inlineStr">
        <is>
          <t>√</t>
        </is>
      </c>
      <c r="AJ447" s="67" t="inlineStr">
        <is>
          <t>√</t>
        </is>
      </c>
      <c r="AK447" s="67" t="inlineStr">
        <is>
          <t>√</t>
        </is>
      </c>
      <c r="AL447" s="18" t="inlineStr">
        <is>
          <t>×</t>
        </is>
      </c>
      <c r="AM447" s="18" t="inlineStr">
        <is>
          <t>×</t>
        </is>
      </c>
      <c r="AN447" s="67" t="inlineStr">
        <is>
          <t>√</t>
        </is>
      </c>
      <c r="AO447" s="67" t="n"/>
    </row>
    <row r="448" ht="54" customHeight="1" s="186">
      <c r="A448" s="123" t="n"/>
      <c r="B448" s="46" t="inlineStr">
        <is>
          <t>脱贫户羊产业用水小电井及场窖</t>
        </is>
      </c>
      <c r="C448" s="46" t="inlineStr">
        <is>
          <t>新建</t>
        </is>
      </c>
      <c r="D448" s="46" t="inlineStr">
        <is>
          <t>2022.01-2022.12</t>
        </is>
      </c>
      <c r="E448" s="46" t="inlineStr">
        <is>
          <t>甜水镇</t>
        </is>
      </c>
      <c r="F448" s="104" t="inlineStr">
        <is>
          <t>新建一场一窖13处、砖砌窖5眼，其中：何塬村一场一窖2处，砖砌窖2眼；大良洼村一场一窖11处，砖砌窖3眼。</t>
        </is>
      </c>
      <c r="G448" s="46">
        <f>13*0.5+5*0.3</f>
        <v/>
      </c>
      <c r="H448" s="46">
        <f>13*0.5+5*0.3</f>
        <v/>
      </c>
      <c r="I448" s="46" t="n"/>
      <c r="J448" s="46" t="n"/>
      <c r="K448" s="46" t="n"/>
      <c r="L448" s="44" t="inlineStr">
        <is>
          <t>甘财扶贫〔2021〕26号</t>
        </is>
      </c>
      <c r="M448" s="104" t="inlineStr">
        <is>
          <t>保障18户脱贫户的羊产业用水。</t>
        </is>
      </c>
      <c r="N448" s="104" t="inlineStr">
        <is>
          <t>进一步提升产业供水条件，保障农户羊畜产业发展用水，增加产业收入。</t>
        </is>
      </c>
      <c r="O448" s="46" t="n">
        <v>2</v>
      </c>
      <c r="P448" s="44" t="n"/>
      <c r="Q448" s="46">
        <f>R448+S448</f>
        <v/>
      </c>
      <c r="R448" s="46" t="n">
        <v>0.0018</v>
      </c>
      <c r="S448" s="44" t="n"/>
      <c r="T448" s="46">
        <f>U448+V448</f>
        <v/>
      </c>
      <c r="U448" s="46" t="n">
        <v>0.0086</v>
      </c>
      <c r="V448" s="44" t="n"/>
      <c r="W448" s="46" t="inlineStr">
        <is>
          <t>水务局</t>
        </is>
      </c>
      <c r="X448" s="46" t="inlineStr">
        <is>
          <t>李英璞</t>
        </is>
      </c>
      <c r="Y448" s="46" t="inlineStr">
        <is>
          <t>甜水镇</t>
        </is>
      </c>
      <c r="Z448" s="44" t="inlineStr">
        <is>
          <t>程利平</t>
        </is>
      </c>
      <c r="AA448" s="44" t="inlineStr">
        <is>
          <t>环农领办发〔2022〕3号</t>
        </is>
      </c>
      <c r="AB448" s="44" t="inlineStr">
        <is>
          <t>中提前批</t>
        </is>
      </c>
      <c r="AC448" s="67" t="inlineStr">
        <is>
          <t>否</t>
        </is>
      </c>
      <c r="AD448" s="67" t="inlineStr">
        <is>
          <t>√</t>
        </is>
      </c>
      <c r="AE448" s="67" t="inlineStr">
        <is>
          <t>√</t>
        </is>
      </c>
      <c r="AF448" s="67" t="inlineStr">
        <is>
          <t>√</t>
        </is>
      </c>
      <c r="AG448" s="67" t="inlineStr">
        <is>
          <t>√</t>
        </is>
      </c>
      <c r="AH448" s="67" t="inlineStr">
        <is>
          <t>√</t>
        </is>
      </c>
      <c r="AI448" s="67" t="inlineStr">
        <is>
          <t>√</t>
        </is>
      </c>
      <c r="AJ448" s="67" t="inlineStr">
        <is>
          <t>√</t>
        </is>
      </c>
      <c r="AK448" s="67" t="inlineStr">
        <is>
          <t>√</t>
        </is>
      </c>
      <c r="AL448" s="18" t="inlineStr">
        <is>
          <t>×</t>
        </is>
      </c>
      <c r="AM448" s="18" t="inlineStr">
        <is>
          <t>×</t>
        </is>
      </c>
      <c r="AN448" s="67" t="inlineStr">
        <is>
          <t>√</t>
        </is>
      </c>
      <c r="AO448" s="67" t="n"/>
    </row>
    <row r="449" ht="98" customHeight="1" s="186">
      <c r="A449" s="123" t="n"/>
      <c r="B449" s="46" t="inlineStr">
        <is>
          <t>脱贫户羊产业用水小电井及场窖</t>
        </is>
      </c>
      <c r="C449" s="46" t="inlineStr">
        <is>
          <t>新建</t>
        </is>
      </c>
      <c r="D449" s="46" t="inlineStr">
        <is>
          <t>2022.01-2022.12</t>
        </is>
      </c>
      <c r="E449" s="46" t="inlineStr">
        <is>
          <t>车道镇</t>
        </is>
      </c>
      <c r="F449" s="104" t="inlineStr">
        <is>
          <t>新建一场一窖46处、小电井25眼、集流场6处、砖砌窖20眼，其中：呆渠村一场一窖2处，小电井1眼，砖砌窖2眼；杨掌村一场一窖9处，小电井4眼；万安村一场一窖17处，小电井9眼，集流场4处，砖砌窖7眼；魏洼村一场一窖8处，小电井1处，砖砌窖2眼；陈掌村一场一窖3处，小电井1眼；红台村一场一窖1处，小电井1眼；樱桃掌村一场一窖4处，小电井5眼，集流场2处，砖砌窖6眼；安掌村小电井3眼；刘园子村一场一窖2处，砖砌窖3眼。</t>
        </is>
      </c>
      <c r="G449" s="46">
        <f>46*0.5+25*0.4+6*0.2+20*0.3</f>
        <v/>
      </c>
      <c r="H449" s="46">
        <f>46*0.5+25*0.4+6*0.2+20*0.3</f>
        <v/>
      </c>
      <c r="I449" s="46" t="n"/>
      <c r="J449" s="46" t="n"/>
      <c r="K449" s="46" t="n"/>
      <c r="L449" s="44" t="inlineStr">
        <is>
          <t>甘财扶贫〔2021〕26号</t>
        </is>
      </c>
      <c r="M449" s="104" t="inlineStr">
        <is>
          <t>保障97户脱贫户的羊产业用水。</t>
        </is>
      </c>
      <c r="N449" s="104" t="inlineStr">
        <is>
          <t>进一步提升产业供水条件，保障农户羊畜产业发展用水，增加产业收入。</t>
        </is>
      </c>
      <c r="O449" s="46" t="n">
        <v>8</v>
      </c>
      <c r="P449" s="44" t="n"/>
      <c r="Q449" s="46">
        <f>R449+S449</f>
        <v/>
      </c>
      <c r="R449" s="46" t="n">
        <v>0.0097</v>
      </c>
      <c r="S449" s="44" t="n"/>
      <c r="T449" s="46">
        <f>U449+V449</f>
        <v/>
      </c>
      <c r="U449" s="46" t="n">
        <v>0.0466</v>
      </c>
      <c r="V449" s="44" t="n"/>
      <c r="W449" s="46" t="inlineStr">
        <is>
          <t>水务局</t>
        </is>
      </c>
      <c r="X449" s="46" t="inlineStr">
        <is>
          <t>李英璞</t>
        </is>
      </c>
      <c r="Y449" s="46" t="inlineStr">
        <is>
          <t>车道镇</t>
        </is>
      </c>
      <c r="Z449" s="46" t="inlineStr">
        <is>
          <t>张会星</t>
        </is>
      </c>
      <c r="AA449" s="44" t="inlineStr">
        <is>
          <t>环农领办发〔2022〕3号</t>
        </is>
      </c>
      <c r="AB449" s="44" t="inlineStr">
        <is>
          <t>中提前批</t>
        </is>
      </c>
      <c r="AC449" s="67" t="inlineStr">
        <is>
          <t>否</t>
        </is>
      </c>
      <c r="AD449" s="67" t="inlineStr">
        <is>
          <t>√</t>
        </is>
      </c>
      <c r="AE449" s="67" t="inlineStr">
        <is>
          <t>√</t>
        </is>
      </c>
      <c r="AF449" s="67" t="inlineStr">
        <is>
          <t>√</t>
        </is>
      </c>
      <c r="AG449" s="67" t="inlineStr">
        <is>
          <t>√</t>
        </is>
      </c>
      <c r="AH449" s="67" t="inlineStr">
        <is>
          <t>√</t>
        </is>
      </c>
      <c r="AI449" s="67" t="inlineStr">
        <is>
          <t>√</t>
        </is>
      </c>
      <c r="AJ449" s="67" t="inlineStr">
        <is>
          <t>√</t>
        </is>
      </c>
      <c r="AK449" s="67" t="inlineStr">
        <is>
          <t>√</t>
        </is>
      </c>
      <c r="AL449" s="18" t="inlineStr">
        <is>
          <t>×</t>
        </is>
      </c>
      <c r="AM449" s="18" t="inlineStr">
        <is>
          <t>×</t>
        </is>
      </c>
      <c r="AN449" s="67" t="inlineStr">
        <is>
          <t>√</t>
        </is>
      </c>
      <c r="AO449" s="67" t="n"/>
    </row>
    <row r="450" ht="85" customHeight="1" s="186">
      <c r="A450" s="123" t="n"/>
      <c r="B450" s="46" t="inlineStr">
        <is>
          <t>脱贫户羊产业用水小电井及场窖</t>
        </is>
      </c>
      <c r="C450" s="46" t="inlineStr">
        <is>
          <t>新建</t>
        </is>
      </c>
      <c r="D450" s="46" t="inlineStr">
        <is>
          <t>2022.01-2022.12</t>
        </is>
      </c>
      <c r="E450" s="46" t="inlineStr">
        <is>
          <t>洪德镇</t>
        </is>
      </c>
      <c r="F450" s="104" t="inlineStr">
        <is>
          <t>新建一场一窖30处、小电井13眼、集流场1处、砖砌窖26眼，其中：寇河村一场一窖1处，砖砌窖7处；洪德街村一场一窖1处，砖砌窖1眼；李达掌村小电井8眼；河连湾村一场一窖8处，小电井2眼，砖砌窖3眼；苏长沟村一场一窖11处，集流场1处，砖砌窖12眼；新集子村一场一窖7处，砖砌窖3眼；梁岔村小电井3眼；李塬村一场一窖2处；许旗村一场一窖1处。</t>
        </is>
      </c>
      <c r="G450" s="46">
        <f>30*0.5+13*0.4+1*0.2+26*0.3</f>
        <v/>
      </c>
      <c r="H450" s="46">
        <f>30*0.5+13*0.4+1*0.2+26*0.3</f>
        <v/>
      </c>
      <c r="I450" s="46" t="n"/>
      <c r="J450" s="46" t="n"/>
      <c r="K450" s="46" t="n"/>
      <c r="L450" s="44" t="inlineStr">
        <is>
          <t>甘财扶贫〔2021〕26号</t>
        </is>
      </c>
      <c r="M450" s="104" t="inlineStr">
        <is>
          <t>保障70户脱贫户的羊产业用水。</t>
        </is>
      </c>
      <c r="N450" s="104" t="inlineStr">
        <is>
          <t>进一步提升产业供水条件，保障农户羊畜产业发展用水，增加产业收入。</t>
        </is>
      </c>
      <c r="O450" s="46" t="n">
        <v>9</v>
      </c>
      <c r="P450" s="44" t="n"/>
      <c r="Q450" s="46">
        <f>R450+S450</f>
        <v/>
      </c>
      <c r="R450" s="46" t="n">
        <v>0.007</v>
      </c>
      <c r="S450" s="44" t="n"/>
      <c r="T450" s="46">
        <f>U450+V450</f>
        <v/>
      </c>
      <c r="U450" s="46" t="n">
        <v>0.0336</v>
      </c>
      <c r="V450" s="44" t="n"/>
      <c r="W450" s="46" t="inlineStr">
        <is>
          <t>水务局</t>
        </is>
      </c>
      <c r="X450" s="46" t="inlineStr">
        <is>
          <t>李英璞</t>
        </is>
      </c>
      <c r="Y450" s="46" t="inlineStr">
        <is>
          <t>洪德镇</t>
        </is>
      </c>
      <c r="Z450" s="71" t="inlineStr">
        <is>
          <t>王国伍</t>
        </is>
      </c>
      <c r="AA450" s="44" t="inlineStr">
        <is>
          <t>环农领办发〔2022〕3号</t>
        </is>
      </c>
      <c r="AB450" s="44" t="inlineStr">
        <is>
          <t>中提前批</t>
        </is>
      </c>
      <c r="AC450" s="67" t="inlineStr">
        <is>
          <t>否</t>
        </is>
      </c>
      <c r="AD450" s="67" t="inlineStr">
        <is>
          <t>√</t>
        </is>
      </c>
      <c r="AE450" s="67" t="inlineStr">
        <is>
          <t>√</t>
        </is>
      </c>
      <c r="AF450" s="67" t="inlineStr">
        <is>
          <t>√</t>
        </is>
      </c>
      <c r="AG450" s="67" t="inlineStr">
        <is>
          <t>√</t>
        </is>
      </c>
      <c r="AH450" s="67" t="inlineStr">
        <is>
          <t>√</t>
        </is>
      </c>
      <c r="AI450" s="67" t="inlineStr">
        <is>
          <t>√</t>
        </is>
      </c>
      <c r="AJ450" s="67" t="inlineStr">
        <is>
          <t>√</t>
        </is>
      </c>
      <c r="AK450" s="67" t="inlineStr">
        <is>
          <t>√</t>
        </is>
      </c>
      <c r="AL450" s="18" t="inlineStr">
        <is>
          <t>×</t>
        </is>
      </c>
      <c r="AM450" s="18" t="inlineStr">
        <is>
          <t>×</t>
        </is>
      </c>
      <c r="AN450" s="67" t="inlineStr">
        <is>
          <t>√</t>
        </is>
      </c>
      <c r="AO450" s="67" t="n"/>
    </row>
    <row r="451" ht="63" customHeight="1" s="186">
      <c r="A451" s="123" t="n"/>
      <c r="B451" s="46" t="inlineStr">
        <is>
          <t>脱贫户羊产业用水小电井及场窖</t>
        </is>
      </c>
      <c r="C451" s="46" t="inlineStr">
        <is>
          <t>新建</t>
        </is>
      </c>
      <c r="D451" s="46" t="inlineStr">
        <is>
          <t>2022.01-2022.12</t>
        </is>
      </c>
      <c r="E451" s="46" t="inlineStr">
        <is>
          <t>环城镇</t>
        </is>
      </c>
      <c r="F451" s="104" t="inlineStr">
        <is>
          <t>新建一场一窖13处、小电井1眼、砖砌窖13眼，其中：耿家沟村一场一窖4处，砖砌窖10处；赵小掌村一场一窖2处，砖砌窖2眼；高龚塬村一场一窖7处，小电井1眼；肖川村砖砌窖1眼。</t>
        </is>
      </c>
      <c r="G451" s="46">
        <f>13*0.5+1*0.4+13*0.3</f>
        <v/>
      </c>
      <c r="H451" s="46">
        <f>13*0.5+1*0.4+13*0.3</f>
        <v/>
      </c>
      <c r="I451" s="46" t="n"/>
      <c r="J451" s="46" t="n"/>
      <c r="K451" s="46" t="n"/>
      <c r="L451" s="44" t="inlineStr">
        <is>
          <t>甘财扶贫〔2021〕26号</t>
        </is>
      </c>
      <c r="M451" s="104" t="inlineStr">
        <is>
          <t>保障27户脱贫户的羊产业用水。</t>
        </is>
      </c>
      <c r="N451" s="104" t="inlineStr">
        <is>
          <t>进一步提升产业供水条件，保障农户羊畜产业发展用水，增加产业收入。</t>
        </is>
      </c>
      <c r="O451" s="46" t="n">
        <v>2</v>
      </c>
      <c r="P451" s="44" t="n">
        <v>2</v>
      </c>
      <c r="Q451" s="46">
        <f>R451+S451</f>
        <v/>
      </c>
      <c r="R451" s="46" t="n">
        <v>0.0027</v>
      </c>
      <c r="S451" s="44" t="n"/>
      <c r="T451" s="46">
        <f>U451+V451</f>
        <v/>
      </c>
      <c r="U451" s="46" t="n">
        <v>0.013</v>
      </c>
      <c r="V451" s="44" t="n"/>
      <c r="W451" s="46" t="inlineStr">
        <is>
          <t>水务局</t>
        </is>
      </c>
      <c r="X451" s="46" t="inlineStr">
        <is>
          <t>李英璞</t>
        </is>
      </c>
      <c r="Y451" s="46" t="inlineStr">
        <is>
          <t>环城镇</t>
        </is>
      </c>
      <c r="Z451" s="44" t="inlineStr">
        <is>
          <t>王向斌</t>
        </is>
      </c>
      <c r="AA451" s="44" t="inlineStr">
        <is>
          <t>环农领办发〔2022〕3号</t>
        </is>
      </c>
      <c r="AB451" s="44" t="inlineStr">
        <is>
          <t>中提前批</t>
        </is>
      </c>
      <c r="AC451" s="67" t="inlineStr">
        <is>
          <t>否</t>
        </is>
      </c>
      <c r="AD451" s="67" t="inlineStr">
        <is>
          <t>√</t>
        </is>
      </c>
      <c r="AE451" s="67" t="inlineStr">
        <is>
          <t>√</t>
        </is>
      </c>
      <c r="AF451" s="67" t="inlineStr">
        <is>
          <t>√</t>
        </is>
      </c>
      <c r="AG451" s="67" t="inlineStr">
        <is>
          <t>√</t>
        </is>
      </c>
      <c r="AH451" s="67" t="inlineStr">
        <is>
          <t>√</t>
        </is>
      </c>
      <c r="AI451" s="67" t="inlineStr">
        <is>
          <t>√</t>
        </is>
      </c>
      <c r="AJ451" s="67" t="inlineStr">
        <is>
          <t>√</t>
        </is>
      </c>
      <c r="AK451" s="67" t="inlineStr">
        <is>
          <t>√</t>
        </is>
      </c>
      <c r="AL451" s="18" t="inlineStr">
        <is>
          <t>×</t>
        </is>
      </c>
      <c r="AM451" s="18" t="inlineStr">
        <is>
          <t>×</t>
        </is>
      </c>
      <c r="AN451" s="67" t="inlineStr">
        <is>
          <t>√</t>
        </is>
      </c>
      <c r="AO451" s="67" t="n"/>
    </row>
    <row r="452" ht="63" customHeight="1" s="186">
      <c r="A452" s="123" t="n"/>
      <c r="B452" s="46" t="inlineStr">
        <is>
          <t>脱贫户羊产业用水小电井及场窖</t>
        </is>
      </c>
      <c r="C452" s="46" t="inlineStr">
        <is>
          <t>新建</t>
        </is>
      </c>
      <c r="D452" s="46" t="inlineStr">
        <is>
          <t>2022.01-2022.12</t>
        </is>
      </c>
      <c r="E452" s="46" t="inlineStr">
        <is>
          <t>秦团庄乡</t>
        </is>
      </c>
      <c r="F452" s="104" t="inlineStr">
        <is>
          <t>新建一场一窖7处，其中：大天子村一场一窖1处；南掌堡子村一场一窖6处。</t>
        </is>
      </c>
      <c r="G452" s="46">
        <f>7*0.5</f>
        <v/>
      </c>
      <c r="H452" s="46">
        <f>7*0.5</f>
        <v/>
      </c>
      <c r="I452" s="46" t="n"/>
      <c r="J452" s="44" t="n"/>
      <c r="K452" s="44" t="n"/>
      <c r="L452" s="44" t="inlineStr">
        <is>
          <t>甘财扶贫〔2021〕26号</t>
        </is>
      </c>
      <c r="M452" s="104" t="inlineStr">
        <is>
          <t>保障7户脱贫户的羊产业用水。</t>
        </is>
      </c>
      <c r="N452" s="104" t="inlineStr">
        <is>
          <t>进一步提升产业供水条件，保障农户羊畜产业发展用水，增加产业收入。</t>
        </is>
      </c>
      <c r="O452" s="46" t="n">
        <v>2</v>
      </c>
      <c r="P452" s="44" t="n"/>
      <c r="Q452" s="46">
        <f>R452+S452</f>
        <v/>
      </c>
      <c r="R452" s="46" t="n">
        <v>0.0007</v>
      </c>
      <c r="S452" s="44" t="n"/>
      <c r="T452" s="46">
        <f>U452+V452</f>
        <v/>
      </c>
      <c r="U452" s="200" t="n">
        <v>0.0034</v>
      </c>
      <c r="V452" s="44" t="n"/>
      <c r="W452" s="46" t="inlineStr">
        <is>
          <t>水务局</t>
        </is>
      </c>
      <c r="X452" s="46" t="inlineStr">
        <is>
          <t>李英璞</t>
        </is>
      </c>
      <c r="Y452" s="46" t="inlineStr">
        <is>
          <t>秦团庄乡</t>
        </is>
      </c>
      <c r="Z452" s="44" t="inlineStr">
        <is>
          <t>刘凤飞</t>
        </is>
      </c>
      <c r="AA452" s="44" t="inlineStr">
        <is>
          <t>环农领办发〔2022〕3号</t>
        </is>
      </c>
      <c r="AB452" s="44" t="inlineStr">
        <is>
          <t>中提前批</t>
        </is>
      </c>
      <c r="AC452" s="67" t="inlineStr">
        <is>
          <t>否</t>
        </is>
      </c>
      <c r="AD452" s="67" t="inlineStr">
        <is>
          <t>√</t>
        </is>
      </c>
      <c r="AE452" s="67" t="inlineStr">
        <is>
          <t>√</t>
        </is>
      </c>
      <c r="AF452" s="67" t="inlineStr">
        <is>
          <t>√</t>
        </is>
      </c>
      <c r="AG452" s="67" t="inlineStr">
        <is>
          <t>√</t>
        </is>
      </c>
      <c r="AH452" s="67" t="inlineStr">
        <is>
          <t>√</t>
        </is>
      </c>
      <c r="AI452" s="67" t="inlineStr">
        <is>
          <t>√</t>
        </is>
      </c>
      <c r="AJ452" s="67" t="inlineStr">
        <is>
          <t>√</t>
        </is>
      </c>
      <c r="AK452" s="67" t="inlineStr">
        <is>
          <t>√</t>
        </is>
      </c>
      <c r="AL452" s="18" t="inlineStr">
        <is>
          <t>×</t>
        </is>
      </c>
      <c r="AM452" s="18" t="inlineStr">
        <is>
          <t>×</t>
        </is>
      </c>
      <c r="AN452" s="67" t="inlineStr">
        <is>
          <t>√</t>
        </is>
      </c>
      <c r="AO452" s="67" t="n"/>
    </row>
    <row r="453" ht="75" customHeight="1" s="186">
      <c r="A453" s="123" t="n"/>
      <c r="B453" s="46" t="inlineStr">
        <is>
          <t>脱贫户羊产业用水小电井及场窖</t>
        </is>
      </c>
      <c r="C453" s="46" t="inlineStr">
        <is>
          <t>新建</t>
        </is>
      </c>
      <c r="D453" s="46" t="inlineStr">
        <is>
          <t>2022.01-2022.12</t>
        </is>
      </c>
      <c r="E453" s="46" t="inlineStr">
        <is>
          <t>天池乡</t>
        </is>
      </c>
      <c r="F453" s="104" t="inlineStr">
        <is>
          <t>新建一场一窖9处、小电井22眼、集流场11处、砖砌窖6眼，其中：张邓塬村砖砌窖2眼；殷屈河村一场一窖7处，小电井3眼，集流场1处；苏北岔村小电井3眼砖砌窖2眼；潘老庄村一场一窖1处，小电井3眼，集流场10处，砖砌窖2眼；老庄湾小电井4眼；井渠淌小电井2眼；碾盘岭村小电井78眼；吴城子村一场一窖1处。</t>
        </is>
      </c>
      <c r="G453" s="46">
        <f>9*0.5+22*0.4+11*0.2+6*0.3</f>
        <v/>
      </c>
      <c r="H453" s="46">
        <f>9*0.5+22*0.4+11*0.2+6*0.3</f>
        <v/>
      </c>
      <c r="I453" s="46" t="n"/>
      <c r="J453" s="44" t="n"/>
      <c r="K453" s="44" t="n"/>
      <c r="L453" s="44" t="inlineStr">
        <is>
          <t>甘财扶贫〔2021〕26号</t>
        </is>
      </c>
      <c r="M453" s="104" t="inlineStr">
        <is>
          <t>保障48户脱贫户的羊产业用水。</t>
        </is>
      </c>
      <c r="N453" s="104" t="inlineStr">
        <is>
          <t>进一步提升产业供水条件，保障农户羊畜产业发展用水，增加产业收入。</t>
        </is>
      </c>
      <c r="O453" s="46" t="n">
        <v>8</v>
      </c>
      <c r="P453" s="44" t="n"/>
      <c r="Q453" s="46">
        <f>R453+S453</f>
        <v/>
      </c>
      <c r="R453" s="46" t="n">
        <v>0.0048</v>
      </c>
      <c r="S453" s="44" t="n"/>
      <c r="T453" s="46">
        <f>U453+V453</f>
        <v/>
      </c>
      <c r="U453" s="200" t="n">
        <v>0.023</v>
      </c>
      <c r="V453" s="44" t="n"/>
      <c r="W453" s="46" t="inlineStr">
        <is>
          <t>水务局</t>
        </is>
      </c>
      <c r="X453" s="46" t="inlineStr">
        <is>
          <t>李英璞</t>
        </is>
      </c>
      <c r="Y453" s="46" t="inlineStr">
        <is>
          <t>天池乡</t>
        </is>
      </c>
      <c r="Z453" s="44" t="inlineStr">
        <is>
          <t>刘震</t>
        </is>
      </c>
      <c r="AA453" s="44" t="inlineStr">
        <is>
          <t>环农领办发〔2022〕3号</t>
        </is>
      </c>
      <c r="AB453" s="44" t="inlineStr">
        <is>
          <t>中提前批</t>
        </is>
      </c>
      <c r="AC453" s="67" t="inlineStr">
        <is>
          <t>否</t>
        </is>
      </c>
      <c r="AD453" s="67" t="inlineStr">
        <is>
          <t>√</t>
        </is>
      </c>
      <c r="AE453" s="67" t="inlineStr">
        <is>
          <t>√</t>
        </is>
      </c>
      <c r="AF453" s="67" t="inlineStr">
        <is>
          <t>√</t>
        </is>
      </c>
      <c r="AG453" s="67" t="inlineStr">
        <is>
          <t>√</t>
        </is>
      </c>
      <c r="AH453" s="67" t="inlineStr">
        <is>
          <t>√</t>
        </is>
      </c>
      <c r="AI453" s="67" t="inlineStr">
        <is>
          <t>√</t>
        </is>
      </c>
      <c r="AJ453" s="67" t="inlineStr">
        <is>
          <t>√</t>
        </is>
      </c>
      <c r="AK453" s="67" t="inlineStr">
        <is>
          <t>√</t>
        </is>
      </c>
      <c r="AL453" s="18" t="inlineStr">
        <is>
          <t>×</t>
        </is>
      </c>
      <c r="AM453" s="18" t="inlineStr">
        <is>
          <t>×</t>
        </is>
      </c>
      <c r="AN453" s="67" t="inlineStr">
        <is>
          <t>√</t>
        </is>
      </c>
      <c r="AO453" s="67" t="n"/>
    </row>
    <row r="454" ht="84" customHeight="1" s="186">
      <c r="A454" s="123" t="n"/>
      <c r="B454" s="46" t="inlineStr">
        <is>
          <t>脱贫户羊产业用水小电井及场窖</t>
        </is>
      </c>
      <c r="C454" s="46" t="inlineStr">
        <is>
          <t>新建</t>
        </is>
      </c>
      <c r="D454" s="46" t="inlineStr">
        <is>
          <t>2022.01-2022.12</t>
        </is>
      </c>
      <c r="E454" s="46" t="inlineStr">
        <is>
          <t>曲子镇</t>
        </is>
      </c>
      <c r="F454" s="104" t="inlineStr">
        <is>
          <t>新建一场一窖6处、小电井10眼、砖砌窖7眼，其中：五里桥村一场一窖1处；双城村小电井1眼，砖砌窖3眼；刘旗村小电井1眼；高李湾村小电井1眼；楼房子村小电井2眼；西沟村一场一窖3处，小电井2眼；宋家塬村一场一窖1处；金村寺村一场一窖1处，砖砌窖1眼；金盆掌村砖砌窖3眼；董家塬村小电井13眼。</t>
        </is>
      </c>
      <c r="G454" s="46">
        <f>6*0.5+10*0.4+7*0.3</f>
        <v/>
      </c>
      <c r="H454" s="46">
        <f>6*0.5+10*0.4+7*0.3</f>
        <v/>
      </c>
      <c r="I454" s="46" t="n"/>
      <c r="J454" s="44" t="n"/>
      <c r="K454" s="44" t="n"/>
      <c r="L454" s="44" t="inlineStr">
        <is>
          <t>甘财扶贫〔2021〕26号</t>
        </is>
      </c>
      <c r="M454" s="104" t="inlineStr">
        <is>
          <t>保障23户脱贫户的羊产业用水。</t>
        </is>
      </c>
      <c r="N454" s="104" t="inlineStr">
        <is>
          <t>进一步提升产业供水条件，保障农户羊畜产业发展用水，增加产业收入。</t>
        </is>
      </c>
      <c r="O454" s="46" t="n">
        <v>0</v>
      </c>
      <c r="P454" s="44" t="n">
        <v>10</v>
      </c>
      <c r="Q454" s="46">
        <f>R454+S454</f>
        <v/>
      </c>
      <c r="R454" s="46" t="n">
        <v>0.0023</v>
      </c>
      <c r="S454" s="44" t="n"/>
      <c r="T454" s="46">
        <f>U454+V454</f>
        <v/>
      </c>
      <c r="U454" s="200" t="n">
        <v>0.011</v>
      </c>
      <c r="V454" s="44" t="n"/>
      <c r="W454" s="46" t="inlineStr">
        <is>
          <t>水务局</t>
        </is>
      </c>
      <c r="X454" s="46" t="inlineStr">
        <is>
          <t>李英璞</t>
        </is>
      </c>
      <c r="Y454" s="46" t="inlineStr">
        <is>
          <t>曲子镇</t>
        </is>
      </c>
      <c r="Z454" s="44" t="inlineStr">
        <is>
          <t>段斌杰</t>
        </is>
      </c>
      <c r="AA454" s="44" t="inlineStr">
        <is>
          <t>环农领办发〔2022〕3号</t>
        </is>
      </c>
      <c r="AB454" s="44" t="inlineStr">
        <is>
          <t>中提前批</t>
        </is>
      </c>
      <c r="AC454" s="67" t="inlineStr">
        <is>
          <t>否</t>
        </is>
      </c>
      <c r="AD454" s="67" t="inlineStr">
        <is>
          <t>√</t>
        </is>
      </c>
      <c r="AE454" s="67" t="inlineStr">
        <is>
          <t>√</t>
        </is>
      </c>
      <c r="AF454" s="67" t="inlineStr">
        <is>
          <t>√</t>
        </is>
      </c>
      <c r="AG454" s="67" t="inlineStr">
        <is>
          <t>√</t>
        </is>
      </c>
      <c r="AH454" s="67" t="inlineStr">
        <is>
          <t>√</t>
        </is>
      </c>
      <c r="AI454" s="67" t="inlineStr">
        <is>
          <t>√</t>
        </is>
      </c>
      <c r="AJ454" s="67" t="inlineStr">
        <is>
          <t>√</t>
        </is>
      </c>
      <c r="AK454" s="67" t="inlineStr">
        <is>
          <t>√</t>
        </is>
      </c>
      <c r="AL454" s="18" t="inlineStr">
        <is>
          <t>×</t>
        </is>
      </c>
      <c r="AM454" s="18" t="inlineStr">
        <is>
          <t>×</t>
        </is>
      </c>
      <c r="AN454" s="67" t="inlineStr">
        <is>
          <t>√</t>
        </is>
      </c>
      <c r="AO454" s="67" t="n"/>
    </row>
    <row r="455" ht="96" customHeight="1" s="186">
      <c r="A455" s="123" t="n"/>
      <c r="B455" s="46" t="inlineStr">
        <is>
          <t>脱贫户羊产业用水小电井及场窖</t>
        </is>
      </c>
      <c r="C455" s="46" t="inlineStr">
        <is>
          <t>新建</t>
        </is>
      </c>
      <c r="D455" s="46" t="inlineStr">
        <is>
          <t>2022.01-2022.12</t>
        </is>
      </c>
      <c r="E455" s="46" t="inlineStr">
        <is>
          <t>合道镇</t>
        </is>
      </c>
      <c r="F455" s="104" t="inlineStr">
        <is>
          <t>新建一场一窖30处、小电井10眼、集流场1处、砖砌窖10眼，其中：陈旗塬一场一窖2处，小电井2眼，砖砌窖2眼；尚西坪一场一窖1处，小电井5眼，砖砌窖2眼；朱塬一场一窖12处；杨坪沟一场一窖4处，小电井3眼，砖砌窖2眼；大路洼一场一窖3处，砖砌窖4眼；常崾岘一场一窖8处，集流场1处，砖砌窖6眼；沈岭砖砌窖2眼；赵台砖砌窖4眼；瓦天沟砖砌窖11处；何坪砖砌窖1处。</t>
        </is>
      </c>
      <c r="G455" s="46">
        <f>30*0.5+10*0.4+1*0.2+10*0.3</f>
        <v/>
      </c>
      <c r="H455" s="46">
        <f>30*0.5+10*0.4+1*0.2+10*0.3</f>
        <v/>
      </c>
      <c r="I455" s="46" t="n"/>
      <c r="J455" s="44" t="n"/>
      <c r="K455" s="44" t="n"/>
      <c r="L455" s="44" t="inlineStr">
        <is>
          <t>甘财扶贫〔2021〕26号</t>
        </is>
      </c>
      <c r="M455" s="104" t="inlineStr">
        <is>
          <t>保障51户脱贫户的羊产业用水</t>
        </is>
      </c>
      <c r="N455" s="104" t="inlineStr">
        <is>
          <t>进一步提升产业供水条件，保障农户羊畜产业发展用水，增加产业收入。</t>
        </is>
      </c>
      <c r="O455" s="46" t="n">
        <v>10</v>
      </c>
      <c r="P455" s="44" t="n"/>
      <c r="Q455" s="46">
        <f>R455+S455</f>
        <v/>
      </c>
      <c r="R455" s="46" t="n">
        <v>0.0051</v>
      </c>
      <c r="S455" s="44" t="n"/>
      <c r="T455" s="46">
        <f>U455+V455</f>
        <v/>
      </c>
      <c r="U455" s="200" t="n">
        <v>0.0245</v>
      </c>
      <c r="V455" s="44" t="n"/>
      <c r="W455" s="46" t="inlineStr">
        <is>
          <t>水务局</t>
        </is>
      </c>
      <c r="X455" s="46" t="inlineStr">
        <is>
          <t>李英璞</t>
        </is>
      </c>
      <c r="Y455" s="46" t="inlineStr">
        <is>
          <t>合道镇</t>
        </is>
      </c>
      <c r="Z455" s="44" t="inlineStr">
        <is>
          <t>王宝明</t>
        </is>
      </c>
      <c r="AA455" s="44" t="inlineStr">
        <is>
          <t>环农领办发〔2022〕3号</t>
        </is>
      </c>
      <c r="AB455" s="44" t="inlineStr">
        <is>
          <t>中提前批</t>
        </is>
      </c>
      <c r="AC455" s="67" t="inlineStr">
        <is>
          <t>否</t>
        </is>
      </c>
      <c r="AD455" s="67" t="inlineStr">
        <is>
          <t>√</t>
        </is>
      </c>
      <c r="AE455" s="67" t="inlineStr">
        <is>
          <t>√</t>
        </is>
      </c>
      <c r="AF455" s="67" t="inlineStr">
        <is>
          <t>√</t>
        </is>
      </c>
      <c r="AG455" s="67" t="inlineStr">
        <is>
          <t>√</t>
        </is>
      </c>
      <c r="AH455" s="67" t="inlineStr">
        <is>
          <t>√</t>
        </is>
      </c>
      <c r="AI455" s="67" t="inlineStr">
        <is>
          <t>√</t>
        </is>
      </c>
      <c r="AJ455" s="67" t="inlineStr">
        <is>
          <t>√</t>
        </is>
      </c>
      <c r="AK455" s="67" t="inlineStr">
        <is>
          <t>√</t>
        </is>
      </c>
      <c r="AL455" s="18" t="inlineStr">
        <is>
          <t>×</t>
        </is>
      </c>
      <c r="AM455" s="18" t="inlineStr">
        <is>
          <t>×</t>
        </is>
      </c>
      <c r="AN455" s="67" t="inlineStr">
        <is>
          <t>√</t>
        </is>
      </c>
      <c r="AO455" s="67" t="n"/>
    </row>
    <row r="456" ht="69" customHeight="1" s="186">
      <c r="A456" s="123" t="n"/>
      <c r="B456" s="46" t="inlineStr">
        <is>
          <t>脱贫户羊产业用水小电井及场窖</t>
        </is>
      </c>
      <c r="C456" s="46" t="inlineStr">
        <is>
          <t>新建</t>
        </is>
      </c>
      <c r="D456" s="46" t="inlineStr">
        <is>
          <t>2022.01-2022.12</t>
        </is>
      </c>
      <c r="E456" s="46" t="inlineStr">
        <is>
          <t>罗山乡</t>
        </is>
      </c>
      <c r="F456" s="104" t="inlineStr">
        <is>
          <t>新建一场一窖4处、砖砌窖4处，其中：大树塬砖砌窖2眼；山水湾一场一窖2处；光明一场一窖2处，砖砌窖2眼。</t>
        </is>
      </c>
      <c r="G456" s="46">
        <f>4*0.5+4*0.3</f>
        <v/>
      </c>
      <c r="H456" s="46">
        <f>4*0.5+4*0.3</f>
        <v/>
      </c>
      <c r="I456" s="46" t="n"/>
      <c r="J456" s="44" t="n"/>
      <c r="K456" s="44" t="n"/>
      <c r="L456" s="44" t="inlineStr">
        <is>
          <t>甘财扶贫〔2021〕26号</t>
        </is>
      </c>
      <c r="M456" s="104" t="inlineStr">
        <is>
          <t>保障8户脱贫户的羊产业用水</t>
        </is>
      </c>
      <c r="N456" s="104" t="inlineStr">
        <is>
          <t>进一步提升产业供水条件，保障农户羊畜产业发展用水，增加产业收入。</t>
        </is>
      </c>
      <c r="O456" s="46" t="n">
        <v>3</v>
      </c>
      <c r="P456" s="44" t="n"/>
      <c r="Q456" s="46">
        <f>R456+S456</f>
        <v/>
      </c>
      <c r="R456" s="46" t="n">
        <v>0.0008</v>
      </c>
      <c r="S456" s="44" t="n"/>
      <c r="T456" s="46">
        <f>U456+V456</f>
        <v/>
      </c>
      <c r="U456" s="200" t="n">
        <v>0.0038</v>
      </c>
      <c r="V456" s="44" t="n"/>
      <c r="W456" s="46" t="inlineStr">
        <is>
          <t>水务局</t>
        </is>
      </c>
      <c r="X456" s="46" t="inlineStr">
        <is>
          <t>李英璞</t>
        </is>
      </c>
      <c r="Y456" s="46" t="inlineStr">
        <is>
          <t>罗山乡</t>
        </is>
      </c>
      <c r="Z456" s="44" t="inlineStr">
        <is>
          <t>李怀文</t>
        </is>
      </c>
      <c r="AA456" s="44" t="inlineStr">
        <is>
          <t>环农领办发〔2022〕3号</t>
        </is>
      </c>
      <c r="AB456" s="44" t="inlineStr">
        <is>
          <t>中提前批</t>
        </is>
      </c>
      <c r="AC456" s="67" t="inlineStr">
        <is>
          <t>否</t>
        </is>
      </c>
      <c r="AD456" s="67" t="inlineStr">
        <is>
          <t>√</t>
        </is>
      </c>
      <c r="AE456" s="67" t="inlineStr">
        <is>
          <t>√</t>
        </is>
      </c>
      <c r="AF456" s="67" t="inlineStr">
        <is>
          <t>√</t>
        </is>
      </c>
      <c r="AG456" s="67" t="inlineStr">
        <is>
          <t>√</t>
        </is>
      </c>
      <c r="AH456" s="67" t="inlineStr">
        <is>
          <t>√</t>
        </is>
      </c>
      <c r="AI456" s="67" t="inlineStr">
        <is>
          <t>√</t>
        </is>
      </c>
      <c r="AJ456" s="67" t="inlineStr">
        <is>
          <t>√</t>
        </is>
      </c>
      <c r="AK456" s="67" t="inlineStr">
        <is>
          <t>√</t>
        </is>
      </c>
      <c r="AL456" s="18" t="inlineStr">
        <is>
          <t>×</t>
        </is>
      </c>
      <c r="AM456" s="18" t="inlineStr">
        <is>
          <t>×</t>
        </is>
      </c>
      <c r="AN456" s="67" t="inlineStr">
        <is>
          <t>√</t>
        </is>
      </c>
      <c r="AO456" s="67" t="n"/>
    </row>
    <row r="457" ht="94" customHeight="1" s="186">
      <c r="A457" s="123" t="n"/>
      <c r="B457" s="46" t="inlineStr">
        <is>
          <t>脱贫户羊产业用水小电井及场窖</t>
        </is>
      </c>
      <c r="C457" s="46" t="inlineStr">
        <is>
          <t>新建</t>
        </is>
      </c>
      <c r="D457" s="46" t="inlineStr">
        <is>
          <t>2022.01-2022.12</t>
        </is>
      </c>
      <c r="E457" s="46" t="inlineStr">
        <is>
          <t>木钵镇</t>
        </is>
      </c>
      <c r="F457" s="104" t="inlineStr">
        <is>
          <t>新建一场一窖48处、 小电井16眼、集流场4处、砖砌窖28眼，其中：周湾一场一窖2处；白家掌一场一窖15处，小电井6眼，砖砌窖6眼；二合塬一场一窖12处，集流场1处，砖砌窖1眼；高楼塬砖砌窖2眼；高寨一场一窖1处，砖砌窖6眼；郭西掌一场一窖10处，小电井6眼，砖砌窖6眼；井儿岔一场一窖7处，集流场3处，砖砌窖6眼；木钵街一场一窖1处，小电井1眼；水坝滩小电井1眼，砖砌窖1眼；殷家桥小电井2眼；砖砌窖1眼。</t>
        </is>
      </c>
      <c r="G457" s="46">
        <f>48*0.5+16*0.4+4*0.2+28*0.3</f>
        <v/>
      </c>
      <c r="H457" s="46">
        <f>48*0.5+16*0.4+4*0.2+28*0.3</f>
        <v/>
      </c>
      <c r="I457" s="46" t="n"/>
      <c r="J457" s="44" t="n"/>
      <c r="K457" s="44" t="n"/>
      <c r="L457" s="44" t="inlineStr">
        <is>
          <t>甘财扶贫〔2021〕26号</t>
        </is>
      </c>
      <c r="M457" s="104" t="inlineStr">
        <is>
          <t>保障96户脱贫户的羊产业用水。</t>
        </is>
      </c>
      <c r="N457" s="104" t="inlineStr">
        <is>
          <t>进一步提升产业供水条件，保障农户羊畜产业发展用水，增加产业收入。</t>
        </is>
      </c>
      <c r="O457" s="46" t="n">
        <v>10</v>
      </c>
      <c r="P457" s="44" t="n"/>
      <c r="Q457" s="46">
        <f>R457+S457</f>
        <v/>
      </c>
      <c r="R457" s="46" t="n">
        <v>0.009599999999999999</v>
      </c>
      <c r="S457" s="44" t="n"/>
      <c r="T457" s="46">
        <f>U457+V457</f>
        <v/>
      </c>
      <c r="U457" s="200" t="n">
        <v>0.0461</v>
      </c>
      <c r="V457" s="44" t="n"/>
      <c r="W457" s="46" t="inlineStr">
        <is>
          <t>水务局</t>
        </is>
      </c>
      <c r="X457" s="46" t="inlineStr">
        <is>
          <t>李英璞</t>
        </is>
      </c>
      <c r="Y457" s="46" t="inlineStr">
        <is>
          <t>木钵镇</t>
        </is>
      </c>
      <c r="Z457" s="71" t="inlineStr">
        <is>
          <t>方显</t>
        </is>
      </c>
      <c r="AA457" s="44" t="inlineStr">
        <is>
          <t>环农领办发〔2022〕3号</t>
        </is>
      </c>
      <c r="AB457" s="44" t="inlineStr">
        <is>
          <t>中提前批</t>
        </is>
      </c>
      <c r="AC457" s="67" t="inlineStr">
        <is>
          <t>否</t>
        </is>
      </c>
      <c r="AD457" s="67" t="inlineStr">
        <is>
          <t>√</t>
        </is>
      </c>
      <c r="AE457" s="67" t="inlineStr">
        <is>
          <t>√</t>
        </is>
      </c>
      <c r="AF457" s="67" t="inlineStr">
        <is>
          <t>√</t>
        </is>
      </c>
      <c r="AG457" s="67" t="inlineStr">
        <is>
          <t>√</t>
        </is>
      </c>
      <c r="AH457" s="67" t="inlineStr">
        <is>
          <t>√</t>
        </is>
      </c>
      <c r="AI457" s="67" t="inlineStr">
        <is>
          <t>√</t>
        </is>
      </c>
      <c r="AJ457" s="67" t="inlineStr">
        <is>
          <t>√</t>
        </is>
      </c>
      <c r="AK457" s="67" t="inlineStr">
        <is>
          <t>√</t>
        </is>
      </c>
      <c r="AL457" s="18" t="inlineStr">
        <is>
          <t>×</t>
        </is>
      </c>
      <c r="AM457" s="18" t="inlineStr">
        <is>
          <t>×</t>
        </is>
      </c>
      <c r="AN457" s="67" t="inlineStr">
        <is>
          <t>√</t>
        </is>
      </c>
      <c r="AO457" s="67" t="n"/>
    </row>
    <row r="458" ht="69" customHeight="1" s="186">
      <c r="A458" s="123" t="n"/>
      <c r="B458" s="46" t="inlineStr">
        <is>
          <t>脱贫户羊产业用水小电井及场窖</t>
        </is>
      </c>
      <c r="C458" s="46" t="inlineStr">
        <is>
          <t>新建</t>
        </is>
      </c>
      <c r="D458" s="46" t="inlineStr">
        <is>
          <t>2022.01-2022.12</t>
        </is>
      </c>
      <c r="E458" s="46" t="inlineStr">
        <is>
          <t>南湫乡</t>
        </is>
      </c>
      <c r="F458" s="104" t="inlineStr">
        <is>
          <t>新建一场一窖11处、集流场1处、砖砌窖9处，其中：党家洼村一场一窖3处；双井子村一场一窖2处，砖砌窖7眼；岳后渠村一场一窖6处，集流场1处，砖砌窖2眼。</t>
        </is>
      </c>
      <c r="G458" s="46">
        <f>11*0.5+1*0.2+9*0.3</f>
        <v/>
      </c>
      <c r="H458" s="46">
        <f>11*0.5+1*0.2+9*0.3</f>
        <v/>
      </c>
      <c r="I458" s="123" t="n"/>
      <c r="J458" s="44" t="n"/>
      <c r="K458" s="44" t="n"/>
      <c r="L458" s="44" t="inlineStr">
        <is>
          <t>甘财扶贫〔2021〕26号</t>
        </is>
      </c>
      <c r="M458" s="104" t="inlineStr">
        <is>
          <t>保障21户脱贫户的羊产业用水。</t>
        </is>
      </c>
      <c r="N458" s="104" t="inlineStr">
        <is>
          <t>进一步提升产业供水条件，保障农户羊畜产业发展用水，增加产业收入。</t>
        </is>
      </c>
      <c r="O458" s="46" t="n">
        <v>3</v>
      </c>
      <c r="P458" s="44" t="n"/>
      <c r="Q458" s="46">
        <f>R458+S458</f>
        <v/>
      </c>
      <c r="R458" s="46" t="n">
        <v>0.0021</v>
      </c>
      <c r="S458" s="44" t="n"/>
      <c r="T458" s="46">
        <f>U458+V458</f>
        <v/>
      </c>
      <c r="U458" s="200" t="n">
        <v>0.0101</v>
      </c>
      <c r="V458" s="44" t="n"/>
      <c r="W458" s="46" t="inlineStr">
        <is>
          <t>水务局</t>
        </is>
      </c>
      <c r="X458" s="46" t="inlineStr">
        <is>
          <t>李英璞</t>
        </is>
      </c>
      <c r="Y458" s="46" t="inlineStr">
        <is>
          <t>南湫乡</t>
        </is>
      </c>
      <c r="Z458" s="44" t="inlineStr">
        <is>
          <t>杜志远</t>
        </is>
      </c>
      <c r="AA458" s="44" t="inlineStr">
        <is>
          <t>环农领办发〔2022〕3号</t>
        </is>
      </c>
      <c r="AB458" s="44" t="inlineStr">
        <is>
          <t>中提前批</t>
        </is>
      </c>
      <c r="AC458" s="67" t="inlineStr">
        <is>
          <t>否</t>
        </is>
      </c>
      <c r="AD458" s="67" t="inlineStr">
        <is>
          <t>√</t>
        </is>
      </c>
      <c r="AE458" s="67" t="inlineStr">
        <is>
          <t>√</t>
        </is>
      </c>
      <c r="AF458" s="67" t="inlineStr">
        <is>
          <t>√</t>
        </is>
      </c>
      <c r="AG458" s="67" t="inlineStr">
        <is>
          <t>√</t>
        </is>
      </c>
      <c r="AH458" s="67" t="inlineStr">
        <is>
          <t>√</t>
        </is>
      </c>
      <c r="AI458" s="67" t="inlineStr">
        <is>
          <t>√</t>
        </is>
      </c>
      <c r="AJ458" s="67" t="inlineStr">
        <is>
          <t>√</t>
        </is>
      </c>
      <c r="AK458" s="67" t="inlineStr">
        <is>
          <t>√</t>
        </is>
      </c>
      <c r="AL458" s="18" t="inlineStr">
        <is>
          <t>×</t>
        </is>
      </c>
      <c r="AM458" s="18" t="inlineStr">
        <is>
          <t>×</t>
        </is>
      </c>
      <c r="AN458" s="67" t="inlineStr">
        <is>
          <t>√</t>
        </is>
      </c>
      <c r="AO458" s="67" t="n"/>
    </row>
    <row r="459" ht="97" customHeight="1" s="186">
      <c r="A459" s="123" t="n"/>
      <c r="B459" s="46" t="inlineStr">
        <is>
          <t>脱贫户羊产业用水小电井及场窖</t>
        </is>
      </c>
      <c r="C459" s="46" t="inlineStr">
        <is>
          <t>新建</t>
        </is>
      </c>
      <c r="D459" s="46" t="inlineStr">
        <is>
          <t>2022.01-2022.12</t>
        </is>
      </c>
      <c r="E459" s="46" t="inlineStr">
        <is>
          <t>芦家湾乡</t>
        </is>
      </c>
      <c r="F459" s="104" t="inlineStr">
        <is>
          <t>新建一场一窖22处、小电井28眼、集流场4处、砖砌窖77处，其中：井川村一场一窖1处，小电井3眼，砖砌窖1眼；庙儿掌村一场一窖7处，小电井18眼；宋家掌村小电井2眼；大堡条村一场一窖1处，小电井4眼，砖砌窖3眼；花儿掌村一场一窖2处，小电井2眼，集流场2处，砖砌窖12眼；盘龙村一场一窖8处，砖砌窖26眼；桃李湾村砖砌窖12眼；王庄村小电井2眼，砖砌窖12眼；小堡条村砖砌窖8眼，杨兴庄一场一窖3处，小电井7眼，集流场2处，砖砌窖3眼。</t>
        </is>
      </c>
      <c r="G459" s="46">
        <f>22*0.5+28*0.4+4*0.2+77*0.3</f>
        <v/>
      </c>
      <c r="H459" s="46">
        <f>22*0.5+28*0.4+4*0.2+77*0.3</f>
        <v/>
      </c>
      <c r="I459" s="124" t="n"/>
      <c r="J459" s="44" t="n"/>
      <c r="K459" s="44" t="n"/>
      <c r="L459" s="44" t="inlineStr">
        <is>
          <t>甘财扶贫〔2021〕26号</t>
        </is>
      </c>
      <c r="M459" s="104" t="inlineStr">
        <is>
          <t>保障131户脱贫户的羊产业用水。</t>
        </is>
      </c>
      <c r="N459" s="104" t="inlineStr">
        <is>
          <t>进一步提升产业供水条件，保障农户羊畜产业发展用水，增加产业收入。</t>
        </is>
      </c>
      <c r="O459" s="46" t="n">
        <v>10</v>
      </c>
      <c r="P459" s="44" t="n"/>
      <c r="Q459" s="46">
        <f>R459+S459</f>
        <v/>
      </c>
      <c r="R459" s="46" t="n">
        <v>0.0131</v>
      </c>
      <c r="S459" s="44" t="n"/>
      <c r="T459" s="46">
        <f>U459+V459</f>
        <v/>
      </c>
      <c r="U459" s="200" t="n">
        <v>0.0629</v>
      </c>
      <c r="V459" s="44" t="n"/>
      <c r="W459" s="46" t="inlineStr">
        <is>
          <t>水务局</t>
        </is>
      </c>
      <c r="X459" s="46" t="inlineStr">
        <is>
          <t>李英璞</t>
        </is>
      </c>
      <c r="Y459" s="46" t="inlineStr">
        <is>
          <t>芦家湾乡</t>
        </is>
      </c>
      <c r="Z459" s="44" t="inlineStr">
        <is>
          <t>马鹏飞</t>
        </is>
      </c>
      <c r="AA459" s="44" t="inlineStr">
        <is>
          <t>环农领办发〔2022〕3号</t>
        </is>
      </c>
      <c r="AB459" s="44" t="inlineStr">
        <is>
          <t>中提前批</t>
        </is>
      </c>
      <c r="AC459" s="67" t="inlineStr">
        <is>
          <t>否</t>
        </is>
      </c>
      <c r="AD459" s="67" t="inlineStr">
        <is>
          <t>√</t>
        </is>
      </c>
      <c r="AE459" s="67" t="inlineStr">
        <is>
          <t>√</t>
        </is>
      </c>
      <c r="AF459" s="67" t="inlineStr">
        <is>
          <t>√</t>
        </is>
      </c>
      <c r="AG459" s="67" t="inlineStr">
        <is>
          <t>√</t>
        </is>
      </c>
      <c r="AH459" s="67" t="inlineStr">
        <is>
          <t>√</t>
        </is>
      </c>
      <c r="AI459" s="67" t="inlineStr">
        <is>
          <t>√</t>
        </is>
      </c>
      <c r="AJ459" s="67" t="inlineStr">
        <is>
          <t>√</t>
        </is>
      </c>
      <c r="AK459" s="67" t="inlineStr">
        <is>
          <t>√</t>
        </is>
      </c>
      <c r="AL459" s="18" t="inlineStr">
        <is>
          <t>×</t>
        </is>
      </c>
      <c r="AM459" s="18" t="inlineStr">
        <is>
          <t>×</t>
        </is>
      </c>
      <c r="AN459" s="67" t="inlineStr">
        <is>
          <t>√</t>
        </is>
      </c>
      <c r="AO459" s="67" t="n"/>
    </row>
    <row r="460" ht="69" customHeight="1" s="186">
      <c r="A460" s="123" t="n"/>
      <c r="B460" s="46" t="inlineStr">
        <is>
          <t>脱贫户羊产业用水小电井及场窖</t>
        </is>
      </c>
      <c r="C460" s="46" t="inlineStr">
        <is>
          <t>新建</t>
        </is>
      </c>
      <c r="D460" s="46" t="inlineStr">
        <is>
          <t>2022.01-2022.12</t>
        </is>
      </c>
      <c r="E460" s="46" t="inlineStr">
        <is>
          <t>虎洞镇</t>
        </is>
      </c>
      <c r="F460" s="104" t="inlineStr">
        <is>
          <t>新建一场一窖15处、小电井3眼、砖砌窖30处，其中：砂井子村一场一窖4处，砖砌窖4眼；半个城村一场一窖7处；常兆台川一场一窖3处，砖砌窖1眼；高庙湾村一场一窖1处；贾驿村砖砌窖4眼；刘解掌村小电井2眼，砖砌窖19眼；张家湾村小电井1眼，砖砌窖2眼。</t>
        </is>
      </c>
      <c r="G460" s="46">
        <f>15*0.5+3*0.4+30*0.3</f>
        <v/>
      </c>
      <c r="H460" s="46">
        <f>15*0.5+3*0.4+30*0.3</f>
        <v/>
      </c>
      <c r="I460" s="55" t="n"/>
      <c r="J460" s="44" t="n"/>
      <c r="K460" s="44" t="n"/>
      <c r="L460" s="44" t="inlineStr">
        <is>
          <t>甘财扶贫〔2021〕26号</t>
        </is>
      </c>
      <c r="M460" s="104" t="inlineStr">
        <is>
          <t>保障48户脱贫户的羊产业用水。</t>
        </is>
      </c>
      <c r="N460" s="104" t="inlineStr">
        <is>
          <t>进一步提升产业供水条件，保障农户羊畜产业发展用水，增加产业收入。</t>
        </is>
      </c>
      <c r="O460" s="46" t="n">
        <v>7</v>
      </c>
      <c r="P460" s="44" t="n"/>
      <c r="Q460" s="46">
        <f>R460+S460</f>
        <v/>
      </c>
      <c r="R460" s="46" t="n">
        <v>0.0048</v>
      </c>
      <c r="S460" s="44" t="n"/>
      <c r="T460" s="46">
        <f>U460+V460</f>
        <v/>
      </c>
      <c r="U460" s="200" t="n">
        <v>0.023</v>
      </c>
      <c r="V460" s="44" t="n"/>
      <c r="W460" s="46" t="inlineStr">
        <is>
          <t>水务局</t>
        </is>
      </c>
      <c r="X460" s="46" t="inlineStr">
        <is>
          <t>李英璞</t>
        </is>
      </c>
      <c r="Y460" s="46" t="inlineStr">
        <is>
          <t>虎洞镇</t>
        </is>
      </c>
      <c r="Z460" s="44" t="inlineStr">
        <is>
          <t>梁海涛</t>
        </is>
      </c>
      <c r="AA460" s="44" t="inlineStr">
        <is>
          <t>环农领办发〔2022〕3号</t>
        </is>
      </c>
      <c r="AB460" s="44" t="inlineStr">
        <is>
          <t>中提前批</t>
        </is>
      </c>
      <c r="AC460" s="67" t="inlineStr">
        <is>
          <t>否</t>
        </is>
      </c>
      <c r="AD460" s="67" t="inlineStr">
        <is>
          <t>√</t>
        </is>
      </c>
      <c r="AE460" s="67" t="inlineStr">
        <is>
          <t>√</t>
        </is>
      </c>
      <c r="AF460" s="67" t="inlineStr">
        <is>
          <t>√</t>
        </is>
      </c>
      <c r="AG460" s="67" t="inlineStr">
        <is>
          <t>√</t>
        </is>
      </c>
      <c r="AH460" s="67" t="inlineStr">
        <is>
          <t>√</t>
        </is>
      </c>
      <c r="AI460" s="67" t="inlineStr">
        <is>
          <t>√</t>
        </is>
      </c>
      <c r="AJ460" s="67" t="inlineStr">
        <is>
          <t>√</t>
        </is>
      </c>
      <c r="AK460" s="67" t="inlineStr">
        <is>
          <t>√</t>
        </is>
      </c>
      <c r="AL460" s="18" t="inlineStr">
        <is>
          <t>×</t>
        </is>
      </c>
      <c r="AM460" s="18" t="inlineStr">
        <is>
          <t>×</t>
        </is>
      </c>
      <c r="AN460" s="67" t="inlineStr">
        <is>
          <t>√</t>
        </is>
      </c>
      <c r="AO460" s="67" t="n"/>
    </row>
    <row r="461" ht="69" customHeight="1" s="186">
      <c r="A461" s="123" t="n"/>
      <c r="B461" s="46" t="inlineStr">
        <is>
          <t>脱贫户羊产业用水小电井及场窖</t>
        </is>
      </c>
      <c r="C461" s="46" t="inlineStr">
        <is>
          <t>新建</t>
        </is>
      </c>
      <c r="D461" s="46" t="inlineStr">
        <is>
          <t>2022.01-2022.12</t>
        </is>
      </c>
      <c r="E461" s="46" t="inlineStr">
        <is>
          <t>小南沟乡</t>
        </is>
      </c>
      <c r="F461" s="104" t="inlineStr">
        <is>
          <t>新建一场一窖14处、小电井4眼、集流场3处、砖砌窖15处，其中：许掌村小电井2眼；李塬村一场一窖9处，小电井1眼，集流场2处，砖砌窖2眼；连川村一场一窖1处，集流场1处，砖砌窖6眼；粉子山村砖砌窖1眼；汪天子村一场一窖1处，砖砌窖1眼；陈掌村一场一窖3处，小电井1眼，砖砌窖3眼。</t>
        </is>
      </c>
      <c r="G461" s="46">
        <f>14*0.5+4*0.4+3*0.2+15*0.3</f>
        <v/>
      </c>
      <c r="H461" s="46">
        <f>14*0.5+4*0.4+3*0.2+15*0.3</f>
        <v/>
      </c>
      <c r="I461" s="55" t="n"/>
      <c r="J461" s="44" t="n"/>
      <c r="K461" s="44" t="n"/>
      <c r="L461" s="44" t="inlineStr">
        <is>
          <t>甘财扶贫〔2021〕26号</t>
        </is>
      </c>
      <c r="M461" s="104" t="inlineStr">
        <is>
          <t>保障36户脱贫户的羊产业用水。</t>
        </is>
      </c>
      <c r="N461" s="104" t="inlineStr">
        <is>
          <t>进一步提升产业供水条件，保障农户羊畜产业发展用水，增加产业收入。</t>
        </is>
      </c>
      <c r="O461" s="46" t="n">
        <v>6</v>
      </c>
      <c r="P461" s="44" t="n"/>
      <c r="Q461" s="46">
        <f>R461+S461</f>
        <v/>
      </c>
      <c r="R461" s="46" t="n">
        <v>0.0036</v>
      </c>
      <c r="S461" s="44" t="n"/>
      <c r="T461" s="46">
        <f>U461+V461</f>
        <v/>
      </c>
      <c r="U461" s="200" t="n">
        <v>0.0173</v>
      </c>
      <c r="V461" s="44" t="n"/>
      <c r="W461" s="46" t="inlineStr">
        <is>
          <t>水务局</t>
        </is>
      </c>
      <c r="X461" s="46" t="inlineStr">
        <is>
          <t>李英璞</t>
        </is>
      </c>
      <c r="Y461" s="46" t="inlineStr">
        <is>
          <t>小南沟乡</t>
        </is>
      </c>
      <c r="Z461" s="44" t="inlineStr">
        <is>
          <t>任新育</t>
        </is>
      </c>
      <c r="AA461" s="44" t="inlineStr">
        <is>
          <t>环农领办发〔2022〕3号</t>
        </is>
      </c>
      <c r="AB461" s="44" t="inlineStr">
        <is>
          <t>中提前批</t>
        </is>
      </c>
      <c r="AC461" s="67" t="inlineStr">
        <is>
          <t>否</t>
        </is>
      </c>
      <c r="AD461" s="67" t="inlineStr">
        <is>
          <t>√</t>
        </is>
      </c>
      <c r="AE461" s="67" t="inlineStr">
        <is>
          <t>√</t>
        </is>
      </c>
      <c r="AF461" s="67" t="inlineStr">
        <is>
          <t>√</t>
        </is>
      </c>
      <c r="AG461" s="67" t="inlineStr">
        <is>
          <t>√</t>
        </is>
      </c>
      <c r="AH461" s="67" t="inlineStr">
        <is>
          <t>√</t>
        </is>
      </c>
      <c r="AI461" s="67" t="inlineStr">
        <is>
          <t>√</t>
        </is>
      </c>
      <c r="AJ461" s="67" t="inlineStr">
        <is>
          <t>√</t>
        </is>
      </c>
      <c r="AK461" s="67" t="inlineStr">
        <is>
          <t>√</t>
        </is>
      </c>
      <c r="AL461" s="18" t="inlineStr">
        <is>
          <t>×</t>
        </is>
      </c>
      <c r="AM461" s="18" t="inlineStr">
        <is>
          <t>×</t>
        </is>
      </c>
      <c r="AN461" s="67" t="inlineStr">
        <is>
          <t>√</t>
        </is>
      </c>
      <c r="AO461" s="67" t="n"/>
    </row>
    <row r="462" ht="69" customHeight="1" s="186">
      <c r="A462" s="123" t="n"/>
      <c r="B462" s="46" t="inlineStr">
        <is>
          <t>脱贫户羊产业用水小电井及场窖</t>
        </is>
      </c>
      <c r="C462" s="46" t="inlineStr">
        <is>
          <t>新建</t>
        </is>
      </c>
      <c r="D462" s="46" t="inlineStr">
        <is>
          <t>2022.01-2022.12</t>
        </is>
      </c>
      <c r="E462" s="46" t="inlineStr">
        <is>
          <t>山城乡</t>
        </is>
      </c>
      <c r="F462" s="104" t="inlineStr">
        <is>
          <t>新建一场一窖27处、小电井3眼、集流场1处、砖砌窖2处，其中：王山口子村一场一窖8处；寨柯村一场一窖3处，小电井3眼；冯家沟村一场一窖2处；郝掌村一场一窖11处；赵庄村一场一窖3处，集流场1处，砖砌窖1眼；谢庄村砖砌窖1眼。</t>
        </is>
      </c>
      <c r="G462" s="46">
        <f>27*0.5+3*0.4+1*0.2+2*0.3</f>
        <v/>
      </c>
      <c r="H462" s="46">
        <f>27*0.5+3*0.4+1*0.2+2*0.3</f>
        <v/>
      </c>
      <c r="I462" s="55" t="n"/>
      <c r="J462" s="44" t="n"/>
      <c r="K462" s="44" t="n"/>
      <c r="L462" s="44" t="inlineStr">
        <is>
          <t>甘财扶贫〔2021〕26号</t>
        </is>
      </c>
      <c r="M462" s="104" t="inlineStr">
        <is>
          <t>保障33户脱贫户的羊产业用水。</t>
        </is>
      </c>
      <c r="N462" s="104" t="inlineStr">
        <is>
          <t>进一步提升产业供水条件，保障农户羊畜产业发展用水，增加产业收入。</t>
        </is>
      </c>
      <c r="O462" s="46" t="n">
        <v>6</v>
      </c>
      <c r="P462" s="44" t="n"/>
      <c r="Q462" s="46">
        <f>R462+S462</f>
        <v/>
      </c>
      <c r="R462" s="46" t="n">
        <v>0.0033</v>
      </c>
      <c r="S462" s="44" t="n"/>
      <c r="T462" s="46">
        <f>U462+V462</f>
        <v/>
      </c>
      <c r="U462" s="200" t="n">
        <v>0.0158</v>
      </c>
      <c r="V462" s="44" t="n"/>
      <c r="W462" s="46" t="inlineStr">
        <is>
          <t>水务局</t>
        </is>
      </c>
      <c r="X462" s="46" t="inlineStr">
        <is>
          <t>李英璞</t>
        </is>
      </c>
      <c r="Y462" s="46" t="inlineStr">
        <is>
          <t>山城乡</t>
        </is>
      </c>
      <c r="Z462" s="44" t="inlineStr">
        <is>
          <t>姚建平</t>
        </is>
      </c>
      <c r="AA462" s="44" t="inlineStr">
        <is>
          <t>环农领办发〔2022〕3号</t>
        </is>
      </c>
      <c r="AB462" s="44" t="inlineStr">
        <is>
          <t>中提前批</t>
        </is>
      </c>
      <c r="AC462" s="67" t="inlineStr">
        <is>
          <t>否</t>
        </is>
      </c>
      <c r="AD462" s="67" t="inlineStr">
        <is>
          <t>√</t>
        </is>
      </c>
      <c r="AE462" s="67" t="inlineStr">
        <is>
          <t>√</t>
        </is>
      </c>
      <c r="AF462" s="67" t="inlineStr">
        <is>
          <t>√</t>
        </is>
      </c>
      <c r="AG462" s="67" t="inlineStr">
        <is>
          <t>√</t>
        </is>
      </c>
      <c r="AH462" s="67" t="inlineStr">
        <is>
          <t>√</t>
        </is>
      </c>
      <c r="AI462" s="67" t="inlineStr">
        <is>
          <t>√</t>
        </is>
      </c>
      <c r="AJ462" s="67" t="inlineStr">
        <is>
          <t>√</t>
        </is>
      </c>
      <c r="AK462" s="67" t="inlineStr">
        <is>
          <t>√</t>
        </is>
      </c>
      <c r="AL462" s="18" t="inlineStr">
        <is>
          <t>×</t>
        </is>
      </c>
      <c r="AM462" s="18" t="inlineStr">
        <is>
          <t>×</t>
        </is>
      </c>
      <c r="AN462" s="67" t="inlineStr">
        <is>
          <t>√</t>
        </is>
      </c>
      <c r="AO462" s="67" t="n"/>
    </row>
    <row r="463" ht="63" customHeight="1" s="186">
      <c r="A463" s="42" t="n"/>
      <c r="B463" s="121" t="inlineStr">
        <is>
          <t>环县农村羊产业养殖供水工程合计</t>
        </is>
      </c>
      <c r="C463" s="121" t="inlineStr">
        <is>
          <t>新建</t>
        </is>
      </c>
      <c r="D463" s="121" t="inlineStr">
        <is>
          <t>2022.01-2022.12</t>
        </is>
      </c>
      <c r="E463" s="121" t="inlineStr">
        <is>
          <t>各乡镇</t>
        </is>
      </c>
      <c r="F463" s="120" t="inlineStr">
        <is>
          <t>新建150m³蓄水池19座，每座补助8万元；300m³蓄水池5座，每座补助13万元。产权归村集体所有。</t>
        </is>
      </c>
      <c r="G463" s="121">
        <f>SUM(G464:G472)</f>
        <v/>
      </c>
      <c r="H463" s="121">
        <f>SUM(H464:H472)</f>
        <v/>
      </c>
      <c r="I463" s="121" t="n"/>
      <c r="J463" s="121" t="n"/>
      <c r="K463" s="121" t="n"/>
      <c r="L463" s="40" t="n"/>
      <c r="M463" s="120" t="inlineStr">
        <is>
          <t>保障全县“331+”养殖专业合作社及其他养殖合作社的羊畜饮水。</t>
        </is>
      </c>
      <c r="N463" s="120" t="inlineStr">
        <is>
          <t>进一步提升产业供水条件，保障合作社产业发展用水水，增加产业收入。</t>
        </is>
      </c>
      <c r="O463" s="121">
        <f>SUM(O464:O472)</f>
        <v/>
      </c>
      <c r="P463" s="121" t="n"/>
      <c r="Q463" s="42">
        <f>R463+S463</f>
        <v/>
      </c>
      <c r="R463" s="121">
        <f>SUM(R464:R472)</f>
        <v/>
      </c>
      <c r="S463" s="121" t="n"/>
      <c r="T463" s="42">
        <f>U463+V463</f>
        <v/>
      </c>
      <c r="U463" s="121">
        <f>SUM(U464:U472)</f>
        <v/>
      </c>
      <c r="V463" s="121" t="n"/>
      <c r="W463" s="121" t="inlineStr">
        <is>
          <t>水务局</t>
        </is>
      </c>
      <c r="X463" s="42" t="inlineStr">
        <is>
          <t>李英璞</t>
        </is>
      </c>
      <c r="Y463" s="121" t="inlineStr">
        <is>
          <t>各乡镇</t>
        </is>
      </c>
      <c r="Z463" s="126" t="n"/>
      <c r="AA463" s="127" t="inlineStr">
        <is>
          <t>环农领办发〔2022〕3号</t>
        </is>
      </c>
      <c r="AB463" s="126" t="inlineStr">
        <is>
          <t>中提前批</t>
        </is>
      </c>
      <c r="AC463" s="67" t="inlineStr">
        <is>
          <t>否</t>
        </is>
      </c>
      <c r="AD463" s="67" t="inlineStr">
        <is>
          <t>√</t>
        </is>
      </c>
      <c r="AE463" s="67" t="inlineStr">
        <is>
          <t>√</t>
        </is>
      </c>
      <c r="AF463" s="67" t="inlineStr">
        <is>
          <t>√</t>
        </is>
      </c>
      <c r="AG463" s="67" t="inlineStr">
        <is>
          <t>√</t>
        </is>
      </c>
      <c r="AH463" s="67" t="inlineStr">
        <is>
          <t>√</t>
        </is>
      </c>
      <c r="AI463" s="67" t="inlineStr">
        <is>
          <t>√</t>
        </is>
      </c>
      <c r="AJ463" s="67" t="inlineStr">
        <is>
          <t>√</t>
        </is>
      </c>
      <c r="AK463" s="67" t="inlineStr">
        <is>
          <t>√</t>
        </is>
      </c>
      <c r="AL463" s="18" t="inlineStr">
        <is>
          <t>×</t>
        </is>
      </c>
      <c r="AM463" s="18" t="inlineStr">
        <is>
          <t>×</t>
        </is>
      </c>
      <c r="AN463" s="67" t="inlineStr">
        <is>
          <t>√</t>
        </is>
      </c>
      <c r="AO463" s="67" t="n"/>
    </row>
    <row r="464" ht="60" customHeight="1" s="186">
      <c r="A464" s="123" t="n"/>
      <c r="B464" s="46" t="inlineStr">
        <is>
          <t>环县农村羊产业养殖供水</t>
        </is>
      </c>
      <c r="C464" s="46" t="inlineStr">
        <is>
          <t>新建</t>
        </is>
      </c>
      <c r="D464" s="46" t="n"/>
      <c r="E464" s="46" t="inlineStr">
        <is>
          <t>演武乡</t>
        </is>
      </c>
      <c r="F464" s="104" t="inlineStr">
        <is>
          <t>新建300m³蓄水池1座。</t>
        </is>
      </c>
      <c r="G464" s="46" t="n">
        <v>13</v>
      </c>
      <c r="H464" s="46" t="n">
        <v>13</v>
      </c>
      <c r="I464" s="46" t="n"/>
      <c r="J464" s="46" t="n"/>
      <c r="K464" s="46" t="n"/>
      <c r="L464" s="44" t="inlineStr">
        <is>
          <t>甘财扶贫〔2021〕26号</t>
        </is>
      </c>
      <c r="M464" s="104" t="inlineStr">
        <is>
          <t>保障演武乡养殖专业合作社的羊畜饮水。</t>
        </is>
      </c>
      <c r="N464" s="104" t="inlineStr">
        <is>
          <t>进一步提升产业供水条件，保障合作社产业发展用水水，增加产业收入。</t>
        </is>
      </c>
      <c r="O464" s="46" t="n">
        <v>1</v>
      </c>
      <c r="P464" s="46" t="n"/>
      <c r="Q464" s="46">
        <f>R464+S464</f>
        <v/>
      </c>
      <c r="R464" s="46" t="n">
        <v>0.0015</v>
      </c>
      <c r="S464" s="46" t="n"/>
      <c r="T464" s="46">
        <f>U464+V464</f>
        <v/>
      </c>
      <c r="U464" s="200" t="n">
        <v>0.003</v>
      </c>
      <c r="V464" s="200" t="n"/>
      <c r="W464" s="46" t="inlineStr">
        <is>
          <t>水务局</t>
        </is>
      </c>
      <c r="X464" s="46" t="inlineStr">
        <is>
          <t>李英璞</t>
        </is>
      </c>
      <c r="Y464" s="46" t="inlineStr">
        <is>
          <t>演武乡</t>
        </is>
      </c>
      <c r="Z464" s="44" t="inlineStr">
        <is>
          <t>杨永杰</t>
        </is>
      </c>
      <c r="AA464" s="44" t="inlineStr">
        <is>
          <t>环农领办发〔2022〕3号</t>
        </is>
      </c>
      <c r="AB464" s="44" t="inlineStr">
        <is>
          <t>中提前批</t>
        </is>
      </c>
      <c r="AC464" s="67" t="inlineStr">
        <is>
          <t>否</t>
        </is>
      </c>
      <c r="AD464" s="67" t="inlineStr">
        <is>
          <t>√</t>
        </is>
      </c>
      <c r="AE464" s="67" t="inlineStr">
        <is>
          <t>√</t>
        </is>
      </c>
      <c r="AF464" s="67" t="inlineStr">
        <is>
          <t>√</t>
        </is>
      </c>
      <c r="AG464" s="67" t="inlineStr">
        <is>
          <t>√</t>
        </is>
      </c>
      <c r="AH464" s="67" t="inlineStr">
        <is>
          <t>√</t>
        </is>
      </c>
      <c r="AI464" s="67" t="inlineStr">
        <is>
          <t>√</t>
        </is>
      </c>
      <c r="AJ464" s="67" t="inlineStr">
        <is>
          <t>√</t>
        </is>
      </c>
      <c r="AK464" s="67" t="inlineStr">
        <is>
          <t>√</t>
        </is>
      </c>
      <c r="AL464" s="18" t="inlineStr">
        <is>
          <t>×</t>
        </is>
      </c>
      <c r="AM464" s="18" t="inlineStr">
        <is>
          <t>×</t>
        </is>
      </c>
      <c r="AN464" s="67" t="inlineStr">
        <is>
          <t>√</t>
        </is>
      </c>
      <c r="AO464" s="67" t="n"/>
    </row>
    <row r="465" ht="60" customHeight="1" s="186">
      <c r="A465" s="123" t="n"/>
      <c r="B465" s="46" t="inlineStr">
        <is>
          <t>环县农村羊产业养殖供水</t>
        </is>
      </c>
      <c r="C465" s="46" t="inlineStr">
        <is>
          <t>新建</t>
        </is>
      </c>
      <c r="D465" s="46" t="n"/>
      <c r="E465" s="46" t="inlineStr">
        <is>
          <t>南湫乡</t>
        </is>
      </c>
      <c r="F465" s="104" t="inlineStr">
        <is>
          <t>新建150m³蓄水池1座。</t>
        </is>
      </c>
      <c r="G465" s="46" t="n">
        <v>8</v>
      </c>
      <c r="H465" s="46" t="n">
        <v>8</v>
      </c>
      <c r="I465" s="46" t="n"/>
      <c r="J465" s="46" t="n"/>
      <c r="K465" s="46" t="n"/>
      <c r="L465" s="44" t="inlineStr">
        <is>
          <t>甘财扶贫〔2021〕26号</t>
        </is>
      </c>
      <c r="M465" s="104" t="inlineStr">
        <is>
          <t>保障南湫乡养殖专业合作社的羊畜饮水。</t>
        </is>
      </c>
      <c r="N465" s="104" t="inlineStr">
        <is>
          <t>进一步提升产业供水条件，保障合作社产业发展用水水，增加产业收入。</t>
        </is>
      </c>
      <c r="O465" s="46" t="n">
        <v>1</v>
      </c>
      <c r="P465" s="46" t="n"/>
      <c r="Q465" s="46">
        <f>R465+S465</f>
        <v/>
      </c>
      <c r="R465" s="200" t="n">
        <v>0.003</v>
      </c>
      <c r="S465" s="200" t="n"/>
      <c r="T465" s="46">
        <f>U465+V465</f>
        <v/>
      </c>
      <c r="U465" s="200" t="n">
        <v>0.0135</v>
      </c>
      <c r="V465" s="200" t="n"/>
      <c r="W465" s="46" t="inlineStr">
        <is>
          <t>水务局</t>
        </is>
      </c>
      <c r="X465" s="46" t="inlineStr">
        <is>
          <t>李英璞</t>
        </is>
      </c>
      <c r="Y465" s="46" t="inlineStr">
        <is>
          <t>南湫乡</t>
        </is>
      </c>
      <c r="Z465" s="44" t="inlineStr">
        <is>
          <t>杜志远</t>
        </is>
      </c>
      <c r="AA465" s="44" t="inlineStr">
        <is>
          <t>环农领办发〔2022〕3号</t>
        </is>
      </c>
      <c r="AB465" s="44" t="inlineStr">
        <is>
          <t>中提前批</t>
        </is>
      </c>
      <c r="AC465" s="67" t="inlineStr">
        <is>
          <t>否</t>
        </is>
      </c>
      <c r="AD465" s="67" t="inlineStr">
        <is>
          <t>√</t>
        </is>
      </c>
      <c r="AE465" s="67" t="inlineStr">
        <is>
          <t>√</t>
        </is>
      </c>
      <c r="AF465" s="67" t="inlineStr">
        <is>
          <t>√</t>
        </is>
      </c>
      <c r="AG465" s="67" t="inlineStr">
        <is>
          <t>√</t>
        </is>
      </c>
      <c r="AH465" s="67" t="inlineStr">
        <is>
          <t>√</t>
        </is>
      </c>
      <c r="AI465" s="67" t="inlineStr">
        <is>
          <t>√</t>
        </is>
      </c>
      <c r="AJ465" s="67" t="inlineStr">
        <is>
          <t>√</t>
        </is>
      </c>
      <c r="AK465" s="67" t="inlineStr">
        <is>
          <t>√</t>
        </is>
      </c>
      <c r="AL465" s="18" t="inlineStr">
        <is>
          <t>×</t>
        </is>
      </c>
      <c r="AM465" s="18" t="inlineStr">
        <is>
          <t>×</t>
        </is>
      </c>
      <c r="AN465" s="67" t="inlineStr">
        <is>
          <t>√</t>
        </is>
      </c>
      <c r="AO465" s="67" t="n"/>
    </row>
    <row r="466" ht="60" customHeight="1" s="186">
      <c r="A466" s="123" t="n"/>
      <c r="B466" s="46" t="inlineStr">
        <is>
          <t>环县农村羊产业养殖供水</t>
        </is>
      </c>
      <c r="C466" s="46" t="inlineStr">
        <is>
          <t>新建</t>
        </is>
      </c>
      <c r="D466" s="46" t="n"/>
      <c r="E466" s="46" t="inlineStr">
        <is>
          <t>毛井乡</t>
        </is>
      </c>
      <c r="F466" s="104" t="inlineStr">
        <is>
          <t>新建150m³蓄水池1座，300m³蓄水池1座。</t>
        </is>
      </c>
      <c r="G466" s="46" t="n">
        <v>21</v>
      </c>
      <c r="H466" s="46" t="n">
        <v>21</v>
      </c>
      <c r="I466" s="46" t="n"/>
      <c r="J466" s="46" t="n"/>
      <c r="K466" s="46" t="n"/>
      <c r="L466" s="44" t="inlineStr">
        <is>
          <t>甘财扶贫〔2021〕26号</t>
        </is>
      </c>
      <c r="M466" s="104" t="inlineStr">
        <is>
          <t>保障毛井乡养殖专业合作社的羊畜饮水。</t>
        </is>
      </c>
      <c r="N466" s="104" t="inlineStr">
        <is>
          <t>进一步提升产业供水条件，保障合作社产业发展用水水，增加产业收入。</t>
        </is>
      </c>
      <c r="O466" s="46" t="n">
        <v>2</v>
      </c>
      <c r="P466" s="46" t="n"/>
      <c r="Q466" s="46">
        <f>R466+S466</f>
        <v/>
      </c>
      <c r="R466" s="205" t="n">
        <v>0.006</v>
      </c>
      <c r="S466" s="205" t="n"/>
      <c r="T466" s="46">
        <f>U466+V466</f>
        <v/>
      </c>
      <c r="U466" s="200" t="n">
        <v>0.0027</v>
      </c>
      <c r="V466" s="200" t="n"/>
      <c r="W466" s="46" t="inlineStr">
        <is>
          <t>水务局</t>
        </is>
      </c>
      <c r="X466" s="46" t="inlineStr">
        <is>
          <t>李英璞</t>
        </is>
      </c>
      <c r="Y466" s="46" t="inlineStr">
        <is>
          <t>毛井乡</t>
        </is>
      </c>
      <c r="Z466" s="44" t="inlineStr">
        <is>
          <t>梁立群</t>
        </is>
      </c>
      <c r="AA466" s="44" t="inlineStr">
        <is>
          <t>环农领办发〔2022〕3号</t>
        </is>
      </c>
      <c r="AB466" s="44" t="inlineStr">
        <is>
          <t>中提前批</t>
        </is>
      </c>
      <c r="AC466" s="67" t="inlineStr">
        <is>
          <t>否</t>
        </is>
      </c>
      <c r="AD466" s="67" t="inlineStr">
        <is>
          <t>√</t>
        </is>
      </c>
      <c r="AE466" s="67" t="inlineStr">
        <is>
          <t>√</t>
        </is>
      </c>
      <c r="AF466" s="67" t="inlineStr">
        <is>
          <t>√</t>
        </is>
      </c>
      <c r="AG466" s="67" t="inlineStr">
        <is>
          <t>√</t>
        </is>
      </c>
      <c r="AH466" s="67" t="inlineStr">
        <is>
          <t>√</t>
        </is>
      </c>
      <c r="AI466" s="67" t="inlineStr">
        <is>
          <t>√</t>
        </is>
      </c>
      <c r="AJ466" s="67" t="inlineStr">
        <is>
          <t>√</t>
        </is>
      </c>
      <c r="AK466" s="67" t="inlineStr">
        <is>
          <t>√</t>
        </is>
      </c>
      <c r="AL466" s="18" t="inlineStr">
        <is>
          <t>×</t>
        </is>
      </c>
      <c r="AM466" s="18" t="inlineStr">
        <is>
          <t>×</t>
        </is>
      </c>
      <c r="AN466" s="67" t="inlineStr">
        <is>
          <t>√</t>
        </is>
      </c>
      <c r="AO466" s="67" t="n"/>
    </row>
    <row r="467" ht="60" customHeight="1" s="186">
      <c r="A467" s="123" t="n"/>
      <c r="B467" s="46" t="inlineStr">
        <is>
          <t>环县农村羊产业养殖供水</t>
        </is>
      </c>
      <c r="C467" s="46" t="inlineStr">
        <is>
          <t>新建</t>
        </is>
      </c>
      <c r="D467" s="46" t="n"/>
      <c r="E467" s="46" t="inlineStr">
        <is>
          <t>耿湾乡</t>
        </is>
      </c>
      <c r="F467" s="104" t="inlineStr">
        <is>
          <t>新建150m³蓄水池3座，300m³蓄水池1座。</t>
        </is>
      </c>
      <c r="G467" s="46">
        <f>3*8+1*13</f>
        <v/>
      </c>
      <c r="H467" s="46">
        <f>3*8+1*13</f>
        <v/>
      </c>
      <c r="I467" s="46" t="n"/>
      <c r="J467" s="46" t="n"/>
      <c r="K467" s="46" t="n"/>
      <c r="L467" s="44" t="inlineStr">
        <is>
          <t>甘财扶贫〔2021〕26号</t>
        </is>
      </c>
      <c r="M467" s="104" t="inlineStr">
        <is>
          <t>保障耿湾乡养殖专业合作社的羊畜饮水。</t>
        </is>
      </c>
      <c r="N467" s="104" t="inlineStr">
        <is>
          <t>进一步提升产业供水条件，保障合作社产业发展用水水，增加产业收入。</t>
        </is>
      </c>
      <c r="O467" s="46" t="n">
        <v>4</v>
      </c>
      <c r="P467" s="46" t="n"/>
      <c r="Q467" s="46">
        <f>R467+S467</f>
        <v/>
      </c>
      <c r="R467" s="200" t="n">
        <v>0.012</v>
      </c>
      <c r="S467" s="200" t="n"/>
      <c r="T467" s="46">
        <f>U467+V467</f>
        <v/>
      </c>
      <c r="U467" s="200" t="n">
        <v>0.054</v>
      </c>
      <c r="V467" s="200" t="n"/>
      <c r="W467" s="46" t="inlineStr">
        <is>
          <t>水务局</t>
        </is>
      </c>
      <c r="X467" s="46" t="inlineStr">
        <is>
          <t>李英璞</t>
        </is>
      </c>
      <c r="Y467" s="46" t="inlineStr">
        <is>
          <t>耿湾乡</t>
        </is>
      </c>
      <c r="Z467" s="44" t="inlineStr">
        <is>
          <t>王秀丽</t>
        </is>
      </c>
      <c r="AA467" s="44" t="inlineStr">
        <is>
          <t>环农领办发〔2022〕3号</t>
        </is>
      </c>
      <c r="AB467" s="44" t="inlineStr">
        <is>
          <t>中提前批</t>
        </is>
      </c>
      <c r="AC467" s="67" t="inlineStr">
        <is>
          <t>否</t>
        </is>
      </c>
      <c r="AD467" s="67" t="inlineStr">
        <is>
          <t>√</t>
        </is>
      </c>
      <c r="AE467" s="67" t="inlineStr">
        <is>
          <t>√</t>
        </is>
      </c>
      <c r="AF467" s="67" t="inlineStr">
        <is>
          <t>√</t>
        </is>
      </c>
      <c r="AG467" s="67" t="inlineStr">
        <is>
          <t>√</t>
        </is>
      </c>
      <c r="AH467" s="67" t="inlineStr">
        <is>
          <t>√</t>
        </is>
      </c>
      <c r="AI467" s="67" t="inlineStr">
        <is>
          <t>√</t>
        </is>
      </c>
      <c r="AJ467" s="67" t="inlineStr">
        <is>
          <t>√</t>
        </is>
      </c>
      <c r="AK467" s="67" t="inlineStr">
        <is>
          <t>√</t>
        </is>
      </c>
      <c r="AL467" s="18" t="inlineStr">
        <is>
          <t>×</t>
        </is>
      </c>
      <c r="AM467" s="18" t="inlineStr">
        <is>
          <t>×</t>
        </is>
      </c>
      <c r="AN467" s="67" t="inlineStr">
        <is>
          <t>√</t>
        </is>
      </c>
      <c r="AO467" s="67" t="n"/>
    </row>
    <row r="468" ht="60" customHeight="1" s="186">
      <c r="A468" s="123" t="n"/>
      <c r="B468" s="46" t="inlineStr">
        <is>
          <t>环县农村羊产业养殖供水</t>
        </is>
      </c>
      <c r="C468" s="46" t="inlineStr">
        <is>
          <t>新建</t>
        </is>
      </c>
      <c r="D468" s="46" t="n"/>
      <c r="E468" s="46" t="inlineStr">
        <is>
          <t>八珠乡</t>
        </is>
      </c>
      <c r="F468" s="104" t="inlineStr">
        <is>
          <t>新建150m³蓄水池1座，300m³蓄水池1座。</t>
        </is>
      </c>
      <c r="G468" s="46" t="n">
        <v>21</v>
      </c>
      <c r="H468" s="46" t="n">
        <v>21</v>
      </c>
      <c r="I468" s="46" t="n"/>
      <c r="J468" s="46" t="n"/>
      <c r="K468" s="46" t="n"/>
      <c r="L468" s="44" t="inlineStr">
        <is>
          <t>甘财扶贫〔2021〕26号</t>
        </is>
      </c>
      <c r="M468" s="104" t="inlineStr">
        <is>
          <t>保障八珠乡养殖专业合作社的羊畜饮水。</t>
        </is>
      </c>
      <c r="N468" s="104" t="inlineStr">
        <is>
          <t>进一步提升产业供水条件，保障合作社产业发展用水水，增加产业收入。</t>
        </is>
      </c>
      <c r="O468" s="46" t="n">
        <v>3</v>
      </c>
      <c r="P468" s="46" t="n"/>
      <c r="Q468" s="46">
        <f>R468+S468</f>
        <v/>
      </c>
      <c r="R468" s="46" t="n">
        <v>0.0089</v>
      </c>
      <c r="S468" s="46" t="n"/>
      <c r="T468" s="46">
        <f>U468+V468</f>
        <v/>
      </c>
      <c r="U468" s="200" t="n">
        <v>0.0293</v>
      </c>
      <c r="V468" s="200" t="n"/>
      <c r="W468" s="46" t="inlineStr">
        <is>
          <t>水务局</t>
        </is>
      </c>
      <c r="X468" s="46" t="inlineStr">
        <is>
          <t>李英璞</t>
        </is>
      </c>
      <c r="Y468" s="46" t="inlineStr">
        <is>
          <t>八珠乡</t>
        </is>
      </c>
      <c r="Z468" s="44" t="inlineStr">
        <is>
          <t>白俊虎</t>
        </is>
      </c>
      <c r="AA468" s="44" t="inlineStr">
        <is>
          <t>环农领办发〔2022〕3号</t>
        </is>
      </c>
      <c r="AB468" s="44" t="inlineStr">
        <is>
          <t>中提前批</t>
        </is>
      </c>
      <c r="AC468" s="67" t="inlineStr">
        <is>
          <t>否</t>
        </is>
      </c>
      <c r="AD468" s="67" t="inlineStr">
        <is>
          <t>√</t>
        </is>
      </c>
      <c r="AE468" s="67" t="inlineStr">
        <is>
          <t>√</t>
        </is>
      </c>
      <c r="AF468" s="67" t="inlineStr">
        <is>
          <t>√</t>
        </is>
      </c>
      <c r="AG468" s="67" t="inlineStr">
        <is>
          <t>√</t>
        </is>
      </c>
      <c r="AH468" s="67" t="inlineStr">
        <is>
          <t>√</t>
        </is>
      </c>
      <c r="AI468" s="67" t="inlineStr">
        <is>
          <t>√</t>
        </is>
      </c>
      <c r="AJ468" s="67" t="inlineStr">
        <is>
          <t>√</t>
        </is>
      </c>
      <c r="AK468" s="67" t="inlineStr">
        <is>
          <t>√</t>
        </is>
      </c>
      <c r="AL468" s="18" t="inlineStr">
        <is>
          <t>×</t>
        </is>
      </c>
      <c r="AM468" s="18" t="inlineStr">
        <is>
          <t>×</t>
        </is>
      </c>
      <c r="AN468" s="67" t="inlineStr">
        <is>
          <t>√</t>
        </is>
      </c>
      <c r="AO468" s="67" t="n"/>
    </row>
    <row r="469" ht="60" customHeight="1" s="186">
      <c r="A469" s="123" t="n"/>
      <c r="B469" s="46" t="inlineStr">
        <is>
          <t>环县农村羊产业养殖供水</t>
        </is>
      </c>
      <c r="C469" s="46" t="inlineStr">
        <is>
          <t>新建</t>
        </is>
      </c>
      <c r="D469" s="46" t="n"/>
      <c r="E469" s="46" t="inlineStr">
        <is>
          <t>虎洞镇</t>
        </is>
      </c>
      <c r="F469" s="104" t="inlineStr">
        <is>
          <t>新建150m³蓄水池6座。</t>
        </is>
      </c>
      <c r="G469" s="46" t="n">
        <v>48</v>
      </c>
      <c r="H469" s="46" t="n">
        <v>48</v>
      </c>
      <c r="I469" s="46" t="n"/>
      <c r="J469" s="46" t="n"/>
      <c r="K469" s="46" t="n"/>
      <c r="L469" s="44" t="inlineStr">
        <is>
          <t>甘财扶贫〔2021〕26号</t>
        </is>
      </c>
      <c r="M469" s="104" t="inlineStr">
        <is>
          <t>保障虎洞镇养殖专业合作社的羊畜饮水。</t>
        </is>
      </c>
      <c r="N469" s="104" t="inlineStr">
        <is>
          <t>进一步提升产业供水条件，保障合作社产业发展用水水，增加产业收入。</t>
        </is>
      </c>
      <c r="O469" s="46" t="n">
        <v>6</v>
      </c>
      <c r="P469" s="46" t="n"/>
      <c r="Q469" s="46">
        <f>R469+S469</f>
        <v/>
      </c>
      <c r="R469" s="200" t="n">
        <v>0.018</v>
      </c>
      <c r="S469" s="200" t="n"/>
      <c r="T469" s="46">
        <f>U469+V469</f>
        <v/>
      </c>
      <c r="U469" s="200" t="n">
        <v>0.081</v>
      </c>
      <c r="V469" s="200" t="n"/>
      <c r="W469" s="46" t="inlineStr">
        <is>
          <t>水务局</t>
        </is>
      </c>
      <c r="X469" s="46" t="inlineStr">
        <is>
          <t>李英璞</t>
        </is>
      </c>
      <c r="Y469" s="46" t="inlineStr">
        <is>
          <t>虎洞镇</t>
        </is>
      </c>
      <c r="Z469" s="44" t="inlineStr">
        <is>
          <t>梁海涛</t>
        </is>
      </c>
      <c r="AA469" s="44" t="inlineStr">
        <is>
          <t>环农领办发〔2022〕3号</t>
        </is>
      </c>
      <c r="AB469" s="44" t="inlineStr">
        <is>
          <t>中提前批</t>
        </is>
      </c>
      <c r="AC469" s="67" t="inlineStr">
        <is>
          <t>否</t>
        </is>
      </c>
      <c r="AD469" s="67" t="inlineStr">
        <is>
          <t>√</t>
        </is>
      </c>
      <c r="AE469" s="67" t="inlineStr">
        <is>
          <t>√</t>
        </is>
      </c>
      <c r="AF469" s="67" t="inlineStr">
        <is>
          <t>√</t>
        </is>
      </c>
      <c r="AG469" s="67" t="inlineStr">
        <is>
          <t>√</t>
        </is>
      </c>
      <c r="AH469" s="67" t="inlineStr">
        <is>
          <t>√</t>
        </is>
      </c>
      <c r="AI469" s="67" t="inlineStr">
        <is>
          <t>√</t>
        </is>
      </c>
      <c r="AJ469" s="67" t="inlineStr">
        <is>
          <t>√</t>
        </is>
      </c>
      <c r="AK469" s="67" t="inlineStr">
        <is>
          <t>√</t>
        </is>
      </c>
      <c r="AL469" s="18" t="inlineStr">
        <is>
          <t>×</t>
        </is>
      </c>
      <c r="AM469" s="18" t="inlineStr">
        <is>
          <t>×</t>
        </is>
      </c>
      <c r="AN469" s="67" t="inlineStr">
        <is>
          <t>√</t>
        </is>
      </c>
      <c r="AO469" s="67" t="n"/>
    </row>
    <row r="470" ht="60" customHeight="1" s="186">
      <c r="A470" s="123" t="n"/>
      <c r="B470" s="46" t="inlineStr">
        <is>
          <t>环县农村羊产业养殖供水</t>
        </is>
      </c>
      <c r="C470" s="46" t="inlineStr">
        <is>
          <t>新建</t>
        </is>
      </c>
      <c r="D470" s="46" t="n"/>
      <c r="E470" s="46" t="inlineStr">
        <is>
          <t>天池乡</t>
        </is>
      </c>
      <c r="F470" s="104" t="inlineStr">
        <is>
          <t>新建150m³蓄水池1座。</t>
        </is>
      </c>
      <c r="G470" s="46" t="n">
        <v>8</v>
      </c>
      <c r="H470" s="46" t="n">
        <v>8</v>
      </c>
      <c r="I470" s="46" t="n"/>
      <c r="J470" s="46" t="n"/>
      <c r="K470" s="46" t="n"/>
      <c r="L470" s="44" t="inlineStr">
        <is>
          <t>甘财扶贫〔2021〕26号</t>
        </is>
      </c>
      <c r="M470" s="104" t="inlineStr">
        <is>
          <t>保障天池乡养殖专业合作社的羊畜饮水。</t>
        </is>
      </c>
      <c r="N470" s="104" t="inlineStr">
        <is>
          <t>进一步提升产业供水条件，保障合作社产业发展用水水，增加产业收入。</t>
        </is>
      </c>
      <c r="O470" s="46" t="n">
        <v>1</v>
      </c>
      <c r="P470" s="46" t="n"/>
      <c r="Q470" s="46">
        <f>R470+S470</f>
        <v/>
      </c>
      <c r="R470" s="200" t="n">
        <v>0.003</v>
      </c>
      <c r="S470" s="200" t="n"/>
      <c r="T470" s="46">
        <f>U470+V470</f>
        <v/>
      </c>
      <c r="U470" s="200" t="n">
        <v>0.0135</v>
      </c>
      <c r="V470" s="200" t="n"/>
      <c r="W470" s="46" t="inlineStr">
        <is>
          <t>水务局</t>
        </is>
      </c>
      <c r="X470" s="46" t="inlineStr">
        <is>
          <t>李英璞</t>
        </is>
      </c>
      <c r="Y470" s="46" t="inlineStr">
        <is>
          <t>天池乡</t>
        </is>
      </c>
      <c r="Z470" s="44" t="inlineStr">
        <is>
          <t>刘震</t>
        </is>
      </c>
      <c r="AA470" s="44" t="inlineStr">
        <is>
          <t>环农领办发〔2022〕3号</t>
        </is>
      </c>
      <c r="AB470" s="44" t="inlineStr">
        <is>
          <t>中提前批</t>
        </is>
      </c>
      <c r="AC470" s="67" t="inlineStr">
        <is>
          <t>否</t>
        </is>
      </c>
      <c r="AD470" s="67" t="inlineStr">
        <is>
          <t>√</t>
        </is>
      </c>
      <c r="AE470" s="67" t="inlineStr">
        <is>
          <t>√</t>
        </is>
      </c>
      <c r="AF470" s="67" t="inlineStr">
        <is>
          <t>√</t>
        </is>
      </c>
      <c r="AG470" s="67" t="inlineStr">
        <is>
          <t>√</t>
        </is>
      </c>
      <c r="AH470" s="67" t="inlineStr">
        <is>
          <t>√</t>
        </is>
      </c>
      <c r="AI470" s="67" t="inlineStr">
        <is>
          <t>√</t>
        </is>
      </c>
      <c r="AJ470" s="67" t="inlineStr">
        <is>
          <t>√</t>
        </is>
      </c>
      <c r="AK470" s="67" t="inlineStr">
        <is>
          <t>√</t>
        </is>
      </c>
      <c r="AL470" s="18" t="inlineStr">
        <is>
          <t>×</t>
        </is>
      </c>
      <c r="AM470" s="18" t="inlineStr">
        <is>
          <t>×</t>
        </is>
      </c>
      <c r="AN470" s="67" t="inlineStr">
        <is>
          <t>√</t>
        </is>
      </c>
      <c r="AO470" s="67" t="n"/>
    </row>
    <row r="471" ht="60" customHeight="1" s="186">
      <c r="A471" s="123" t="n"/>
      <c r="B471" s="46" t="inlineStr">
        <is>
          <t>环县农村羊产业养殖供水</t>
        </is>
      </c>
      <c r="C471" s="46" t="inlineStr">
        <is>
          <t>新建</t>
        </is>
      </c>
      <c r="D471" s="46" t="n"/>
      <c r="E471" s="46" t="inlineStr">
        <is>
          <t>合道镇</t>
        </is>
      </c>
      <c r="F471" s="104" t="inlineStr">
        <is>
          <t>新建300m³蓄水池1座。</t>
        </is>
      </c>
      <c r="G471" s="46" t="n">
        <v>13</v>
      </c>
      <c r="H471" s="46" t="n">
        <v>13</v>
      </c>
      <c r="I471" s="46" t="n"/>
      <c r="J471" s="46" t="n"/>
      <c r="K471" s="46" t="n"/>
      <c r="L471" s="44" t="inlineStr">
        <is>
          <t>甘财扶贫〔2021〕26号</t>
        </is>
      </c>
      <c r="M471" s="104" t="inlineStr">
        <is>
          <t>保障合道镇养殖专业合作社的羊畜饮水。</t>
        </is>
      </c>
      <c r="N471" s="104" t="inlineStr">
        <is>
          <t>进一步提升产业供水条件，保障合作社产业发展用水水，增加产业收入。</t>
        </is>
      </c>
      <c r="O471" s="46" t="n">
        <v>1</v>
      </c>
      <c r="P471" s="46" t="n"/>
      <c r="Q471" s="46">
        <f>R471+S471</f>
        <v/>
      </c>
      <c r="R471" s="200" t="n">
        <v>0.003</v>
      </c>
      <c r="S471" s="200" t="n"/>
      <c r="T471" s="46">
        <f>U471+V471</f>
        <v/>
      </c>
      <c r="U471" s="200" t="n">
        <v>0.0135</v>
      </c>
      <c r="V471" s="200" t="n"/>
      <c r="W471" s="46" t="inlineStr">
        <is>
          <t>水务局</t>
        </is>
      </c>
      <c r="X471" s="46" t="inlineStr">
        <is>
          <t>李英璞</t>
        </is>
      </c>
      <c r="Y471" s="46" t="inlineStr">
        <is>
          <t>合道镇</t>
        </is>
      </c>
      <c r="Z471" s="44" t="inlineStr">
        <is>
          <t>王宝明</t>
        </is>
      </c>
      <c r="AA471" s="44" t="inlineStr">
        <is>
          <t>环农领办发〔2022〕3号</t>
        </is>
      </c>
      <c r="AB471" s="44" t="inlineStr">
        <is>
          <t>中提前批</t>
        </is>
      </c>
      <c r="AC471" s="67" t="inlineStr">
        <is>
          <t>否</t>
        </is>
      </c>
      <c r="AD471" s="67" t="inlineStr">
        <is>
          <t>√</t>
        </is>
      </c>
      <c r="AE471" s="67" t="inlineStr">
        <is>
          <t>√</t>
        </is>
      </c>
      <c r="AF471" s="67" t="inlineStr">
        <is>
          <t>√</t>
        </is>
      </c>
      <c r="AG471" s="67" t="inlineStr">
        <is>
          <t>√</t>
        </is>
      </c>
      <c r="AH471" s="67" t="inlineStr">
        <is>
          <t>√</t>
        </is>
      </c>
      <c r="AI471" s="67" t="inlineStr">
        <is>
          <t>√</t>
        </is>
      </c>
      <c r="AJ471" s="67" t="inlineStr">
        <is>
          <t>√</t>
        </is>
      </c>
      <c r="AK471" s="67" t="inlineStr">
        <is>
          <t>√</t>
        </is>
      </c>
      <c r="AL471" s="18" t="inlineStr">
        <is>
          <t>×</t>
        </is>
      </c>
      <c r="AM471" s="18" t="inlineStr">
        <is>
          <t>×</t>
        </is>
      </c>
      <c r="AN471" s="67" t="inlineStr">
        <is>
          <t>√</t>
        </is>
      </c>
      <c r="AO471" s="67" t="n"/>
    </row>
    <row r="472" ht="60" customHeight="1" s="186">
      <c r="A472" s="123" t="n"/>
      <c r="B472" s="46" t="inlineStr">
        <is>
          <t>环县农村羊产业养殖供水</t>
        </is>
      </c>
      <c r="C472" s="46" t="inlineStr">
        <is>
          <t>新建</t>
        </is>
      </c>
      <c r="D472" s="46" t="n"/>
      <c r="E472" s="46" t="inlineStr">
        <is>
          <t>羊羔肉产业集团</t>
        </is>
      </c>
      <c r="F472" s="104" t="inlineStr">
        <is>
          <t>新建150m³蓄水池6座。</t>
        </is>
      </c>
      <c r="G472" s="46" t="n">
        <v>48</v>
      </c>
      <c r="H472" s="46" t="n">
        <v>48</v>
      </c>
      <c r="I472" s="46" t="n"/>
      <c r="J472" s="46" t="n"/>
      <c r="K472" s="46" t="n"/>
      <c r="L472" s="44" t="inlineStr">
        <is>
          <t>甘财扶贫〔2021〕26号</t>
        </is>
      </c>
      <c r="M472" s="104" t="inlineStr">
        <is>
          <t>保障环县羊羔肉产业发展集团有限公司的羊畜饮水。</t>
        </is>
      </c>
      <c r="N472" s="104" t="inlineStr">
        <is>
          <t>进一步提升产业供水条件，保障合作社产业发展用水水，增加产业收入。</t>
        </is>
      </c>
      <c r="O472" s="46" t="n">
        <v>6</v>
      </c>
      <c r="P472" s="46" t="n"/>
      <c r="Q472" s="46">
        <f>R472+S472</f>
        <v/>
      </c>
      <c r="R472" s="200" t="n">
        <v>0.06</v>
      </c>
      <c r="S472" s="200" t="n"/>
      <c r="T472" s="46">
        <f>U472+V472</f>
        <v/>
      </c>
      <c r="U472" s="200" t="n">
        <v>0.27</v>
      </c>
      <c r="V472" s="200" t="n"/>
      <c r="W472" s="46" t="inlineStr">
        <is>
          <t>水务局</t>
        </is>
      </c>
      <c r="X472" s="46" t="inlineStr">
        <is>
          <t>李英璞</t>
        </is>
      </c>
      <c r="Y472" s="46" t="inlineStr">
        <is>
          <t>羊羔肉产业集团</t>
        </is>
      </c>
      <c r="Z472" s="44" t="inlineStr">
        <is>
          <t>姬鸿图</t>
        </is>
      </c>
      <c r="AA472" s="44" t="inlineStr">
        <is>
          <t>环农领办发〔2022〕3号</t>
        </is>
      </c>
      <c r="AB472" s="44" t="inlineStr">
        <is>
          <t>中提前批</t>
        </is>
      </c>
      <c r="AC472" s="67" t="inlineStr">
        <is>
          <t>否</t>
        </is>
      </c>
      <c r="AD472" s="67" t="inlineStr">
        <is>
          <t>√</t>
        </is>
      </c>
      <c r="AE472" s="67" t="inlineStr">
        <is>
          <t>√</t>
        </is>
      </c>
      <c r="AF472" s="67" t="inlineStr">
        <is>
          <t>√</t>
        </is>
      </c>
      <c r="AG472" s="67" t="inlineStr">
        <is>
          <t>√</t>
        </is>
      </c>
      <c r="AH472" s="67" t="inlineStr">
        <is>
          <t>√</t>
        </is>
      </c>
      <c r="AI472" s="67" t="inlineStr">
        <is>
          <t>√</t>
        </is>
      </c>
      <c r="AJ472" s="67" t="inlineStr">
        <is>
          <t>√</t>
        </is>
      </c>
      <c r="AK472" s="67" t="inlineStr">
        <is>
          <t>√</t>
        </is>
      </c>
      <c r="AL472" s="18" t="inlineStr">
        <is>
          <t>×</t>
        </is>
      </c>
      <c r="AM472" s="18" t="inlineStr">
        <is>
          <t>×</t>
        </is>
      </c>
      <c r="AN472" s="67" t="inlineStr">
        <is>
          <t>√</t>
        </is>
      </c>
      <c r="AO472" s="67" t="n"/>
    </row>
    <row r="473" ht="39" customHeight="1" s="186">
      <c r="A473" s="123" t="n"/>
      <c r="B473" s="188" t="inlineStr">
        <is>
          <t>（四）小额信贷贴息</t>
        </is>
      </c>
      <c r="C473" s="181" t="n"/>
      <c r="D473" s="181" t="n"/>
      <c r="E473" s="182" t="n"/>
      <c r="F473" s="47" t="n"/>
      <c r="G473" s="48">
        <f>G474+G475+G476</f>
        <v/>
      </c>
      <c r="H473" s="48">
        <f>H474+H475+H476</f>
        <v/>
      </c>
      <c r="I473" s="48">
        <f>I474+I475+I476</f>
        <v/>
      </c>
      <c r="J473" s="48">
        <f>J474+J475+J476</f>
        <v/>
      </c>
      <c r="K473" s="48">
        <f>K474+K475+K476</f>
        <v/>
      </c>
      <c r="L473" s="67" t="n"/>
      <c r="M473" s="73" t="n"/>
      <c r="N473" s="73" t="n"/>
      <c r="O473" s="67" t="n"/>
      <c r="P473" s="67" t="n"/>
      <c r="Q473" s="67" t="n"/>
      <c r="R473" s="67" t="n"/>
      <c r="S473" s="67" t="n"/>
      <c r="T473" s="67" t="n"/>
      <c r="U473" s="67" t="n"/>
      <c r="V473" s="67" t="n"/>
      <c r="W473" s="77" t="n"/>
      <c r="X473" s="77" t="n"/>
      <c r="Y473" s="67" t="n"/>
      <c r="Z473" s="67" t="n"/>
      <c r="AA473" s="67" t="n"/>
      <c r="AB473" s="67" t="n"/>
      <c r="AC473" s="67" t="n"/>
      <c r="AD473" s="67" t="n"/>
      <c r="AE473" s="67" t="n"/>
      <c r="AF473" s="67" t="n"/>
      <c r="AG473" s="67" t="n"/>
      <c r="AH473" s="67" t="n"/>
      <c r="AI473" s="67" t="n"/>
      <c r="AJ473" s="67" t="n"/>
      <c r="AK473" s="67" t="n"/>
      <c r="AL473" s="67" t="n"/>
      <c r="AM473" s="67" t="n"/>
      <c r="AN473" s="67" t="n"/>
      <c r="AO473" s="67" t="n"/>
    </row>
    <row r="474" ht="60" customHeight="1" s="186">
      <c r="A474" s="42" t="n"/>
      <c r="B474" s="42" t="inlineStr">
        <is>
          <t>脱贫人口小额信贷贴息</t>
        </is>
      </c>
      <c r="C474" s="42" t="inlineStr">
        <is>
          <t>续建</t>
        </is>
      </c>
      <c r="D474" s="40" t="inlineStr">
        <is>
          <t>2021.01-2024.12</t>
        </is>
      </c>
      <c r="E474" s="42" t="inlineStr">
        <is>
          <t>全县20个乡镇</t>
        </is>
      </c>
      <c r="F474" s="102" t="inlineStr">
        <is>
          <t>全县20个乡镇8517户农户投放小额扶贫贷款3.95亿，贴息1900万元。</t>
        </is>
      </c>
      <c r="G474" s="42" t="n">
        <v>1900</v>
      </c>
      <c r="H474" s="42" t="n">
        <v>1900</v>
      </c>
      <c r="I474" s="40" t="n"/>
      <c r="J474" s="40" t="n"/>
      <c r="K474" s="40" t="n"/>
      <c r="L474" s="40" t="inlineStr">
        <is>
          <t>甘财扶贫〔2021〕26号</t>
        </is>
      </c>
      <c r="M474" s="102" t="inlineStr">
        <is>
          <t>解决脱贫户发展生产资金短缺问题，促进农民稳定增收。</t>
        </is>
      </c>
      <c r="N474" s="102" t="inlineStr">
        <is>
          <t>持续解决脱贫户发展生产“融资难、融资贵、资金短缺”问题，促进农户稳定增收。</t>
        </is>
      </c>
      <c r="O474" s="42" t="n">
        <v>112</v>
      </c>
      <c r="P474" s="40" t="n">
        <v>36</v>
      </c>
      <c r="Q474" s="42">
        <f>R474+S474</f>
        <v/>
      </c>
      <c r="R474" s="42" t="n">
        <v>0.8517</v>
      </c>
      <c r="S474" s="40" t="n"/>
      <c r="T474" s="42">
        <f>U474+V474</f>
        <v/>
      </c>
      <c r="U474" s="42" t="n">
        <v>2.5551</v>
      </c>
      <c r="V474" s="40" t="n"/>
      <c r="W474" s="42" t="inlineStr">
        <is>
          <t>财政综合事务中心</t>
        </is>
      </c>
      <c r="X474" s="40" t="inlineStr">
        <is>
          <t>孙海东</t>
        </is>
      </c>
      <c r="Y474" s="42" t="inlineStr">
        <is>
          <t>各乡镇</t>
        </is>
      </c>
      <c r="Z474" s="40" t="n"/>
      <c r="AA474" s="40" t="inlineStr">
        <is>
          <t>环农领办发〔2022〕3号</t>
        </is>
      </c>
      <c r="AB474" s="40" t="inlineStr">
        <is>
          <t>中提前批</t>
        </is>
      </c>
      <c r="AC474" s="67" t="inlineStr">
        <is>
          <t>否</t>
        </is>
      </c>
      <c r="AD474" s="67" t="inlineStr">
        <is>
          <t>×</t>
        </is>
      </c>
      <c r="AE474" s="67" t="inlineStr">
        <is>
          <t>×</t>
        </is>
      </c>
      <c r="AF474" s="67" t="inlineStr">
        <is>
          <t>×</t>
        </is>
      </c>
      <c r="AG474" s="67" t="inlineStr">
        <is>
          <t>√</t>
        </is>
      </c>
      <c r="AH474" s="67" t="inlineStr">
        <is>
          <t>√</t>
        </is>
      </c>
      <c r="AI474" s="67" t="inlineStr">
        <is>
          <t>√</t>
        </is>
      </c>
      <c r="AJ474" s="67" t="inlineStr">
        <is>
          <t>×</t>
        </is>
      </c>
      <c r="AK474" s="67" t="inlineStr">
        <is>
          <t>√</t>
        </is>
      </c>
      <c r="AL474" s="18" t="inlineStr">
        <is>
          <t>×</t>
        </is>
      </c>
      <c r="AM474" s="18" t="inlineStr">
        <is>
          <t>×</t>
        </is>
      </c>
      <c r="AN474" s="67" t="inlineStr">
        <is>
          <t>×</t>
        </is>
      </c>
      <c r="AO474" s="67" t="inlineStr">
        <is>
          <t>打×项均为小额信贷贴息项目不涉及项</t>
        </is>
      </c>
    </row>
    <row r="475" ht="60" customHeight="1" s="186">
      <c r="A475" s="42" t="n"/>
      <c r="B475" s="42" t="inlineStr">
        <is>
          <t>精准扶贫专项贷款贴息</t>
        </is>
      </c>
      <c r="C475" s="42" t="inlineStr">
        <is>
          <t>续建</t>
        </is>
      </c>
      <c r="D475" s="40" t="inlineStr">
        <is>
          <t>2021.01-2022.12</t>
        </is>
      </c>
      <c r="E475" s="42" t="inlineStr">
        <is>
          <t>全县20个乡镇</t>
        </is>
      </c>
      <c r="F475" s="102" t="inlineStr">
        <is>
          <t>全县20个乡镇13781户贫困户投放精准扶贫专项贷款2.35亿元，贴息585万元。</t>
        </is>
      </c>
      <c r="G475" s="42" t="n">
        <v>585</v>
      </c>
      <c r="H475" s="42" t="n">
        <v>585</v>
      </c>
      <c r="I475" s="40" t="n"/>
      <c r="J475" s="40" t="n"/>
      <c r="K475" s="40" t="n"/>
      <c r="L475" s="40" t="inlineStr">
        <is>
          <t>甘财扶贫〔2021〕26号</t>
        </is>
      </c>
      <c r="M475" s="102" t="inlineStr">
        <is>
          <t>解决脱贫户发展生产资金短缺问题，促进农民稳定增收。</t>
        </is>
      </c>
      <c r="N475" s="102" t="inlineStr">
        <is>
          <t>解决脱贫户发展生产资金短缺问题，促进农户稳定增收。</t>
        </is>
      </c>
      <c r="O475" s="42" t="n">
        <v>200</v>
      </c>
      <c r="P475" s="40" t="n">
        <v>36</v>
      </c>
      <c r="Q475" s="42">
        <f>R475+S475</f>
        <v/>
      </c>
      <c r="R475" s="42" t="n">
        <v>1.3781</v>
      </c>
      <c r="S475" s="40" t="n"/>
      <c r="T475" s="42">
        <f>U475+V475</f>
        <v/>
      </c>
      <c r="U475" s="42" t="n">
        <v>4.1343</v>
      </c>
      <c r="V475" s="40" t="n"/>
      <c r="W475" s="42" t="inlineStr">
        <is>
          <t>财政综合事务中心</t>
        </is>
      </c>
      <c r="X475" s="40" t="inlineStr">
        <is>
          <t>孙海东</t>
        </is>
      </c>
      <c r="Y475" s="42" t="inlineStr">
        <is>
          <t>各乡镇</t>
        </is>
      </c>
      <c r="Z475" s="40" t="n"/>
      <c r="AA475" s="40" t="inlineStr">
        <is>
          <t>环农领办发〔2022〕3号</t>
        </is>
      </c>
      <c r="AB475" s="40" t="inlineStr">
        <is>
          <t>中提前批</t>
        </is>
      </c>
      <c r="AC475" s="67" t="inlineStr">
        <is>
          <t>否</t>
        </is>
      </c>
      <c r="AD475" s="67" t="inlineStr">
        <is>
          <t>×</t>
        </is>
      </c>
      <c r="AE475" s="67" t="inlineStr">
        <is>
          <t>×</t>
        </is>
      </c>
      <c r="AF475" s="67" t="inlineStr">
        <is>
          <t>×</t>
        </is>
      </c>
      <c r="AG475" s="67" t="inlineStr">
        <is>
          <t>√</t>
        </is>
      </c>
      <c r="AH475" s="67" t="inlineStr">
        <is>
          <t>√</t>
        </is>
      </c>
      <c r="AI475" s="67" t="inlineStr">
        <is>
          <t>√</t>
        </is>
      </c>
      <c r="AJ475" s="67" t="inlineStr">
        <is>
          <t>×</t>
        </is>
      </c>
      <c r="AK475" s="67" t="inlineStr">
        <is>
          <t>√</t>
        </is>
      </c>
      <c r="AL475" s="18" t="inlineStr">
        <is>
          <t>×</t>
        </is>
      </c>
      <c r="AM475" s="18" t="inlineStr">
        <is>
          <t>×</t>
        </is>
      </c>
      <c r="AN475" s="67" t="inlineStr">
        <is>
          <t>×</t>
        </is>
      </c>
      <c r="AO475" s="183" t="n"/>
    </row>
    <row r="476" ht="60" customHeight="1" s="186">
      <c r="A476" s="42" t="n"/>
      <c r="B476" s="42" t="inlineStr">
        <is>
          <t>其他产业贷款贴息</t>
        </is>
      </c>
      <c r="C476" s="42" t="inlineStr">
        <is>
          <t>续建</t>
        </is>
      </c>
      <c r="D476" s="40" t="inlineStr">
        <is>
          <t>2021.01-2022.12</t>
        </is>
      </c>
      <c r="E476" s="42" t="inlineStr">
        <is>
          <t>全县20个乡镇</t>
        </is>
      </c>
      <c r="F476" s="102" t="inlineStr">
        <is>
          <t>全县10个乡镇126户农户投放331+湖羊养殖贷款贴息及特色产业贷款504万元，贴息23万元。</t>
        </is>
      </c>
      <c r="G476" s="42" t="n">
        <v>23</v>
      </c>
      <c r="H476" s="42" t="n">
        <v>23</v>
      </c>
      <c r="I476" s="40" t="n"/>
      <c r="J476" s="40" t="n"/>
      <c r="K476" s="40" t="n"/>
      <c r="L476" s="40" t="inlineStr">
        <is>
          <t>甘财扶贫〔2021〕26号</t>
        </is>
      </c>
      <c r="M476" s="102" t="inlineStr">
        <is>
          <t>解决脱贫户发展生产资金短缺问题，促进农民稳定增收。</t>
        </is>
      </c>
      <c r="N476" s="102" t="inlineStr">
        <is>
          <t>解决脱贫户发展生产资金短缺问题，促进农户稳定增收。</t>
        </is>
      </c>
      <c r="O476" s="42" t="n">
        <v>37</v>
      </c>
      <c r="P476" s="40" t="n">
        <v>7</v>
      </c>
      <c r="Q476" s="42">
        <f>R476+S476</f>
        <v/>
      </c>
      <c r="R476" s="42" t="n">
        <v>0.0126</v>
      </c>
      <c r="S476" s="40" t="n"/>
      <c r="T476" s="42">
        <f>U476+V476</f>
        <v/>
      </c>
      <c r="U476" s="42" t="n">
        <v>0.0378</v>
      </c>
      <c r="V476" s="40" t="n"/>
      <c r="W476" s="42" t="inlineStr">
        <is>
          <t>财政综合事务中心</t>
        </is>
      </c>
      <c r="X476" s="40" t="inlineStr">
        <is>
          <t>孙海东</t>
        </is>
      </c>
      <c r="Y476" s="42" t="inlineStr">
        <is>
          <t>各乡镇</t>
        </is>
      </c>
      <c r="Z476" s="40" t="n"/>
      <c r="AA476" s="40" t="inlineStr">
        <is>
          <t>环农领办发〔2022〕3号</t>
        </is>
      </c>
      <c r="AB476" s="40" t="inlineStr">
        <is>
          <t>中提前批</t>
        </is>
      </c>
      <c r="AC476" s="67" t="inlineStr">
        <is>
          <t>否</t>
        </is>
      </c>
      <c r="AD476" s="67" t="inlineStr">
        <is>
          <t>×</t>
        </is>
      </c>
      <c r="AE476" s="67" t="inlineStr">
        <is>
          <t>×</t>
        </is>
      </c>
      <c r="AF476" s="67" t="inlineStr">
        <is>
          <t>×</t>
        </is>
      </c>
      <c r="AG476" s="67" t="inlineStr">
        <is>
          <t>√</t>
        </is>
      </c>
      <c r="AH476" s="67" t="inlineStr">
        <is>
          <t>√</t>
        </is>
      </c>
      <c r="AI476" s="67" t="inlineStr">
        <is>
          <t>√</t>
        </is>
      </c>
      <c r="AJ476" s="67" t="inlineStr">
        <is>
          <t>×</t>
        </is>
      </c>
      <c r="AK476" s="67" t="inlineStr">
        <is>
          <t>√</t>
        </is>
      </c>
      <c r="AL476" s="18" t="inlineStr">
        <is>
          <t>×</t>
        </is>
      </c>
      <c r="AM476" s="18" t="inlineStr">
        <is>
          <t>×</t>
        </is>
      </c>
      <c r="AN476" s="67" t="inlineStr">
        <is>
          <t>×</t>
        </is>
      </c>
      <c r="AO476" s="184" t="n"/>
    </row>
    <row r="477" ht="39" customHeight="1" s="186">
      <c r="A477" s="123" t="inlineStr">
        <is>
          <t>二</t>
        </is>
      </c>
      <c r="B477" s="187" t="inlineStr">
        <is>
          <t>农村基础设施建设方面</t>
        </is>
      </c>
      <c r="C477" s="181" t="n"/>
      <c r="D477" s="181" t="n"/>
      <c r="E477" s="182" t="n"/>
      <c r="F477" s="29" t="n"/>
      <c r="G477" s="30">
        <f>G478+G513+G542+G544+G550+G546+G552+G561+G563</f>
        <v/>
      </c>
      <c r="H477" s="30">
        <f>H478+H513+H542+H544+H550+H546+H552+H561+H563</f>
        <v/>
      </c>
      <c r="I477" s="30">
        <f>I478+I513+I542+I544+I550+I546+I552+I561+I563</f>
        <v/>
      </c>
      <c r="J477" s="30">
        <f>J478+J513+J542+J544+J550+J546+J552+J561+J563</f>
        <v/>
      </c>
      <c r="K477" s="30">
        <f>K478+K513+K542+K544+K550+K546+K552+K561+K563</f>
        <v/>
      </c>
      <c r="L477" s="147" t="n"/>
      <c r="M477" s="147" t="n"/>
      <c r="N477" s="147" t="n"/>
      <c r="O477" s="147" t="n"/>
      <c r="P477" s="147" t="n"/>
      <c r="Q477" s="147" t="n"/>
      <c r="R477" s="147" t="n"/>
      <c r="S477" s="147" t="n"/>
      <c r="T477" s="147" t="n"/>
      <c r="U477" s="147" t="n"/>
      <c r="V477" s="147" t="n"/>
      <c r="W477" s="67" t="n"/>
      <c r="X477" s="67" t="n"/>
      <c r="Y477" s="163" t="n"/>
      <c r="Z477" s="163" t="n"/>
      <c r="AA477" s="67" t="n"/>
      <c r="AB477" s="67" t="n"/>
      <c r="AC477" s="67" t="n"/>
      <c r="AD477" s="67" t="n"/>
      <c r="AE477" s="67" t="n"/>
      <c r="AF477" s="67" t="n"/>
      <c r="AG477" s="67" t="n"/>
      <c r="AH477" s="67" t="n"/>
      <c r="AI477" s="67" t="n"/>
      <c r="AJ477" s="67" t="n"/>
      <c r="AK477" s="67" t="n"/>
      <c r="AL477" s="67" t="n"/>
      <c r="AM477" s="67" t="n"/>
      <c r="AN477" s="67" t="n"/>
      <c r="AO477" s="67" t="n"/>
    </row>
    <row r="478" ht="39" customHeight="1" s="186">
      <c r="A478" s="123" t="n"/>
      <c r="B478" s="188" t="inlineStr">
        <is>
          <t>（一）农村公路</t>
        </is>
      </c>
      <c r="C478" s="181" t="n"/>
      <c r="D478" s="181" t="n"/>
      <c r="E478" s="182" t="n"/>
      <c r="F478" s="47" t="n"/>
      <c r="G478" s="48">
        <f>G479</f>
        <v/>
      </c>
      <c r="H478" s="48">
        <f>H479</f>
        <v/>
      </c>
      <c r="I478" s="48">
        <f>I479</f>
        <v/>
      </c>
      <c r="J478" s="48">
        <f>J479</f>
        <v/>
      </c>
      <c r="K478" s="48">
        <f>K479</f>
        <v/>
      </c>
      <c r="L478" s="67" t="n"/>
      <c r="M478" s="73" t="n"/>
      <c r="N478" s="73" t="n"/>
      <c r="O478" s="67" t="n"/>
      <c r="P478" s="67" t="n"/>
      <c r="Q478" s="67" t="n"/>
      <c r="R478" s="67" t="n"/>
      <c r="S478" s="67" t="n"/>
      <c r="T478" s="67" t="n"/>
      <c r="U478" s="67" t="n"/>
      <c r="V478" s="67" t="n"/>
      <c r="W478" s="77" t="n"/>
      <c r="X478" s="77" t="n"/>
      <c r="Y478" s="67" t="n"/>
      <c r="Z478" s="67" t="n"/>
      <c r="AA478" s="67" t="n"/>
      <c r="AB478" s="67" t="n"/>
      <c r="AC478" s="67" t="n"/>
      <c r="AD478" s="67" t="n"/>
      <c r="AE478" s="67" t="n"/>
      <c r="AF478" s="67" t="n"/>
      <c r="AG478" s="67" t="n"/>
      <c r="AH478" s="67" t="n"/>
      <c r="AI478" s="67" t="n"/>
      <c r="AJ478" s="67" t="n"/>
      <c r="AK478" s="67" t="n"/>
      <c r="AL478" s="67" t="n"/>
      <c r="AM478" s="67" t="n"/>
      <c r="AN478" s="67" t="n"/>
      <c r="AO478" s="67" t="n"/>
    </row>
    <row r="479" ht="48" customHeight="1" s="186">
      <c r="A479" s="42" t="n"/>
      <c r="B479" s="42" t="inlineStr">
        <is>
          <t>村组道路建设合计</t>
        </is>
      </c>
      <c r="C479" s="42" t="inlineStr">
        <is>
          <t>新建</t>
        </is>
      </c>
      <c r="D479" s="40" t="inlineStr">
        <is>
          <t>2022.01-2022.12</t>
        </is>
      </c>
      <c r="E479" s="42" t="inlineStr">
        <is>
          <t>各乡镇</t>
        </is>
      </c>
      <c r="F479" s="50" t="inlineStr">
        <is>
          <t>新建村组道路33条214.499公里。</t>
        </is>
      </c>
      <c r="G479" s="42">
        <f>SUM(G480:G512)</f>
        <v/>
      </c>
      <c r="H479" s="42">
        <f>SUM(H480:H512)</f>
        <v/>
      </c>
      <c r="I479" s="40" t="n"/>
      <c r="J479" s="40" t="n"/>
      <c r="K479" s="40" t="n"/>
      <c r="L479" s="40" t="n"/>
      <c r="M479" s="102" t="inlineStr">
        <is>
          <t>解决群众出行及运输困难的问题。</t>
        </is>
      </c>
      <c r="N479" s="102" t="inlineStr">
        <is>
          <t>改善乡村基础设条件，建设美丽村庄。方便群众出行，促进经济发展。</t>
        </is>
      </c>
      <c r="O479" s="42">
        <f>SUM(O480:O512)</f>
        <v/>
      </c>
      <c r="P479" s="40" t="n"/>
      <c r="Q479" s="42">
        <f>R479+S479</f>
        <v/>
      </c>
      <c r="R479" s="42">
        <f>SUM(R480:R512)</f>
        <v/>
      </c>
      <c r="S479" s="42">
        <f>SUM(S480:S512)</f>
        <v/>
      </c>
      <c r="T479" s="42">
        <f>SUM(T480:T512)</f>
        <v/>
      </c>
      <c r="U479" s="42">
        <f>SUM(U480:U512)</f>
        <v/>
      </c>
      <c r="V479" s="42">
        <f>SUM(V480:V512)</f>
        <v/>
      </c>
      <c r="W479" s="42" t="inlineStr">
        <is>
          <t>交运局</t>
        </is>
      </c>
      <c r="X479" s="40" t="inlineStr">
        <is>
          <t>解欣骅</t>
        </is>
      </c>
      <c r="Y479" s="42" t="inlineStr">
        <is>
          <t>公路局</t>
        </is>
      </c>
      <c r="Z479" s="40" t="inlineStr">
        <is>
          <t>黄志鹏</t>
        </is>
      </c>
      <c r="AA479" s="40" t="inlineStr">
        <is>
          <t>环农领办发〔2022〕3号</t>
        </is>
      </c>
      <c r="AB479" s="40" t="inlineStr">
        <is>
          <t>中提前批</t>
        </is>
      </c>
      <c r="AC479" s="67" t="n"/>
      <c r="AD479" s="67" t="n"/>
      <c r="AE479" s="67" t="n"/>
      <c r="AF479" s="67" t="n"/>
      <c r="AG479" s="67" t="n"/>
      <c r="AH479" s="67" t="n"/>
      <c r="AI479" s="67" t="n"/>
      <c r="AJ479" s="67" t="n"/>
      <c r="AK479" s="67" t="n"/>
      <c r="AL479" s="67" t="n"/>
      <c r="AM479" s="67" t="n"/>
      <c r="AN479" s="67" t="n"/>
      <c r="AO479" s="67" t="n"/>
    </row>
    <row r="480" ht="51" customHeight="1" s="186">
      <c r="A480" s="123" t="n"/>
      <c r="B480" s="113" t="inlineStr">
        <is>
          <t>耿家沟村耿塬组至耿家沟组油路</t>
        </is>
      </c>
      <c r="C480" s="46" t="inlineStr">
        <is>
          <t>新建</t>
        </is>
      </c>
      <c r="D480" s="44" t="inlineStr">
        <is>
          <t>2022.01-2022.12</t>
        </is>
      </c>
      <c r="E480" s="113" t="inlineStr">
        <is>
          <t>环城</t>
        </is>
      </c>
      <c r="F480" s="122" t="inlineStr">
        <is>
          <t>新建油路2.98公里。（总投资238万元，本次安排120万元）</t>
        </is>
      </c>
      <c r="G480" s="46" t="n">
        <v>120</v>
      </c>
      <c r="H480" s="46" t="n">
        <v>120</v>
      </c>
      <c r="I480" s="44" t="n"/>
      <c r="J480" s="44" t="n"/>
      <c r="K480" s="44" t="n"/>
      <c r="L480" s="44" t="inlineStr">
        <is>
          <t>甘财扶贫〔2021〕26号</t>
        </is>
      </c>
      <c r="M480" s="51" t="inlineStr">
        <is>
          <t>解决群众出行及运输困难的问题。</t>
        </is>
      </c>
      <c r="N480" s="51" t="inlineStr">
        <is>
          <t>改善乡村基础设条件，建设美丽村庄。方便群众出行，促进经济发展。</t>
        </is>
      </c>
      <c r="O480" s="115" t="n">
        <v>1</v>
      </c>
      <c r="P480" s="44" t="n"/>
      <c r="Q480" s="46">
        <f>R480+S480</f>
        <v/>
      </c>
      <c r="R480" s="46" t="n">
        <v>0.0229</v>
      </c>
      <c r="S480" s="44" t="n">
        <v>0.0057</v>
      </c>
      <c r="T480" s="46">
        <f>U480+V480</f>
        <v/>
      </c>
      <c r="U480" s="46" t="n">
        <v>0.09229999999999999</v>
      </c>
      <c r="V480" s="44" t="n">
        <v>0.023</v>
      </c>
      <c r="W480" s="46" t="inlineStr">
        <is>
          <t>交运局</t>
        </is>
      </c>
      <c r="X480" s="44" t="inlineStr">
        <is>
          <t>解欣骅</t>
        </is>
      </c>
      <c r="Y480" s="46" t="inlineStr">
        <is>
          <t>公路局</t>
        </is>
      </c>
      <c r="Z480" s="44" t="inlineStr">
        <is>
          <t>黄志鹏</t>
        </is>
      </c>
      <c r="AA480" s="44" t="inlineStr">
        <is>
          <t>环农领办发〔2022〕3号</t>
        </is>
      </c>
      <c r="AB480" s="44" t="inlineStr">
        <is>
          <t>中提前批</t>
        </is>
      </c>
      <c r="AC480" s="67" t="inlineStr">
        <is>
          <t>否</t>
        </is>
      </c>
      <c r="AD480" s="67" t="inlineStr">
        <is>
          <t>√</t>
        </is>
      </c>
      <c r="AE480" s="67" t="inlineStr">
        <is>
          <t>√</t>
        </is>
      </c>
      <c r="AF480" s="67" t="inlineStr">
        <is>
          <t>√</t>
        </is>
      </c>
      <c r="AG480" s="67" t="inlineStr">
        <is>
          <t>√</t>
        </is>
      </c>
      <c r="AH480" s="67" t="inlineStr">
        <is>
          <t>√</t>
        </is>
      </c>
      <c r="AI480" s="67" t="inlineStr">
        <is>
          <t>√</t>
        </is>
      </c>
      <c r="AJ480" s="67" t="inlineStr">
        <is>
          <t>√</t>
        </is>
      </c>
      <c r="AK480" s="67" t="inlineStr">
        <is>
          <t>√</t>
        </is>
      </c>
      <c r="AL480" s="18" t="inlineStr">
        <is>
          <t>×</t>
        </is>
      </c>
      <c r="AM480" s="18" t="inlineStr">
        <is>
          <t>×</t>
        </is>
      </c>
      <c r="AN480" s="67" t="inlineStr">
        <is>
          <t>√</t>
        </is>
      </c>
      <c r="AO480" s="67" t="inlineStr">
        <is>
          <t>正在衔接完善</t>
        </is>
      </c>
    </row>
    <row r="481" ht="51" customHeight="1" s="186">
      <c r="A481" s="123" t="n"/>
      <c r="B481" s="113" t="inlineStr">
        <is>
          <t>曹李川村至吴家岔组至李家畔组至峁旦组油路</t>
        </is>
      </c>
      <c r="C481" s="115" t="inlineStr">
        <is>
          <t>新建</t>
        </is>
      </c>
      <c r="D481" s="44" t="inlineStr">
        <is>
          <t>2022.01-2022.12</t>
        </is>
      </c>
      <c r="E481" s="113" t="inlineStr">
        <is>
          <t>天池</t>
        </is>
      </c>
      <c r="F481" s="122" t="inlineStr">
        <is>
          <t>新建油路8.472公里。（总投资677万元，本次安排330万元）</t>
        </is>
      </c>
      <c r="G481" s="46" t="n">
        <v>330</v>
      </c>
      <c r="H481" s="46" t="n">
        <v>330</v>
      </c>
      <c r="I481" s="44" t="n"/>
      <c r="J481" s="44" t="n"/>
      <c r="K481" s="44" t="n"/>
      <c r="L481" s="44" t="inlineStr">
        <is>
          <t>甘财扶贫〔2021〕26号</t>
        </is>
      </c>
      <c r="M481" s="51" t="inlineStr">
        <is>
          <t>解决群众出行及运输困难的问题。</t>
        </is>
      </c>
      <c r="N481" s="51" t="inlineStr">
        <is>
          <t>改善乡村基础设条件，建设美丽村庄。方便群众出行，促进经济发展。</t>
        </is>
      </c>
      <c r="O481" s="115" t="n">
        <v>1</v>
      </c>
      <c r="P481" s="44" t="n"/>
      <c r="Q481" s="46">
        <f>R481+S481</f>
        <v/>
      </c>
      <c r="R481" s="46" t="n">
        <v>0.0164</v>
      </c>
      <c r="S481" s="44" t="n">
        <v>0.0041</v>
      </c>
      <c r="T481" s="46">
        <f>U481+V481</f>
        <v/>
      </c>
      <c r="U481" s="46" t="n">
        <v>0.0687</v>
      </c>
      <c r="V481" s="44" t="n">
        <v>0.0171</v>
      </c>
      <c r="W481" s="46" t="inlineStr">
        <is>
          <t>交运局</t>
        </is>
      </c>
      <c r="X481" s="44" t="inlineStr">
        <is>
          <t>解欣骅</t>
        </is>
      </c>
      <c r="Y481" s="46" t="inlineStr">
        <is>
          <t>公路局</t>
        </is>
      </c>
      <c r="Z481" s="44" t="inlineStr">
        <is>
          <t>黄志鹏</t>
        </is>
      </c>
      <c r="AA481" s="44" t="inlineStr">
        <is>
          <t>环农领办发〔2022〕3号</t>
        </is>
      </c>
      <c r="AB481" s="44" t="inlineStr">
        <is>
          <t>中提前批</t>
        </is>
      </c>
      <c r="AC481" s="67" t="inlineStr">
        <is>
          <t>否</t>
        </is>
      </c>
      <c r="AD481" s="67" t="inlineStr">
        <is>
          <t>√</t>
        </is>
      </c>
      <c r="AE481" s="67" t="inlineStr">
        <is>
          <t>√</t>
        </is>
      </c>
      <c r="AF481" s="67" t="inlineStr">
        <is>
          <t>√</t>
        </is>
      </c>
      <c r="AG481" s="67" t="inlineStr">
        <is>
          <t>√</t>
        </is>
      </c>
      <c r="AH481" s="67" t="inlineStr">
        <is>
          <t>√</t>
        </is>
      </c>
      <c r="AI481" s="67" t="inlineStr">
        <is>
          <t>√</t>
        </is>
      </c>
      <c r="AJ481" s="67" t="inlineStr">
        <is>
          <t>√</t>
        </is>
      </c>
      <c r="AK481" s="67" t="inlineStr">
        <is>
          <t>√</t>
        </is>
      </c>
      <c r="AL481" s="18" t="inlineStr">
        <is>
          <t>×</t>
        </is>
      </c>
      <c r="AM481" s="18" t="inlineStr">
        <is>
          <t>×</t>
        </is>
      </c>
      <c r="AN481" s="67" t="inlineStr">
        <is>
          <t>√</t>
        </is>
      </c>
      <c r="AO481" s="67" t="inlineStr">
        <is>
          <t>正在衔接完善</t>
        </is>
      </c>
    </row>
    <row r="482" ht="51" customHeight="1" s="186">
      <c r="A482" s="123" t="n"/>
      <c r="B482" s="113" t="inlineStr">
        <is>
          <t>曹李川村至林井庄组油路</t>
        </is>
      </c>
      <c r="C482" s="115" t="inlineStr">
        <is>
          <t>新建</t>
        </is>
      </c>
      <c r="D482" s="44" t="inlineStr">
        <is>
          <t>2022.01-2022.12</t>
        </is>
      </c>
      <c r="E482" s="113" t="inlineStr">
        <is>
          <t>天池</t>
        </is>
      </c>
      <c r="F482" s="122" t="inlineStr">
        <is>
          <t>新建油路3.346公里。（总投资267万元，本次安排140万元）</t>
        </is>
      </c>
      <c r="G482" s="46" t="n">
        <v>140</v>
      </c>
      <c r="H482" s="46" t="n">
        <v>140</v>
      </c>
      <c r="I482" s="44" t="n"/>
      <c r="J482" s="44" t="n"/>
      <c r="K482" s="44" t="n"/>
      <c r="L482" s="44" t="inlineStr">
        <is>
          <t>甘财扶贫〔2021〕26号</t>
        </is>
      </c>
      <c r="M482" s="51" t="inlineStr">
        <is>
          <t>解决群众出行及运输困难的问题。</t>
        </is>
      </c>
      <c r="N482" s="51" t="inlineStr">
        <is>
          <t>改善乡村基础设条件，建设美丽村庄。方便群众出行，促进经济发展。</t>
        </is>
      </c>
      <c r="O482" s="115" t="n">
        <v>1</v>
      </c>
      <c r="P482" s="44" t="n"/>
      <c r="Q482" s="46">
        <f>R482+S482</f>
        <v/>
      </c>
      <c r="R482" s="46" t="n">
        <v>0.0032</v>
      </c>
      <c r="S482" s="44" t="n">
        <v>0.0008</v>
      </c>
      <c r="T482" s="46">
        <f>U482+V482</f>
        <v/>
      </c>
      <c r="U482" s="46" t="n">
        <v>0.0133</v>
      </c>
      <c r="V482" s="44" t="n">
        <v>0.0033</v>
      </c>
      <c r="W482" s="46" t="inlineStr">
        <is>
          <t>交运局</t>
        </is>
      </c>
      <c r="X482" s="44" t="inlineStr">
        <is>
          <t>解欣骅</t>
        </is>
      </c>
      <c r="Y482" s="46" t="inlineStr">
        <is>
          <t>公路局</t>
        </is>
      </c>
      <c r="Z482" s="44" t="inlineStr">
        <is>
          <t>黄志鹏</t>
        </is>
      </c>
      <c r="AA482" s="44" t="inlineStr">
        <is>
          <t>环农领办发〔2022〕3号</t>
        </is>
      </c>
      <c r="AB482" s="44" t="inlineStr">
        <is>
          <t>中提前批</t>
        </is>
      </c>
      <c r="AC482" s="67" t="inlineStr">
        <is>
          <t>否</t>
        </is>
      </c>
      <c r="AD482" s="67" t="inlineStr">
        <is>
          <t>√</t>
        </is>
      </c>
      <c r="AE482" s="67" t="inlineStr">
        <is>
          <t>√</t>
        </is>
      </c>
      <c r="AF482" s="67" t="inlineStr">
        <is>
          <t>√</t>
        </is>
      </c>
      <c r="AG482" s="67" t="inlineStr">
        <is>
          <t>√</t>
        </is>
      </c>
      <c r="AH482" s="67" t="inlineStr">
        <is>
          <t>√</t>
        </is>
      </c>
      <c r="AI482" s="67" t="inlineStr">
        <is>
          <t>√</t>
        </is>
      </c>
      <c r="AJ482" s="67" t="inlineStr">
        <is>
          <t>√</t>
        </is>
      </c>
      <c r="AK482" s="67" t="inlineStr">
        <is>
          <t>√</t>
        </is>
      </c>
      <c r="AL482" s="18" t="inlineStr">
        <is>
          <t>×</t>
        </is>
      </c>
      <c r="AM482" s="18" t="inlineStr">
        <is>
          <t>×</t>
        </is>
      </c>
      <c r="AN482" s="67" t="inlineStr">
        <is>
          <t>√</t>
        </is>
      </c>
      <c r="AO482" s="67" t="inlineStr">
        <is>
          <t>正在衔接完善</t>
        </is>
      </c>
    </row>
    <row r="483" ht="51" customHeight="1" s="186">
      <c r="A483" s="123" t="n"/>
      <c r="B483" s="113" t="inlineStr">
        <is>
          <t>曹李川村至曹坪组油路</t>
        </is>
      </c>
      <c r="C483" s="115" t="inlineStr">
        <is>
          <t>新建</t>
        </is>
      </c>
      <c r="D483" s="44" t="inlineStr">
        <is>
          <t>2022.01-2022.12</t>
        </is>
      </c>
      <c r="E483" s="113" t="inlineStr">
        <is>
          <t>天池</t>
        </is>
      </c>
      <c r="F483" s="122" t="inlineStr">
        <is>
          <t>新建油路5.584公里。（总投资446万元，本次安排220万元）</t>
        </is>
      </c>
      <c r="G483" s="46" t="n">
        <v>220</v>
      </c>
      <c r="H483" s="46" t="n">
        <v>220</v>
      </c>
      <c r="I483" s="44" t="n"/>
      <c r="J483" s="44" t="n"/>
      <c r="K483" s="44" t="n"/>
      <c r="L483" s="44" t="inlineStr">
        <is>
          <t>甘财扶贫〔2021〕26号</t>
        </is>
      </c>
      <c r="M483" s="51" t="inlineStr">
        <is>
          <t>解决群众出行及运输困难的问题。</t>
        </is>
      </c>
      <c r="N483" s="51" t="inlineStr">
        <is>
          <t>改善乡村基础设条件，建设美丽村庄。方便群众出行，促进经济发展。</t>
        </is>
      </c>
      <c r="O483" s="115" t="n">
        <v>1</v>
      </c>
      <c r="P483" s="44" t="n"/>
      <c r="Q483" s="46">
        <f>R483+S483</f>
        <v/>
      </c>
      <c r="R483" s="46" t="n">
        <v>0.0048</v>
      </c>
      <c r="S483" s="44" t="n">
        <v>0.0012</v>
      </c>
      <c r="T483" s="46">
        <f>U483+V483</f>
        <v/>
      </c>
      <c r="U483" s="46" t="n">
        <v>0.0259</v>
      </c>
      <c r="V483" s="44" t="n">
        <v>0.0064</v>
      </c>
      <c r="W483" s="46" t="inlineStr">
        <is>
          <t>交运局</t>
        </is>
      </c>
      <c r="X483" s="44" t="inlineStr">
        <is>
          <t>解欣骅</t>
        </is>
      </c>
      <c r="Y483" s="46" t="inlineStr">
        <is>
          <t>公路局</t>
        </is>
      </c>
      <c r="Z483" s="44" t="inlineStr">
        <is>
          <t>黄志鹏</t>
        </is>
      </c>
      <c r="AA483" s="44" t="inlineStr">
        <is>
          <t>环农领办发〔2022〕3号</t>
        </is>
      </c>
      <c r="AB483" s="44" t="inlineStr">
        <is>
          <t>中提前批</t>
        </is>
      </c>
      <c r="AC483" s="67" t="inlineStr">
        <is>
          <t>否</t>
        </is>
      </c>
      <c r="AD483" s="67" t="inlineStr">
        <is>
          <t>√</t>
        </is>
      </c>
      <c r="AE483" s="67" t="inlineStr">
        <is>
          <t>√</t>
        </is>
      </c>
      <c r="AF483" s="67" t="inlineStr">
        <is>
          <t>√</t>
        </is>
      </c>
      <c r="AG483" s="67" t="inlineStr">
        <is>
          <t>√</t>
        </is>
      </c>
      <c r="AH483" s="67" t="inlineStr">
        <is>
          <t>√</t>
        </is>
      </c>
      <c r="AI483" s="67" t="inlineStr">
        <is>
          <t>√</t>
        </is>
      </c>
      <c r="AJ483" s="67" t="inlineStr">
        <is>
          <t>√</t>
        </is>
      </c>
      <c r="AK483" s="67" t="inlineStr">
        <is>
          <t>√</t>
        </is>
      </c>
      <c r="AL483" s="18" t="inlineStr">
        <is>
          <t>×</t>
        </is>
      </c>
      <c r="AM483" s="18" t="inlineStr">
        <is>
          <t>×</t>
        </is>
      </c>
      <c r="AN483" s="67" t="inlineStr">
        <is>
          <t>√</t>
        </is>
      </c>
      <c r="AO483" s="67" t="inlineStr">
        <is>
          <t>正在衔接完善</t>
        </is>
      </c>
    </row>
    <row r="484" ht="51" customHeight="1" s="186">
      <c r="A484" s="123" t="n"/>
      <c r="B484" s="113" t="inlineStr">
        <is>
          <t>河连湾村至玄城沟组油路</t>
        </is>
      </c>
      <c r="C484" s="115" t="inlineStr">
        <is>
          <t>新建</t>
        </is>
      </c>
      <c r="D484" s="44" t="inlineStr">
        <is>
          <t>2022.01-2022.12</t>
        </is>
      </c>
      <c r="E484" s="46" t="inlineStr">
        <is>
          <t>洪德</t>
        </is>
      </c>
      <c r="F484" s="122" t="inlineStr">
        <is>
          <t>新建油路2.175公里。（总投资174万元，本次安排90万元）</t>
        </is>
      </c>
      <c r="G484" s="46" t="n">
        <v>90</v>
      </c>
      <c r="H484" s="46" t="n">
        <v>90</v>
      </c>
      <c r="I484" s="44" t="n"/>
      <c r="J484" s="44" t="n"/>
      <c r="K484" s="44" t="n"/>
      <c r="L484" s="44" t="inlineStr">
        <is>
          <t>甘财扶贫〔2021〕26号</t>
        </is>
      </c>
      <c r="M484" s="51" t="inlineStr">
        <is>
          <t>解决群众出行及运输困难的问题。</t>
        </is>
      </c>
      <c r="N484" s="51" t="inlineStr">
        <is>
          <t>改善乡村基础设条件，建设美丽村庄。方便群众出行，促进经济发展。</t>
        </is>
      </c>
      <c r="O484" s="115" t="n">
        <v>1</v>
      </c>
      <c r="P484" s="44" t="n"/>
      <c r="Q484" s="46">
        <f>R484+S484</f>
        <v/>
      </c>
      <c r="R484" s="46" t="n">
        <v>0.0065</v>
      </c>
      <c r="S484" s="44" t="n">
        <v>0.0016</v>
      </c>
      <c r="T484" s="46">
        <f>U484+V484</f>
        <v/>
      </c>
      <c r="U484" s="46" t="n">
        <v>0.0289</v>
      </c>
      <c r="V484" s="44" t="n">
        <v>0.0072</v>
      </c>
      <c r="W484" s="46" t="inlineStr">
        <is>
          <t>交运局</t>
        </is>
      </c>
      <c r="X484" s="44" t="inlineStr">
        <is>
          <t>解欣骅</t>
        </is>
      </c>
      <c r="Y484" s="46" t="inlineStr">
        <is>
          <t>公路局</t>
        </is>
      </c>
      <c r="Z484" s="44" t="inlineStr">
        <is>
          <t>黄志鹏</t>
        </is>
      </c>
      <c r="AA484" s="44" t="inlineStr">
        <is>
          <t>环农领办发〔2022〕3号</t>
        </is>
      </c>
      <c r="AB484" s="44" t="inlineStr">
        <is>
          <t>中提前批</t>
        </is>
      </c>
      <c r="AC484" s="67" t="inlineStr">
        <is>
          <t>否</t>
        </is>
      </c>
      <c r="AD484" s="67" t="inlineStr">
        <is>
          <t>√</t>
        </is>
      </c>
      <c r="AE484" s="67" t="inlineStr">
        <is>
          <t>√</t>
        </is>
      </c>
      <c r="AF484" s="67" t="inlineStr">
        <is>
          <t>√</t>
        </is>
      </c>
      <c r="AG484" s="67" t="inlineStr">
        <is>
          <t>√</t>
        </is>
      </c>
      <c r="AH484" s="67" t="inlineStr">
        <is>
          <t>√</t>
        </is>
      </c>
      <c r="AI484" s="67" t="inlineStr">
        <is>
          <t>√</t>
        </is>
      </c>
      <c r="AJ484" s="67" t="inlineStr">
        <is>
          <t>√</t>
        </is>
      </c>
      <c r="AK484" s="67" t="inlineStr">
        <is>
          <t>√</t>
        </is>
      </c>
      <c r="AL484" s="18" t="inlineStr">
        <is>
          <t>×</t>
        </is>
      </c>
      <c r="AM484" s="18" t="inlineStr">
        <is>
          <t>×</t>
        </is>
      </c>
      <c r="AN484" s="67" t="inlineStr">
        <is>
          <t>√</t>
        </is>
      </c>
      <c r="AO484" s="67" t="inlineStr">
        <is>
          <t>正在衔接完善</t>
        </is>
      </c>
    </row>
    <row r="485" ht="51" customHeight="1" s="186">
      <c r="A485" s="123" t="n"/>
      <c r="B485" s="113" t="inlineStr">
        <is>
          <t>山城堡冯岔沟至冯家沟李山油路</t>
        </is>
      </c>
      <c r="C485" s="115" t="inlineStr">
        <is>
          <t>新建</t>
        </is>
      </c>
      <c r="D485" s="44" t="inlineStr">
        <is>
          <t>2022.01-2022.12</t>
        </is>
      </c>
      <c r="E485" s="113" t="inlineStr">
        <is>
          <t>山城</t>
        </is>
      </c>
      <c r="F485" s="122" t="inlineStr">
        <is>
          <t>新建油路20.945公里。（总投资1675万元，本次安排790万元）</t>
        </is>
      </c>
      <c r="G485" s="46" t="n">
        <v>790</v>
      </c>
      <c r="H485" s="46" t="n">
        <v>790</v>
      </c>
      <c r="I485" s="44" t="n"/>
      <c r="J485" s="44" t="n"/>
      <c r="K485" s="44" t="n"/>
      <c r="L485" s="44" t="inlineStr">
        <is>
          <t>甘财扶贫〔2021〕26号</t>
        </is>
      </c>
      <c r="M485" s="51" t="inlineStr">
        <is>
          <t>解决群众出行及运输困难的问题。</t>
        </is>
      </c>
      <c r="N485" s="51" t="inlineStr">
        <is>
          <t>改善乡村基础设条件，建设美丽村庄。方便群众出行，促进经济发展。</t>
        </is>
      </c>
      <c r="O485" s="115" t="n">
        <v>4</v>
      </c>
      <c r="P485" s="44" t="n"/>
      <c r="Q485" s="46">
        <f>R485+S485</f>
        <v/>
      </c>
      <c r="R485" s="46" t="n">
        <v>0.0241</v>
      </c>
      <c r="S485" s="44" t="n">
        <v>0.006</v>
      </c>
      <c r="T485" s="46">
        <f>U485+V485</f>
        <v/>
      </c>
      <c r="U485" s="46" t="n">
        <v>0.0888</v>
      </c>
      <c r="V485" s="44" t="n">
        <v>0.0222</v>
      </c>
      <c r="W485" s="46" t="inlineStr">
        <is>
          <t>交运局</t>
        </is>
      </c>
      <c r="X485" s="44" t="inlineStr">
        <is>
          <t>解欣骅</t>
        </is>
      </c>
      <c r="Y485" s="46" t="inlineStr">
        <is>
          <t>公路局</t>
        </is>
      </c>
      <c r="Z485" s="44" t="inlineStr">
        <is>
          <t>黄志鹏</t>
        </is>
      </c>
      <c r="AA485" s="44" t="inlineStr">
        <is>
          <t>环农领办发〔2022〕3号</t>
        </is>
      </c>
      <c r="AB485" s="44" t="inlineStr">
        <is>
          <t>中提前批</t>
        </is>
      </c>
      <c r="AC485" s="67" t="inlineStr">
        <is>
          <t>否</t>
        </is>
      </c>
      <c r="AD485" s="67" t="inlineStr">
        <is>
          <t>√</t>
        </is>
      </c>
      <c r="AE485" s="67" t="inlineStr">
        <is>
          <t>√</t>
        </is>
      </c>
      <c r="AF485" s="67" t="inlineStr">
        <is>
          <t>√</t>
        </is>
      </c>
      <c r="AG485" s="67" t="inlineStr">
        <is>
          <t>√</t>
        </is>
      </c>
      <c r="AH485" s="67" t="inlineStr">
        <is>
          <t>√</t>
        </is>
      </c>
      <c r="AI485" s="67" t="inlineStr">
        <is>
          <t>√</t>
        </is>
      </c>
      <c r="AJ485" s="67" t="inlineStr">
        <is>
          <t>√</t>
        </is>
      </c>
      <c r="AK485" s="67" t="inlineStr">
        <is>
          <t>√</t>
        </is>
      </c>
      <c r="AL485" s="18" t="inlineStr">
        <is>
          <t>×</t>
        </is>
      </c>
      <c r="AM485" s="18" t="inlineStr">
        <is>
          <t>×</t>
        </is>
      </c>
      <c r="AN485" s="67" t="inlineStr">
        <is>
          <t>√</t>
        </is>
      </c>
      <c r="AO485" s="67" t="inlineStr">
        <is>
          <t>正在衔接完善</t>
        </is>
      </c>
    </row>
    <row r="486" ht="51" customHeight="1" s="186">
      <c r="A486" s="123" t="n"/>
      <c r="B486" s="113" t="inlineStr">
        <is>
          <t>张铁村至何口子组至刘后山油路</t>
        </is>
      </c>
      <c r="C486" s="46" t="inlineStr">
        <is>
          <t>新建</t>
        </is>
      </c>
      <c r="D486" s="44" t="inlineStr">
        <is>
          <t>2022.01-2022.12</t>
        </is>
      </c>
      <c r="E486" s="113" t="inlineStr">
        <is>
          <t>甜水</t>
        </is>
      </c>
      <c r="F486" s="122" t="inlineStr">
        <is>
          <t>新建油路5.96公里。（总投资476万元，本次安排240万元）</t>
        </is>
      </c>
      <c r="G486" s="46" t="n">
        <v>240</v>
      </c>
      <c r="H486" s="46" t="n">
        <v>240</v>
      </c>
      <c r="I486" s="44" t="n"/>
      <c r="J486" s="44" t="n"/>
      <c r="K486" s="44" t="n"/>
      <c r="L486" s="44" t="inlineStr">
        <is>
          <t>甘财扶贫〔2021〕26号</t>
        </is>
      </c>
      <c r="M486" s="51" t="inlineStr">
        <is>
          <t>解决群众出行及运输困难的问题。</t>
        </is>
      </c>
      <c r="N486" s="51" t="inlineStr">
        <is>
          <t>改善乡村基础设条件，建设美丽村庄。方便群众出行，促进经济发展。</t>
        </is>
      </c>
      <c r="O486" s="115" t="n">
        <v>1</v>
      </c>
      <c r="P486" s="44" t="n"/>
      <c r="Q486" s="46">
        <f>R486+S486</f>
        <v/>
      </c>
      <c r="R486" s="46" t="n">
        <v>0.0064</v>
      </c>
      <c r="S486" s="44" t="n">
        <v>0.0016</v>
      </c>
      <c r="T486" s="46">
        <f>U486+V486</f>
        <v/>
      </c>
      <c r="U486" s="46" t="n">
        <v>0.0263</v>
      </c>
      <c r="V486" s="44" t="n">
        <v>0.0065</v>
      </c>
      <c r="W486" s="46" t="inlineStr">
        <is>
          <t>交运局</t>
        </is>
      </c>
      <c r="X486" s="44" t="inlineStr">
        <is>
          <t>解欣骅</t>
        </is>
      </c>
      <c r="Y486" s="46" t="inlineStr">
        <is>
          <t>公路局</t>
        </is>
      </c>
      <c r="Z486" s="44" t="inlineStr">
        <is>
          <t>黄志鹏</t>
        </is>
      </c>
      <c r="AA486" s="44" t="inlineStr">
        <is>
          <t>环农领办发〔2022〕3号</t>
        </is>
      </c>
      <c r="AB486" s="44" t="inlineStr">
        <is>
          <t>中提前批</t>
        </is>
      </c>
      <c r="AC486" s="67" t="inlineStr">
        <is>
          <t>否</t>
        </is>
      </c>
      <c r="AD486" s="67" t="inlineStr">
        <is>
          <t>√</t>
        </is>
      </c>
      <c r="AE486" s="67" t="inlineStr">
        <is>
          <t>√</t>
        </is>
      </c>
      <c r="AF486" s="67" t="inlineStr">
        <is>
          <t>√</t>
        </is>
      </c>
      <c r="AG486" s="67" t="inlineStr">
        <is>
          <t>√</t>
        </is>
      </c>
      <c r="AH486" s="67" t="inlineStr">
        <is>
          <t>√</t>
        </is>
      </c>
      <c r="AI486" s="67" t="inlineStr">
        <is>
          <t>√</t>
        </is>
      </c>
      <c r="AJ486" s="67" t="inlineStr">
        <is>
          <t>√</t>
        </is>
      </c>
      <c r="AK486" s="67" t="inlineStr">
        <is>
          <t>√</t>
        </is>
      </c>
      <c r="AL486" s="18" t="inlineStr">
        <is>
          <t>×</t>
        </is>
      </c>
      <c r="AM486" s="18" t="inlineStr">
        <is>
          <t>×</t>
        </is>
      </c>
      <c r="AN486" s="67" t="inlineStr">
        <is>
          <t>√</t>
        </is>
      </c>
      <c r="AO486" s="67" t="inlineStr">
        <is>
          <t>正在衔接完善</t>
        </is>
      </c>
    </row>
    <row r="487" ht="51" customHeight="1" s="186">
      <c r="A487" s="123" t="n"/>
      <c r="B487" s="113" t="inlineStr">
        <is>
          <t>宋家塬村四咀子组至青杨树崾岘油路</t>
        </is>
      </c>
      <c r="C487" s="46" t="inlineStr">
        <is>
          <t>新建</t>
        </is>
      </c>
      <c r="D487" s="44" t="inlineStr">
        <is>
          <t>2022.01-2022.12</t>
        </is>
      </c>
      <c r="E487" s="113" t="inlineStr">
        <is>
          <t>曲子</t>
        </is>
      </c>
      <c r="F487" s="122" t="inlineStr">
        <is>
          <t>新建油路3.638公里。（总投资291万元，本次安排150万元）</t>
        </is>
      </c>
      <c r="G487" s="46" t="n">
        <v>150</v>
      </c>
      <c r="H487" s="46" t="n">
        <v>150</v>
      </c>
      <c r="I487" s="44" t="n"/>
      <c r="J487" s="44" t="n"/>
      <c r="K487" s="44" t="n"/>
      <c r="L487" s="44" t="inlineStr">
        <is>
          <t>甘财扶贫〔2021〕26号</t>
        </is>
      </c>
      <c r="M487" s="51" t="inlineStr">
        <is>
          <t>解决群众出行及运输困难的问题。</t>
        </is>
      </c>
      <c r="N487" s="51" t="inlineStr">
        <is>
          <t>改善乡村基础设条件，建设美丽村庄。方便群众出行，促进经济发展。</t>
        </is>
      </c>
      <c r="O487" s="115" t="n">
        <v>1</v>
      </c>
      <c r="P487" s="44" t="n"/>
      <c r="Q487" s="46">
        <f>R487+S487</f>
        <v/>
      </c>
      <c r="R487" s="46" t="n">
        <v>0.0072</v>
      </c>
      <c r="S487" s="44" t="n">
        <v>0.0018</v>
      </c>
      <c r="T487" s="46">
        <f>U487+V487</f>
        <v/>
      </c>
      <c r="U487" s="46" t="n">
        <v>0.0266</v>
      </c>
      <c r="V487" s="44" t="n">
        <v>0.0066</v>
      </c>
      <c r="W487" s="46" t="inlineStr">
        <is>
          <t>交运局</t>
        </is>
      </c>
      <c r="X487" s="44" t="inlineStr">
        <is>
          <t>解欣骅</t>
        </is>
      </c>
      <c r="Y487" s="46" t="inlineStr">
        <is>
          <t>公路局</t>
        </is>
      </c>
      <c r="Z487" s="44" t="inlineStr">
        <is>
          <t>黄志鹏</t>
        </is>
      </c>
      <c r="AA487" s="44" t="inlineStr">
        <is>
          <t>环农领办发〔2022〕3号</t>
        </is>
      </c>
      <c r="AB487" s="44" t="inlineStr">
        <is>
          <t>中提前批</t>
        </is>
      </c>
      <c r="AC487" s="67" t="inlineStr">
        <is>
          <t>否</t>
        </is>
      </c>
      <c r="AD487" s="67" t="inlineStr">
        <is>
          <t>√</t>
        </is>
      </c>
      <c r="AE487" s="67" t="inlineStr">
        <is>
          <t>√</t>
        </is>
      </c>
      <c r="AF487" s="67" t="inlineStr">
        <is>
          <t>√</t>
        </is>
      </c>
      <c r="AG487" s="67" t="inlineStr">
        <is>
          <t>√</t>
        </is>
      </c>
      <c r="AH487" s="67" t="inlineStr">
        <is>
          <t>√</t>
        </is>
      </c>
      <c r="AI487" s="67" t="inlineStr">
        <is>
          <t>√</t>
        </is>
      </c>
      <c r="AJ487" s="67" t="inlineStr">
        <is>
          <t>√</t>
        </is>
      </c>
      <c r="AK487" s="67" t="inlineStr">
        <is>
          <t>√</t>
        </is>
      </c>
      <c r="AL487" s="18" t="inlineStr">
        <is>
          <t>×</t>
        </is>
      </c>
      <c r="AM487" s="18" t="inlineStr">
        <is>
          <t>×</t>
        </is>
      </c>
      <c r="AN487" s="67" t="inlineStr">
        <is>
          <t>√</t>
        </is>
      </c>
      <c r="AO487" s="67" t="inlineStr">
        <is>
          <t>正在衔接完善</t>
        </is>
      </c>
    </row>
    <row r="488" ht="51" customHeight="1" s="186">
      <c r="A488" s="123" t="n"/>
      <c r="B488" s="113" t="inlineStr">
        <is>
          <t>新集子村箍窑子路口至魏台组油路</t>
        </is>
      </c>
      <c r="C488" s="115" t="inlineStr">
        <is>
          <t>新建</t>
        </is>
      </c>
      <c r="D488" s="44" t="inlineStr">
        <is>
          <t>2022.01-2022.12</t>
        </is>
      </c>
      <c r="E488" s="113" t="inlineStr">
        <is>
          <t>秦团庄</t>
        </is>
      </c>
      <c r="F488" s="122" t="inlineStr">
        <is>
          <t>新建油路5.438公里。（总投资435万元，本次安排200万元）</t>
        </is>
      </c>
      <c r="G488" s="46" t="n">
        <v>200</v>
      </c>
      <c r="H488" s="46" t="n">
        <v>200</v>
      </c>
      <c r="I488" s="44" t="n"/>
      <c r="J488" s="44" t="n"/>
      <c r="K488" s="44" t="n"/>
      <c r="L488" s="44" t="inlineStr">
        <is>
          <t>甘财扶贫〔2021〕26号</t>
        </is>
      </c>
      <c r="M488" s="51" t="inlineStr">
        <is>
          <t>解决群众出行及运输困难的问题。</t>
        </is>
      </c>
      <c r="N488" s="51" t="inlineStr">
        <is>
          <t>改善乡村基础设条件，建设美丽村庄。方便群众出行，促进经济发展。</t>
        </is>
      </c>
      <c r="O488" s="115" t="n">
        <v>1</v>
      </c>
      <c r="P488" s="44" t="n"/>
      <c r="Q488" s="46">
        <f>R488+S488</f>
        <v/>
      </c>
      <c r="R488" s="46" t="n">
        <v>0.106</v>
      </c>
      <c r="S488" s="44" t="n">
        <v>0.0265</v>
      </c>
      <c r="T488" s="46">
        <f>U488+V488</f>
        <v/>
      </c>
      <c r="U488" s="46" t="n">
        <v>0.0394</v>
      </c>
      <c r="V488" s="44" t="n">
        <v>0.0098</v>
      </c>
      <c r="W488" s="46" t="inlineStr">
        <is>
          <t>交运局</t>
        </is>
      </c>
      <c r="X488" s="44" t="inlineStr">
        <is>
          <t>解欣骅</t>
        </is>
      </c>
      <c r="Y488" s="46" t="inlineStr">
        <is>
          <t>公路局</t>
        </is>
      </c>
      <c r="Z488" s="44" t="inlineStr">
        <is>
          <t>黄志鹏</t>
        </is>
      </c>
      <c r="AA488" s="44" t="inlineStr">
        <is>
          <t>环农领办发〔2022〕3号</t>
        </is>
      </c>
      <c r="AB488" s="44" t="inlineStr">
        <is>
          <t>中提前批</t>
        </is>
      </c>
      <c r="AC488" s="67" t="inlineStr">
        <is>
          <t>否</t>
        </is>
      </c>
      <c r="AD488" s="67" t="inlineStr">
        <is>
          <t>√</t>
        </is>
      </c>
      <c r="AE488" s="67" t="inlineStr">
        <is>
          <t>√</t>
        </is>
      </c>
      <c r="AF488" s="67" t="inlineStr">
        <is>
          <t>√</t>
        </is>
      </c>
      <c r="AG488" s="67" t="inlineStr">
        <is>
          <t>√</t>
        </is>
      </c>
      <c r="AH488" s="67" t="inlineStr">
        <is>
          <t>√</t>
        </is>
      </c>
      <c r="AI488" s="67" t="inlineStr">
        <is>
          <t>√</t>
        </is>
      </c>
      <c r="AJ488" s="67" t="inlineStr">
        <is>
          <t>√</t>
        </is>
      </c>
      <c r="AK488" s="67" t="inlineStr">
        <is>
          <t>√</t>
        </is>
      </c>
      <c r="AL488" s="18" t="inlineStr">
        <is>
          <t>×</t>
        </is>
      </c>
      <c r="AM488" s="18" t="inlineStr">
        <is>
          <t>×</t>
        </is>
      </c>
      <c r="AN488" s="67" t="inlineStr">
        <is>
          <t>√</t>
        </is>
      </c>
      <c r="AO488" s="67" t="inlineStr">
        <is>
          <t>正在衔接完善</t>
        </is>
      </c>
    </row>
    <row r="489" ht="51" customHeight="1" s="186">
      <c r="A489" s="123" t="n"/>
      <c r="B489" s="46" t="inlineStr">
        <is>
          <t>安掌村至刘吊掌至窦城子组油路</t>
        </is>
      </c>
      <c r="C489" s="115" t="inlineStr">
        <is>
          <t>新建</t>
        </is>
      </c>
      <c r="D489" s="44" t="inlineStr">
        <is>
          <t>2022.01-2022.12</t>
        </is>
      </c>
      <c r="E489" s="113" t="inlineStr">
        <is>
          <t>车道</t>
        </is>
      </c>
      <c r="F489" s="122" t="inlineStr">
        <is>
          <t>新建油路15.336公里。（总投资1226万元，本次安排550万元）</t>
        </is>
      </c>
      <c r="G489" s="46" t="n">
        <v>550</v>
      </c>
      <c r="H489" s="46" t="n">
        <v>550</v>
      </c>
      <c r="I489" s="44" t="n"/>
      <c r="J489" s="44" t="n"/>
      <c r="K489" s="44" t="n"/>
      <c r="L489" s="44" t="inlineStr">
        <is>
          <t>甘财扶贫〔2021〕26号</t>
        </is>
      </c>
      <c r="M489" s="51" t="inlineStr">
        <is>
          <t>解决群众出行及运输困难的问题。</t>
        </is>
      </c>
      <c r="N489" s="51" t="inlineStr">
        <is>
          <t>改善乡村基础设条件，建设美丽村庄。方便群众出行，促进经济发展。</t>
        </is>
      </c>
      <c r="O489" s="115" t="n">
        <v>1</v>
      </c>
      <c r="P489" s="44" t="n"/>
      <c r="Q489" s="46">
        <f>R489+S489</f>
        <v/>
      </c>
      <c r="R489" s="46" t="n">
        <v>0.0187</v>
      </c>
      <c r="S489" s="44" t="n">
        <v>0.0046</v>
      </c>
      <c r="T489" s="46">
        <f>U489+V489</f>
        <v/>
      </c>
      <c r="U489" s="46" t="n">
        <v>0.07480000000000001</v>
      </c>
      <c r="V489" s="44" t="n">
        <v>0.0187</v>
      </c>
      <c r="W489" s="46" t="inlineStr">
        <is>
          <t>交运局</t>
        </is>
      </c>
      <c r="X489" s="44" t="inlineStr">
        <is>
          <t>解欣骅</t>
        </is>
      </c>
      <c r="Y489" s="46" t="inlineStr">
        <is>
          <t>公路局</t>
        </is>
      </c>
      <c r="Z489" s="44" t="inlineStr">
        <is>
          <t>黄志鹏</t>
        </is>
      </c>
      <c r="AA489" s="44" t="inlineStr">
        <is>
          <t>环农领办发〔2022〕3号</t>
        </is>
      </c>
      <c r="AB489" s="44" t="inlineStr">
        <is>
          <t>中提前批</t>
        </is>
      </c>
      <c r="AC489" s="67" t="inlineStr">
        <is>
          <t>否</t>
        </is>
      </c>
      <c r="AD489" s="67" t="inlineStr">
        <is>
          <t>√</t>
        </is>
      </c>
      <c r="AE489" s="67" t="inlineStr">
        <is>
          <t>√</t>
        </is>
      </c>
      <c r="AF489" s="67" t="inlineStr">
        <is>
          <t>√</t>
        </is>
      </c>
      <c r="AG489" s="67" t="inlineStr">
        <is>
          <t>√</t>
        </is>
      </c>
      <c r="AH489" s="67" t="inlineStr">
        <is>
          <t>√</t>
        </is>
      </c>
      <c r="AI489" s="67" t="inlineStr">
        <is>
          <t>√</t>
        </is>
      </c>
      <c r="AJ489" s="67" t="inlineStr">
        <is>
          <t>√</t>
        </is>
      </c>
      <c r="AK489" s="67" t="inlineStr">
        <is>
          <t>√</t>
        </is>
      </c>
      <c r="AL489" s="18" t="inlineStr">
        <is>
          <t>×</t>
        </is>
      </c>
      <c r="AM489" s="18" t="inlineStr">
        <is>
          <t>×</t>
        </is>
      </c>
      <c r="AN489" s="67" t="inlineStr">
        <is>
          <t>√</t>
        </is>
      </c>
      <c r="AO489" s="67" t="inlineStr">
        <is>
          <t>正在衔接完善</t>
        </is>
      </c>
    </row>
    <row r="490" ht="51" customHeight="1" s="186">
      <c r="A490" s="123" t="n"/>
      <c r="B490" s="46" t="inlineStr">
        <is>
          <t>毛井镇高家洼村至高家洼组油路</t>
        </is>
      </c>
      <c r="C490" s="115" t="inlineStr">
        <is>
          <t>新建</t>
        </is>
      </c>
      <c r="D490" s="44" t="inlineStr">
        <is>
          <t>2022.01-2022.12</t>
        </is>
      </c>
      <c r="E490" s="113" t="inlineStr">
        <is>
          <t>毛井</t>
        </is>
      </c>
      <c r="F490" s="122" t="inlineStr">
        <is>
          <t>新建油路1.889公里。（总投资151万元，本次安排80万元）</t>
        </is>
      </c>
      <c r="G490" s="46" t="n">
        <v>80</v>
      </c>
      <c r="H490" s="46" t="n">
        <v>80</v>
      </c>
      <c r="I490" s="44" t="n"/>
      <c r="J490" s="44" t="n"/>
      <c r="K490" s="44" t="n"/>
      <c r="L490" s="44" t="inlineStr">
        <is>
          <t>甘财扶贫〔2021〕26号</t>
        </is>
      </c>
      <c r="M490" s="51" t="inlineStr">
        <is>
          <t>解决群众出行及运输困难的问题。</t>
        </is>
      </c>
      <c r="N490" s="51" t="inlineStr">
        <is>
          <t>改善乡村基础设条件，建设美丽村庄。方便群众出行，促进经济发展。</t>
        </is>
      </c>
      <c r="O490" s="115" t="n">
        <v>1</v>
      </c>
      <c r="P490" s="44" t="n"/>
      <c r="Q490" s="46">
        <f>R490+S490</f>
        <v/>
      </c>
      <c r="R490" s="46" t="n">
        <v>0.0046</v>
      </c>
      <c r="S490" s="44" t="n">
        <v>0.0011</v>
      </c>
      <c r="T490" s="46">
        <f>U490+V490</f>
        <v/>
      </c>
      <c r="U490" s="46" t="n">
        <v>0.014</v>
      </c>
      <c r="V490" s="44" t="n">
        <v>0.0035</v>
      </c>
      <c r="W490" s="46" t="inlineStr">
        <is>
          <t>交运局</t>
        </is>
      </c>
      <c r="X490" s="44" t="inlineStr">
        <is>
          <t>解欣骅</t>
        </is>
      </c>
      <c r="Y490" s="46" t="inlineStr">
        <is>
          <t>公路局</t>
        </is>
      </c>
      <c r="Z490" s="44" t="inlineStr">
        <is>
          <t>黄志鹏</t>
        </is>
      </c>
      <c r="AA490" s="44" t="inlineStr">
        <is>
          <t>环农领办发〔2022〕3号</t>
        </is>
      </c>
      <c r="AB490" s="44" t="inlineStr">
        <is>
          <t>中提前批</t>
        </is>
      </c>
      <c r="AC490" s="67" t="inlineStr">
        <is>
          <t>否</t>
        </is>
      </c>
      <c r="AD490" s="67" t="inlineStr">
        <is>
          <t>√</t>
        </is>
      </c>
      <c r="AE490" s="67" t="inlineStr">
        <is>
          <t>√</t>
        </is>
      </c>
      <c r="AF490" s="67" t="inlineStr">
        <is>
          <t>√</t>
        </is>
      </c>
      <c r="AG490" s="67" t="inlineStr">
        <is>
          <t>√</t>
        </is>
      </c>
      <c r="AH490" s="67" t="inlineStr">
        <is>
          <t>√</t>
        </is>
      </c>
      <c r="AI490" s="67" t="inlineStr">
        <is>
          <t>√</t>
        </is>
      </c>
      <c r="AJ490" s="67" t="inlineStr">
        <is>
          <t>√</t>
        </is>
      </c>
      <c r="AK490" s="67" t="inlineStr">
        <is>
          <t>√</t>
        </is>
      </c>
      <c r="AL490" s="18" t="inlineStr">
        <is>
          <t>×</t>
        </is>
      </c>
      <c r="AM490" s="18" t="inlineStr">
        <is>
          <t>×</t>
        </is>
      </c>
      <c r="AN490" s="67" t="inlineStr">
        <is>
          <t>√</t>
        </is>
      </c>
      <c r="AO490" s="67" t="inlineStr">
        <is>
          <t>正在衔接完善</t>
        </is>
      </c>
    </row>
    <row r="491" ht="51" customHeight="1" s="186">
      <c r="A491" s="123" t="n"/>
      <c r="B491" s="113" t="inlineStr">
        <is>
          <t>环城镇耿家沟村至赵掌组油路</t>
        </is>
      </c>
      <c r="C491" s="115" t="inlineStr">
        <is>
          <t>新建</t>
        </is>
      </c>
      <c r="D491" s="44" t="inlineStr">
        <is>
          <t>2022.01-2022.12</t>
        </is>
      </c>
      <c r="E491" s="113" t="inlineStr">
        <is>
          <t>环城</t>
        </is>
      </c>
      <c r="F491" s="122" t="inlineStr">
        <is>
          <t>新建油路2.46公里。（总投资196万元，本次安排100万元）</t>
        </is>
      </c>
      <c r="G491" s="46" t="n">
        <v>100</v>
      </c>
      <c r="H491" s="46" t="n">
        <v>100</v>
      </c>
      <c r="I491" s="44" t="n"/>
      <c r="J491" s="44" t="n"/>
      <c r="K491" s="44" t="n"/>
      <c r="L491" s="44" t="inlineStr">
        <is>
          <t>甘财扶贫〔2021〕26号</t>
        </is>
      </c>
      <c r="M491" s="51" t="inlineStr">
        <is>
          <t>解决群众出行及运输困难的问题。</t>
        </is>
      </c>
      <c r="N491" s="51" t="inlineStr">
        <is>
          <t>改善乡村基础设条件，建设美丽村庄。方便群众出行，促进经济发展。</t>
        </is>
      </c>
      <c r="O491" s="115" t="n">
        <v>1</v>
      </c>
      <c r="P491" s="44" t="n"/>
      <c r="Q491" s="46">
        <f>R491+S491</f>
        <v/>
      </c>
      <c r="R491" s="46" t="n">
        <v>0.0229</v>
      </c>
      <c r="S491" s="44" t="n">
        <v>0.0057</v>
      </c>
      <c r="T491" s="46">
        <f>U491+V491</f>
        <v/>
      </c>
      <c r="U491" s="46" t="n">
        <v>0.0173</v>
      </c>
      <c r="V491" s="44" t="n">
        <v>0.0043</v>
      </c>
      <c r="W491" s="46" t="inlineStr">
        <is>
          <t>交运局</t>
        </is>
      </c>
      <c r="X491" s="44" t="inlineStr">
        <is>
          <t>解欣骅</t>
        </is>
      </c>
      <c r="Y491" s="46" t="inlineStr">
        <is>
          <t>公路局</t>
        </is>
      </c>
      <c r="Z491" s="44" t="inlineStr">
        <is>
          <t>黄志鹏</t>
        </is>
      </c>
      <c r="AA491" s="44" t="inlineStr">
        <is>
          <t>环农领办发〔2022〕3号</t>
        </is>
      </c>
      <c r="AB491" s="44" t="inlineStr">
        <is>
          <t>中提前批</t>
        </is>
      </c>
      <c r="AC491" s="67" t="inlineStr">
        <is>
          <t>否</t>
        </is>
      </c>
      <c r="AD491" s="67" t="inlineStr">
        <is>
          <t>√</t>
        </is>
      </c>
      <c r="AE491" s="67" t="inlineStr">
        <is>
          <t>√</t>
        </is>
      </c>
      <c r="AF491" s="67" t="inlineStr">
        <is>
          <t>√</t>
        </is>
      </c>
      <c r="AG491" s="67" t="inlineStr">
        <is>
          <t>√</t>
        </is>
      </c>
      <c r="AH491" s="67" t="inlineStr">
        <is>
          <t>√</t>
        </is>
      </c>
      <c r="AI491" s="67" t="inlineStr">
        <is>
          <t>√</t>
        </is>
      </c>
      <c r="AJ491" s="67" t="inlineStr">
        <is>
          <t>√</t>
        </is>
      </c>
      <c r="AK491" s="67" t="inlineStr">
        <is>
          <t>√</t>
        </is>
      </c>
      <c r="AL491" s="18" t="inlineStr">
        <is>
          <t>×</t>
        </is>
      </c>
      <c r="AM491" s="18" t="inlineStr">
        <is>
          <t>×</t>
        </is>
      </c>
      <c r="AN491" s="67" t="inlineStr">
        <is>
          <t>√</t>
        </is>
      </c>
      <c r="AO491" s="67" t="inlineStr">
        <is>
          <t>正在衔接完善</t>
        </is>
      </c>
    </row>
    <row r="492" ht="51" customHeight="1" s="186">
      <c r="A492" s="123" t="n"/>
      <c r="B492" s="113" t="inlineStr">
        <is>
          <t>虎洞镇贾驿村至城儿沟组油路</t>
        </is>
      </c>
      <c r="C492" s="115" t="inlineStr">
        <is>
          <t>新建</t>
        </is>
      </c>
      <c r="D492" s="44" t="inlineStr">
        <is>
          <t>2022.01-2022.12</t>
        </is>
      </c>
      <c r="E492" s="113" t="inlineStr">
        <is>
          <t>虎洞</t>
        </is>
      </c>
      <c r="F492" s="122" t="inlineStr">
        <is>
          <t>新建油路8.802公里。（总投资704万元，本次安排350万元）</t>
        </is>
      </c>
      <c r="G492" s="46" t="n">
        <v>350</v>
      </c>
      <c r="H492" s="46" t="n">
        <v>350</v>
      </c>
      <c r="I492" s="44" t="n"/>
      <c r="J492" s="44" t="n"/>
      <c r="K492" s="44" t="n"/>
      <c r="L492" s="44" t="inlineStr">
        <is>
          <t>甘财扶贫〔2021〕26号</t>
        </is>
      </c>
      <c r="M492" s="51" t="inlineStr">
        <is>
          <t>解决群众出行及运输困难的问题。</t>
        </is>
      </c>
      <c r="N492" s="51" t="inlineStr">
        <is>
          <t>改善乡村基础设条件，建设美丽村庄。方便群众出行，促进经济发展。</t>
        </is>
      </c>
      <c r="O492" s="113" t="n">
        <v>2</v>
      </c>
      <c r="P492" s="44" t="n"/>
      <c r="Q492" s="46">
        <f>R492+S492</f>
        <v/>
      </c>
      <c r="R492" s="46" t="n">
        <v>0.012</v>
      </c>
      <c r="S492" s="44" t="n">
        <v>0.003</v>
      </c>
      <c r="T492" s="46">
        <f>U492+V492</f>
        <v/>
      </c>
      <c r="U492" s="46" t="n">
        <v>0.058</v>
      </c>
      <c r="V492" s="44" t="n">
        <v>0.0145</v>
      </c>
      <c r="W492" s="46" t="inlineStr">
        <is>
          <t>交运局</t>
        </is>
      </c>
      <c r="X492" s="44" t="inlineStr">
        <is>
          <t>解欣骅</t>
        </is>
      </c>
      <c r="Y492" s="46" t="inlineStr">
        <is>
          <t>公路局</t>
        </is>
      </c>
      <c r="Z492" s="44" t="inlineStr">
        <is>
          <t>黄志鹏</t>
        </is>
      </c>
      <c r="AA492" s="44" t="inlineStr">
        <is>
          <t>环农领办发〔2022〕3号</t>
        </is>
      </c>
      <c r="AB492" s="44" t="inlineStr">
        <is>
          <t>中提前批</t>
        </is>
      </c>
      <c r="AC492" s="67" t="inlineStr">
        <is>
          <t>否</t>
        </is>
      </c>
      <c r="AD492" s="67" t="inlineStr">
        <is>
          <t>√</t>
        </is>
      </c>
      <c r="AE492" s="67" t="inlineStr">
        <is>
          <t>√</t>
        </is>
      </c>
      <c r="AF492" s="67" t="inlineStr">
        <is>
          <t>√</t>
        </is>
      </c>
      <c r="AG492" s="67" t="inlineStr">
        <is>
          <t>√</t>
        </is>
      </c>
      <c r="AH492" s="67" t="inlineStr">
        <is>
          <t>√</t>
        </is>
      </c>
      <c r="AI492" s="67" t="inlineStr">
        <is>
          <t>√</t>
        </is>
      </c>
      <c r="AJ492" s="67" t="inlineStr">
        <is>
          <t>√</t>
        </is>
      </c>
      <c r="AK492" s="67" t="inlineStr">
        <is>
          <t>√</t>
        </is>
      </c>
      <c r="AL492" s="18" t="inlineStr">
        <is>
          <t>×</t>
        </is>
      </c>
      <c r="AM492" s="18" t="inlineStr">
        <is>
          <t>×</t>
        </is>
      </c>
      <c r="AN492" s="67" t="inlineStr">
        <is>
          <t>√</t>
        </is>
      </c>
      <c r="AO492" s="67" t="inlineStr">
        <is>
          <t>正在衔接完善</t>
        </is>
      </c>
    </row>
    <row r="493" ht="51" customHeight="1" s="186">
      <c r="A493" s="123" t="n"/>
      <c r="B493" s="113" t="inlineStr">
        <is>
          <t>曹李川村至曹掌组油路</t>
        </is>
      </c>
      <c r="C493" s="115" t="inlineStr">
        <is>
          <t>新建</t>
        </is>
      </c>
      <c r="D493" s="44" t="inlineStr">
        <is>
          <t>2022.01-2022.12</t>
        </is>
      </c>
      <c r="E493" s="113" t="inlineStr">
        <is>
          <t>天池</t>
        </is>
      </c>
      <c r="F493" s="122" t="inlineStr">
        <is>
          <t>新建油路8.934公里。（总投资714万元，本次安排350万元）</t>
        </is>
      </c>
      <c r="G493" s="46" t="n">
        <v>350</v>
      </c>
      <c r="H493" s="46" t="n">
        <v>350</v>
      </c>
      <c r="I493" s="44" t="n"/>
      <c r="J493" s="44" t="n"/>
      <c r="K493" s="44" t="n"/>
      <c r="L493" s="44" t="inlineStr">
        <is>
          <t>甘财扶贫〔2021〕26号</t>
        </is>
      </c>
      <c r="M493" s="51" t="inlineStr">
        <is>
          <t>解决群众出行及运输困难的问题。</t>
        </is>
      </c>
      <c r="N493" s="51" t="inlineStr">
        <is>
          <t>改善乡村基础设条件，建设美丽村庄。方便群众出行，促进经济发展。</t>
        </is>
      </c>
      <c r="O493" s="115" t="n">
        <v>1</v>
      </c>
      <c r="P493" s="44" t="n"/>
      <c r="Q493" s="46">
        <f>R493+S493</f>
        <v/>
      </c>
      <c r="R493" s="46" t="n">
        <v>0.0052</v>
      </c>
      <c r="S493" s="44" t="n">
        <v>0.0013</v>
      </c>
      <c r="T493" s="46">
        <f>U493+V493</f>
        <v/>
      </c>
      <c r="U493" s="46" t="n">
        <v>0.0149</v>
      </c>
      <c r="V493" s="44" t="n">
        <v>0.0037</v>
      </c>
      <c r="W493" s="46" t="inlineStr">
        <is>
          <t>交运局</t>
        </is>
      </c>
      <c r="X493" s="44" t="inlineStr">
        <is>
          <t>解欣骅</t>
        </is>
      </c>
      <c r="Y493" s="46" t="inlineStr">
        <is>
          <t>公路局</t>
        </is>
      </c>
      <c r="Z493" s="44" t="inlineStr">
        <is>
          <t>黄志鹏</t>
        </is>
      </c>
      <c r="AA493" s="44" t="inlineStr">
        <is>
          <t>环农领办发〔2022〕3号</t>
        </is>
      </c>
      <c r="AB493" s="44" t="inlineStr">
        <is>
          <t>中提前批</t>
        </is>
      </c>
      <c r="AC493" s="67" t="inlineStr">
        <is>
          <t>否</t>
        </is>
      </c>
      <c r="AD493" s="67" t="inlineStr">
        <is>
          <t>√</t>
        </is>
      </c>
      <c r="AE493" s="67" t="inlineStr">
        <is>
          <t>√</t>
        </is>
      </c>
      <c r="AF493" s="67" t="inlineStr">
        <is>
          <t>√</t>
        </is>
      </c>
      <c r="AG493" s="67" t="inlineStr">
        <is>
          <t>√</t>
        </is>
      </c>
      <c r="AH493" s="67" t="inlineStr">
        <is>
          <t>√</t>
        </is>
      </c>
      <c r="AI493" s="67" t="inlineStr">
        <is>
          <t>√</t>
        </is>
      </c>
      <c r="AJ493" s="67" t="inlineStr">
        <is>
          <t>√</t>
        </is>
      </c>
      <c r="AK493" s="67" t="inlineStr">
        <is>
          <t>√</t>
        </is>
      </c>
      <c r="AL493" s="18" t="inlineStr">
        <is>
          <t>×</t>
        </is>
      </c>
      <c r="AM493" s="18" t="inlineStr">
        <is>
          <t>×</t>
        </is>
      </c>
      <c r="AN493" s="67" t="inlineStr">
        <is>
          <t>√</t>
        </is>
      </c>
      <c r="AO493" s="67" t="inlineStr">
        <is>
          <t>正在衔接完善</t>
        </is>
      </c>
    </row>
    <row r="494" ht="51" customHeight="1" s="186">
      <c r="A494" s="123" t="n"/>
      <c r="B494" s="46" t="inlineStr">
        <is>
          <t>王团庄村转台组至耿湾乡郜庄组油路工程</t>
        </is>
      </c>
      <c r="C494" s="46" t="inlineStr">
        <is>
          <t>新建</t>
        </is>
      </c>
      <c r="D494" s="44" t="inlineStr">
        <is>
          <t>2022.01-2022.12</t>
        </is>
      </c>
      <c r="E494" s="46" t="inlineStr">
        <is>
          <t>秦团庄</t>
        </is>
      </c>
      <c r="F494" s="104" t="inlineStr">
        <is>
          <t>建设油路工程6.938公里。（总投资537.8725万元，本次安排168万元）</t>
        </is>
      </c>
      <c r="G494" s="46" t="n">
        <v>168</v>
      </c>
      <c r="H494" s="46" t="n">
        <v>168</v>
      </c>
      <c r="I494" s="44" t="n"/>
      <c r="J494" s="44" t="n"/>
      <c r="K494" s="44" t="n"/>
      <c r="L494" s="44" t="inlineStr">
        <is>
          <t>甘财扶贫〔2021〕26号</t>
        </is>
      </c>
      <c r="M494" s="51" t="inlineStr">
        <is>
          <t>解决群众出行及运输困难的问题。</t>
        </is>
      </c>
      <c r="N494" s="51" t="inlineStr">
        <is>
          <t>改善乡村基础设条件，建设美丽村庄。方便群众出行，促进经济发展。</t>
        </is>
      </c>
      <c r="O494" s="115" t="n">
        <v>2</v>
      </c>
      <c r="P494" s="44" t="n"/>
      <c r="Q494" s="46">
        <f>R494+S494</f>
        <v/>
      </c>
      <c r="R494" s="46" t="n">
        <v>0.0069</v>
      </c>
      <c r="S494" s="44" t="n">
        <v>0.0017</v>
      </c>
      <c r="T494" s="46">
        <f>U494+V494</f>
        <v/>
      </c>
      <c r="U494" s="46" t="n">
        <v>0.0282</v>
      </c>
      <c r="V494" s="44" t="n">
        <v>0.007</v>
      </c>
      <c r="W494" s="46" t="inlineStr">
        <is>
          <t>交运局</t>
        </is>
      </c>
      <c r="X494" s="44" t="inlineStr">
        <is>
          <t>解欣骅</t>
        </is>
      </c>
      <c r="Y494" s="46" t="inlineStr">
        <is>
          <t>公路局</t>
        </is>
      </c>
      <c r="Z494" s="44" t="inlineStr">
        <is>
          <t>黄志鹏</t>
        </is>
      </c>
      <c r="AA494" s="44" t="inlineStr">
        <is>
          <t>环农领办发〔2022〕3号</t>
        </is>
      </c>
      <c r="AB494" s="44" t="inlineStr">
        <is>
          <t>中提前批</t>
        </is>
      </c>
      <c r="AC494" s="67" t="inlineStr">
        <is>
          <t>否</t>
        </is>
      </c>
      <c r="AD494" s="67" t="inlineStr">
        <is>
          <t>√</t>
        </is>
      </c>
      <c r="AE494" s="67" t="inlineStr">
        <is>
          <t>√</t>
        </is>
      </c>
      <c r="AF494" s="67" t="inlineStr">
        <is>
          <t>√</t>
        </is>
      </c>
      <c r="AG494" s="67" t="inlineStr">
        <is>
          <t>√</t>
        </is>
      </c>
      <c r="AH494" s="67" t="inlineStr">
        <is>
          <t>√</t>
        </is>
      </c>
      <c r="AI494" s="67" t="inlineStr">
        <is>
          <t>√</t>
        </is>
      </c>
      <c r="AJ494" s="67" t="inlineStr">
        <is>
          <t>√</t>
        </is>
      </c>
      <c r="AK494" s="67" t="inlineStr">
        <is>
          <t>√</t>
        </is>
      </c>
      <c r="AL494" s="18" t="inlineStr">
        <is>
          <t>×</t>
        </is>
      </c>
      <c r="AM494" s="18" t="inlineStr">
        <is>
          <t>×</t>
        </is>
      </c>
      <c r="AN494" s="67" t="inlineStr">
        <is>
          <t>√</t>
        </is>
      </c>
      <c r="AO494" s="67" t="inlineStr">
        <is>
          <t>正在衔接完善</t>
        </is>
      </c>
    </row>
    <row r="495" ht="51" customHeight="1" s="186">
      <c r="A495" s="123" t="n"/>
      <c r="B495" s="46" t="inlineStr">
        <is>
          <t>辛坪村李家山至敬家山油路工程</t>
        </is>
      </c>
      <c r="C495" s="46" t="inlineStr">
        <is>
          <t>新建</t>
        </is>
      </c>
      <c r="D495" s="44" t="inlineStr">
        <is>
          <t>2022.01-2022.12</t>
        </is>
      </c>
      <c r="E495" s="46" t="inlineStr">
        <is>
          <t>合道</t>
        </is>
      </c>
      <c r="F495" s="104" t="inlineStr">
        <is>
          <t>建设油路工程5.662公里。（总投资607.99万元，本次安排180万元）</t>
        </is>
      </c>
      <c r="G495" s="46" t="n">
        <v>180</v>
      </c>
      <c r="H495" s="46" t="n">
        <v>180</v>
      </c>
      <c r="I495" s="44" t="n"/>
      <c r="J495" s="44" t="n"/>
      <c r="K495" s="44" t="n"/>
      <c r="L495" s="44" t="inlineStr">
        <is>
          <t>甘财扶贫〔2021〕26号</t>
        </is>
      </c>
      <c r="M495" s="51" t="inlineStr">
        <is>
          <t>解决群众出行及运输困难的问题。</t>
        </is>
      </c>
      <c r="N495" s="51" t="inlineStr">
        <is>
          <t>改善乡村基础设条件，建设美丽村庄。方便群众出行，促进经济发展。</t>
        </is>
      </c>
      <c r="O495" s="115" t="n">
        <v>1</v>
      </c>
      <c r="P495" s="44" t="n"/>
      <c r="Q495" s="46">
        <f>R495+S495</f>
        <v/>
      </c>
      <c r="R495" s="46" t="n">
        <v>0.0065</v>
      </c>
      <c r="S495" s="44" t="n">
        <v>0.0016</v>
      </c>
      <c r="T495" s="46">
        <f>U495+V495</f>
        <v/>
      </c>
      <c r="U495" s="46" t="n">
        <v>0.033</v>
      </c>
      <c r="V495" s="44" t="n">
        <v>0.008200000000000001</v>
      </c>
      <c r="W495" s="46" t="inlineStr">
        <is>
          <t>交运局</t>
        </is>
      </c>
      <c r="X495" s="44" t="inlineStr">
        <is>
          <t>解欣骅</t>
        </is>
      </c>
      <c r="Y495" s="46" t="inlineStr">
        <is>
          <t>公路局</t>
        </is>
      </c>
      <c r="Z495" s="44" t="inlineStr">
        <is>
          <t>黄志鹏</t>
        </is>
      </c>
      <c r="AA495" s="44" t="inlineStr">
        <is>
          <t>环农领办发〔2022〕3号</t>
        </is>
      </c>
      <c r="AB495" s="44" t="inlineStr">
        <is>
          <t>中提前批</t>
        </is>
      </c>
      <c r="AC495" s="67" t="inlineStr">
        <is>
          <t>否</t>
        </is>
      </c>
      <c r="AD495" s="67" t="inlineStr">
        <is>
          <t>√</t>
        </is>
      </c>
      <c r="AE495" s="67" t="inlineStr">
        <is>
          <t>√</t>
        </is>
      </c>
      <c r="AF495" s="67" t="inlineStr">
        <is>
          <t>√</t>
        </is>
      </c>
      <c r="AG495" s="67" t="inlineStr">
        <is>
          <t>√</t>
        </is>
      </c>
      <c r="AH495" s="67" t="inlineStr">
        <is>
          <t>√</t>
        </is>
      </c>
      <c r="AI495" s="67" t="inlineStr">
        <is>
          <t>√</t>
        </is>
      </c>
      <c r="AJ495" s="67" t="inlineStr">
        <is>
          <t>√</t>
        </is>
      </c>
      <c r="AK495" s="67" t="inlineStr">
        <is>
          <t>√</t>
        </is>
      </c>
      <c r="AL495" s="18" t="inlineStr">
        <is>
          <t>×</t>
        </is>
      </c>
      <c r="AM495" s="18" t="inlineStr">
        <is>
          <t>×</t>
        </is>
      </c>
      <c r="AN495" s="67" t="inlineStr">
        <is>
          <t>√</t>
        </is>
      </c>
      <c r="AO495" s="67" t="inlineStr">
        <is>
          <t>正在衔接完善</t>
        </is>
      </c>
    </row>
    <row r="496" ht="51" customHeight="1" s="186">
      <c r="A496" s="123" t="n"/>
      <c r="B496" s="46" t="inlineStr">
        <is>
          <t>寨子坪柳洼组至路坪瓦厂油路工程</t>
        </is>
      </c>
      <c r="C496" s="46" t="inlineStr">
        <is>
          <t>新建</t>
        </is>
      </c>
      <c r="D496" s="44" t="inlineStr">
        <is>
          <t>2022.01-2022.12</t>
        </is>
      </c>
      <c r="E496" s="46" t="inlineStr">
        <is>
          <t>合道</t>
        </is>
      </c>
      <c r="F496" s="104" t="inlineStr">
        <is>
          <t>建设油路工程4.778公里。（总投资183.3633万元，本次安排55万元）</t>
        </is>
      </c>
      <c r="G496" s="46" t="n">
        <v>55</v>
      </c>
      <c r="H496" s="46" t="n">
        <v>55</v>
      </c>
      <c r="I496" s="44" t="n"/>
      <c r="J496" s="44" t="n"/>
      <c r="K496" s="44" t="n"/>
      <c r="L496" s="44" t="inlineStr">
        <is>
          <t>甘财扶贫〔2021〕26号</t>
        </is>
      </c>
      <c r="M496" s="51" t="inlineStr">
        <is>
          <t>解决群众出行及运输困难的问题。</t>
        </is>
      </c>
      <c r="N496" s="51" t="inlineStr">
        <is>
          <t>改善乡村基础设条件，建设美丽村庄。方便群众出行，促进经济发展。</t>
        </is>
      </c>
      <c r="O496" s="115" t="n">
        <v>1</v>
      </c>
      <c r="P496" s="44" t="n"/>
      <c r="Q496" s="46">
        <f>R496+S496</f>
        <v/>
      </c>
      <c r="R496" s="46" t="n">
        <v>0.0064</v>
      </c>
      <c r="S496" s="44" t="n">
        <v>0.0016</v>
      </c>
      <c r="T496" s="46">
        <f>U496+V496</f>
        <v/>
      </c>
      <c r="U496" s="46" t="n">
        <v>0.0283</v>
      </c>
      <c r="V496" s="44" t="n">
        <v>0.007</v>
      </c>
      <c r="W496" s="46" t="inlineStr">
        <is>
          <t>交运局</t>
        </is>
      </c>
      <c r="X496" s="44" t="inlineStr">
        <is>
          <t>解欣骅</t>
        </is>
      </c>
      <c r="Y496" s="46" t="inlineStr">
        <is>
          <t>公路局</t>
        </is>
      </c>
      <c r="Z496" s="44" t="inlineStr">
        <is>
          <t>黄志鹏</t>
        </is>
      </c>
      <c r="AA496" s="44" t="inlineStr">
        <is>
          <t>环农领办发〔2022〕3号</t>
        </is>
      </c>
      <c r="AB496" s="44" t="inlineStr">
        <is>
          <t>中提前批</t>
        </is>
      </c>
      <c r="AC496" s="67" t="inlineStr">
        <is>
          <t>否</t>
        </is>
      </c>
      <c r="AD496" s="67" t="inlineStr">
        <is>
          <t>√</t>
        </is>
      </c>
      <c r="AE496" s="67" t="inlineStr">
        <is>
          <t>√</t>
        </is>
      </c>
      <c r="AF496" s="67" t="inlineStr">
        <is>
          <t>√</t>
        </is>
      </c>
      <c r="AG496" s="67" t="inlineStr">
        <is>
          <t>√</t>
        </is>
      </c>
      <c r="AH496" s="67" t="inlineStr">
        <is>
          <t>√</t>
        </is>
      </c>
      <c r="AI496" s="67" t="inlineStr">
        <is>
          <t>√</t>
        </is>
      </c>
      <c r="AJ496" s="67" t="inlineStr">
        <is>
          <t>√</t>
        </is>
      </c>
      <c r="AK496" s="67" t="inlineStr">
        <is>
          <t>√</t>
        </is>
      </c>
      <c r="AL496" s="18" t="inlineStr">
        <is>
          <t>×</t>
        </is>
      </c>
      <c r="AM496" s="18" t="inlineStr">
        <is>
          <t>×</t>
        </is>
      </c>
      <c r="AN496" s="67" t="inlineStr">
        <is>
          <t>√</t>
        </is>
      </c>
      <c r="AO496" s="67" t="inlineStr">
        <is>
          <t>正在衔接完善</t>
        </is>
      </c>
    </row>
    <row r="497" ht="51" customHeight="1" s="186">
      <c r="A497" s="123" t="n"/>
      <c r="B497" s="46" t="inlineStr">
        <is>
          <t>许掌村部至柳沟沿油路工程</t>
        </is>
      </c>
      <c r="C497" s="46" t="inlineStr">
        <is>
          <t>新建</t>
        </is>
      </c>
      <c r="D497" s="44" t="inlineStr">
        <is>
          <t>2022.01-2022.12</t>
        </is>
      </c>
      <c r="E497" s="113" t="inlineStr">
        <is>
          <t>小南沟</t>
        </is>
      </c>
      <c r="F497" s="104" t="inlineStr">
        <is>
          <t>建设油路工程1.405公里。（总投资491.1838万元，本次安排100万元）</t>
        </is>
      </c>
      <c r="G497" s="46" t="n">
        <v>100</v>
      </c>
      <c r="H497" s="46" t="n">
        <v>100</v>
      </c>
      <c r="I497" s="44" t="n"/>
      <c r="J497" s="44" t="n"/>
      <c r="K497" s="44" t="n"/>
      <c r="L497" s="44" t="inlineStr">
        <is>
          <t>甘财扶贫〔2021〕26号</t>
        </is>
      </c>
      <c r="M497" s="51" t="inlineStr">
        <is>
          <t>解决群众出行及运输困难的问题。</t>
        </is>
      </c>
      <c r="N497" s="51" t="inlineStr">
        <is>
          <t>改善乡村基础设条件，建设美丽村庄。方便群众出行，促进经济发展。</t>
        </is>
      </c>
      <c r="O497" s="115" t="n">
        <v>1</v>
      </c>
      <c r="P497" s="44" t="n"/>
      <c r="Q497" s="46">
        <f>R497+S497</f>
        <v/>
      </c>
      <c r="R497" s="46" t="n">
        <v>0.0032</v>
      </c>
      <c r="S497" s="44" t="n">
        <v>0.0008</v>
      </c>
      <c r="T497" s="46">
        <f>U497+V497</f>
        <v/>
      </c>
      <c r="U497" s="46" t="n">
        <v>0.0122</v>
      </c>
      <c r="V497" s="44" t="n">
        <v>0.003</v>
      </c>
      <c r="W497" s="46" t="inlineStr">
        <is>
          <t>交运局</t>
        </is>
      </c>
      <c r="X497" s="44" t="inlineStr">
        <is>
          <t>解欣骅</t>
        </is>
      </c>
      <c r="Y497" s="46" t="inlineStr">
        <is>
          <t>公路局</t>
        </is>
      </c>
      <c r="Z497" s="44" t="inlineStr">
        <is>
          <t>黄志鹏</t>
        </is>
      </c>
      <c r="AA497" s="44" t="inlineStr">
        <is>
          <t>环农领办发〔2022〕3号</t>
        </is>
      </c>
      <c r="AB497" s="44" t="inlineStr">
        <is>
          <t>中提前批</t>
        </is>
      </c>
      <c r="AC497" s="67" t="inlineStr">
        <is>
          <t>否</t>
        </is>
      </c>
      <c r="AD497" s="67" t="inlineStr">
        <is>
          <t>√</t>
        </is>
      </c>
      <c r="AE497" s="67" t="inlineStr">
        <is>
          <t>√</t>
        </is>
      </c>
      <c r="AF497" s="67" t="inlineStr">
        <is>
          <t>√</t>
        </is>
      </c>
      <c r="AG497" s="67" t="inlineStr">
        <is>
          <t>√</t>
        </is>
      </c>
      <c r="AH497" s="67" t="inlineStr">
        <is>
          <t>√</t>
        </is>
      </c>
      <c r="AI497" s="67" t="inlineStr">
        <is>
          <t>√</t>
        </is>
      </c>
      <c r="AJ497" s="67" t="inlineStr">
        <is>
          <t>√</t>
        </is>
      </c>
      <c r="AK497" s="67" t="inlineStr">
        <is>
          <t>√</t>
        </is>
      </c>
      <c r="AL497" s="18" t="inlineStr">
        <is>
          <t>×</t>
        </is>
      </c>
      <c r="AM497" s="18" t="inlineStr">
        <is>
          <t>×</t>
        </is>
      </c>
      <c r="AN497" s="67" t="inlineStr">
        <is>
          <t>√</t>
        </is>
      </c>
      <c r="AO497" s="67" t="inlineStr">
        <is>
          <t>正在衔接完善</t>
        </is>
      </c>
    </row>
    <row r="498" ht="51" customHeight="1" s="186">
      <c r="A498" s="123" t="n"/>
      <c r="B498" s="113" t="inlineStr">
        <is>
          <t>刘旗村至新庄组至刘阳洼油路</t>
        </is>
      </c>
      <c r="C498" s="46" t="inlineStr">
        <is>
          <t>新建</t>
        </is>
      </c>
      <c r="D498" s="44" t="inlineStr">
        <is>
          <t>2022.01-2022.12</t>
        </is>
      </c>
      <c r="E498" s="113" t="inlineStr">
        <is>
          <t>曲子</t>
        </is>
      </c>
      <c r="F498" s="122" t="inlineStr">
        <is>
          <t>新建油路3.803公里。（总投资304万元，本次安排65万元）</t>
        </is>
      </c>
      <c r="G498" s="46" t="n">
        <v>65</v>
      </c>
      <c r="H498" s="46" t="n">
        <v>65</v>
      </c>
      <c r="I498" s="44" t="n"/>
      <c r="J498" s="44" t="n"/>
      <c r="K498" s="44" t="n"/>
      <c r="L498" s="44" t="inlineStr">
        <is>
          <t>甘财扶贫〔2021〕26号</t>
        </is>
      </c>
      <c r="M498" s="51" t="inlineStr">
        <is>
          <t>解决群众出行及运输困难的问题。</t>
        </is>
      </c>
      <c r="N498" s="51" t="inlineStr">
        <is>
          <t>改善乡村基础设条件，建设美丽村庄。方便群众出行，促进经济发展。</t>
        </is>
      </c>
      <c r="O498" s="115" t="n">
        <v>0</v>
      </c>
      <c r="P498" s="44" t="n">
        <v>1</v>
      </c>
      <c r="Q498" s="46">
        <f>R498+S498</f>
        <v/>
      </c>
      <c r="R498" s="46" t="n">
        <v>0.0143</v>
      </c>
      <c r="S498" s="44" t="n">
        <v>0.0035</v>
      </c>
      <c r="T498" s="46">
        <f>U498+V498</f>
        <v/>
      </c>
      <c r="U498" s="46" t="n">
        <v>0.0546</v>
      </c>
      <c r="V498" s="44" t="n">
        <v>0.0136</v>
      </c>
      <c r="W498" s="46" t="inlineStr">
        <is>
          <t>交运局</t>
        </is>
      </c>
      <c r="X498" s="44" t="inlineStr">
        <is>
          <t>解欣骅</t>
        </is>
      </c>
      <c r="Y498" s="46" t="inlineStr">
        <is>
          <t>公路局</t>
        </is>
      </c>
      <c r="Z498" s="44" t="inlineStr">
        <is>
          <t>黄志鹏</t>
        </is>
      </c>
      <c r="AA498" s="44" t="inlineStr">
        <is>
          <t>环农领办发〔2022〕3号</t>
        </is>
      </c>
      <c r="AB498" s="44" t="inlineStr">
        <is>
          <t>中提前批</t>
        </is>
      </c>
      <c r="AC498" s="67" t="inlineStr">
        <is>
          <t>否</t>
        </is>
      </c>
      <c r="AD498" s="67" t="inlineStr">
        <is>
          <t>√</t>
        </is>
      </c>
      <c r="AE498" s="67" t="inlineStr">
        <is>
          <t>√</t>
        </is>
      </c>
      <c r="AF498" s="67" t="inlineStr">
        <is>
          <t>√</t>
        </is>
      </c>
      <c r="AG498" s="67" t="inlineStr">
        <is>
          <t>√</t>
        </is>
      </c>
      <c r="AH498" s="67" t="inlineStr">
        <is>
          <t>√</t>
        </is>
      </c>
      <c r="AI498" s="67" t="inlineStr">
        <is>
          <t>√</t>
        </is>
      </c>
      <c r="AJ498" s="67" t="inlineStr">
        <is>
          <t>√</t>
        </is>
      </c>
      <c r="AK498" s="67" t="inlineStr">
        <is>
          <t>√</t>
        </is>
      </c>
      <c r="AL498" s="18" t="inlineStr">
        <is>
          <t>×</t>
        </is>
      </c>
      <c r="AM498" s="18" t="inlineStr">
        <is>
          <t>×</t>
        </is>
      </c>
      <c r="AN498" s="67" t="inlineStr">
        <is>
          <t>√</t>
        </is>
      </c>
      <c r="AO498" s="67" t="inlineStr">
        <is>
          <t>正在衔接完善</t>
        </is>
      </c>
    </row>
    <row r="499" ht="51" customHeight="1" s="186">
      <c r="A499" s="123" t="n"/>
      <c r="B499" s="113" t="inlineStr">
        <is>
          <t>甜水街村至水沟沿组油路</t>
        </is>
      </c>
      <c r="C499" s="46" t="inlineStr">
        <is>
          <t>新建</t>
        </is>
      </c>
      <c r="D499" s="44" t="inlineStr">
        <is>
          <t>2022.01-2022.12</t>
        </is>
      </c>
      <c r="E499" s="113" t="inlineStr">
        <is>
          <t>甜水</t>
        </is>
      </c>
      <c r="F499" s="122" t="inlineStr">
        <is>
          <t>新建油路6.096公里。（总投资487万元，本次安排100万元）</t>
        </is>
      </c>
      <c r="G499" s="46" t="n">
        <v>100</v>
      </c>
      <c r="H499" s="46" t="n">
        <v>100</v>
      </c>
      <c r="I499" s="44" t="n"/>
      <c r="J499" s="44" t="n"/>
      <c r="K499" s="44" t="n"/>
      <c r="L499" s="44" t="inlineStr">
        <is>
          <t>甘财扶贫〔2021〕26号</t>
        </is>
      </c>
      <c r="M499" s="51" t="inlineStr">
        <is>
          <t>解决群众出行及运输困难的问题。</t>
        </is>
      </c>
      <c r="N499" s="51" t="inlineStr">
        <is>
          <t>改善乡村基础设条件，建设美丽村庄。方便群众出行，促进经济发展。</t>
        </is>
      </c>
      <c r="O499" s="115" t="n">
        <v>1</v>
      </c>
      <c r="P499" s="44" t="n"/>
      <c r="Q499" s="46">
        <f>R499+S499</f>
        <v/>
      </c>
      <c r="R499" s="46" t="n">
        <v>0.0136</v>
      </c>
      <c r="S499" s="44" t="n">
        <v>0.0034</v>
      </c>
      <c r="T499" s="46">
        <f>U499+V499</f>
        <v/>
      </c>
      <c r="U499" s="46" t="n">
        <v>0.0584</v>
      </c>
      <c r="V499" s="44" t="n">
        <v>0.0146</v>
      </c>
      <c r="W499" s="46" t="inlineStr">
        <is>
          <t>交运局</t>
        </is>
      </c>
      <c r="X499" s="44" t="inlineStr">
        <is>
          <t>解欣骅</t>
        </is>
      </c>
      <c r="Y499" s="46" t="inlineStr">
        <is>
          <t>公路局</t>
        </is>
      </c>
      <c r="Z499" s="44" t="inlineStr">
        <is>
          <t>黄志鹏</t>
        </is>
      </c>
      <c r="AA499" s="44" t="inlineStr">
        <is>
          <t>环农领办发〔2022〕3号</t>
        </is>
      </c>
      <c r="AB499" s="44" t="inlineStr">
        <is>
          <t>中提前批</t>
        </is>
      </c>
      <c r="AC499" s="67" t="inlineStr">
        <is>
          <t>否</t>
        </is>
      </c>
      <c r="AD499" s="67" t="inlineStr">
        <is>
          <t>√</t>
        </is>
      </c>
      <c r="AE499" s="67" t="inlineStr">
        <is>
          <t>√</t>
        </is>
      </c>
      <c r="AF499" s="67" t="inlineStr">
        <is>
          <t>√</t>
        </is>
      </c>
      <c r="AG499" s="67" t="inlineStr">
        <is>
          <t>√</t>
        </is>
      </c>
      <c r="AH499" s="67" t="inlineStr">
        <is>
          <t>√</t>
        </is>
      </c>
      <c r="AI499" s="67" t="inlineStr">
        <is>
          <t>√</t>
        </is>
      </c>
      <c r="AJ499" s="67" t="inlineStr">
        <is>
          <t>√</t>
        </is>
      </c>
      <c r="AK499" s="67" t="inlineStr">
        <is>
          <t>√</t>
        </is>
      </c>
      <c r="AL499" s="18" t="inlineStr">
        <is>
          <t>×</t>
        </is>
      </c>
      <c r="AM499" s="18" t="inlineStr">
        <is>
          <t>×</t>
        </is>
      </c>
      <c r="AN499" s="67" t="inlineStr">
        <is>
          <t>√</t>
        </is>
      </c>
      <c r="AO499" s="67" t="inlineStr">
        <is>
          <t>正在衔接完善</t>
        </is>
      </c>
    </row>
    <row r="500" ht="51" customHeight="1" s="186">
      <c r="A500" s="123" t="n"/>
      <c r="B500" s="113" t="inlineStr">
        <is>
          <t>赵小掌村许钻洞组至许东塬组油路</t>
        </is>
      </c>
      <c r="C500" s="115" t="inlineStr">
        <is>
          <t>新建</t>
        </is>
      </c>
      <c r="D500" s="44" t="inlineStr">
        <is>
          <t>2022.01-2022.12</t>
        </is>
      </c>
      <c r="E500" s="113" t="inlineStr">
        <is>
          <t>环城</t>
        </is>
      </c>
      <c r="F500" s="122" t="inlineStr">
        <is>
          <t>新建油路10.343公里。（总投资827万元，本次安排170万元）</t>
        </is>
      </c>
      <c r="G500" s="46" t="n">
        <v>170</v>
      </c>
      <c r="H500" s="46" t="n">
        <v>170</v>
      </c>
      <c r="I500" s="44" t="n"/>
      <c r="J500" s="44" t="n"/>
      <c r="K500" s="44" t="n"/>
      <c r="L500" s="44" t="inlineStr">
        <is>
          <t>甘财扶贫〔2021〕26号</t>
        </is>
      </c>
      <c r="M500" s="51" t="inlineStr">
        <is>
          <t>解决群众出行及运输困难的问题。</t>
        </is>
      </c>
      <c r="N500" s="51" t="inlineStr">
        <is>
          <t>改善乡村基础设条件，建设美丽村庄。方便群众出行，促进经济发展。</t>
        </is>
      </c>
      <c r="O500" s="115" t="n">
        <v>1</v>
      </c>
      <c r="P500" s="44" t="n"/>
      <c r="Q500" s="46">
        <f>R500+S500</f>
        <v/>
      </c>
      <c r="R500" s="46" t="n">
        <v>0.005</v>
      </c>
      <c r="S500" s="44" t="n">
        <v>0.0012</v>
      </c>
      <c r="T500" s="46">
        <f>U500+V500</f>
        <v/>
      </c>
      <c r="U500" s="46" t="n">
        <v>0.0151</v>
      </c>
      <c r="V500" s="44" t="n">
        <v>0.0037</v>
      </c>
      <c r="W500" s="46" t="inlineStr">
        <is>
          <t>交运局</t>
        </is>
      </c>
      <c r="X500" s="44" t="inlineStr">
        <is>
          <t>解欣骅</t>
        </is>
      </c>
      <c r="Y500" s="46" t="inlineStr">
        <is>
          <t>公路局</t>
        </is>
      </c>
      <c r="Z500" s="44" t="inlineStr">
        <is>
          <t>黄志鹏</t>
        </is>
      </c>
      <c r="AA500" s="44" t="inlineStr">
        <is>
          <t>环农领办发〔2022〕3号</t>
        </is>
      </c>
      <c r="AB500" s="44" t="inlineStr">
        <is>
          <t>中提前批</t>
        </is>
      </c>
      <c r="AC500" s="67" t="inlineStr">
        <is>
          <t>否</t>
        </is>
      </c>
      <c r="AD500" s="67" t="inlineStr">
        <is>
          <t>√</t>
        </is>
      </c>
      <c r="AE500" s="67" t="inlineStr">
        <is>
          <t>√</t>
        </is>
      </c>
      <c r="AF500" s="67" t="inlineStr">
        <is>
          <t>√</t>
        </is>
      </c>
      <c r="AG500" s="67" t="inlineStr">
        <is>
          <t>√</t>
        </is>
      </c>
      <c r="AH500" s="67" t="inlineStr">
        <is>
          <t>√</t>
        </is>
      </c>
      <c r="AI500" s="67" t="inlineStr">
        <is>
          <t>√</t>
        </is>
      </c>
      <c r="AJ500" s="67" t="inlineStr">
        <is>
          <t>√</t>
        </is>
      </c>
      <c r="AK500" s="67" t="inlineStr">
        <is>
          <t>√</t>
        </is>
      </c>
      <c r="AL500" s="18" t="inlineStr">
        <is>
          <t>×</t>
        </is>
      </c>
      <c r="AM500" s="18" t="inlineStr">
        <is>
          <t>×</t>
        </is>
      </c>
      <c r="AN500" s="67" t="inlineStr">
        <is>
          <t>√</t>
        </is>
      </c>
      <c r="AO500" s="67" t="inlineStr">
        <is>
          <t>正在衔接完善</t>
        </is>
      </c>
    </row>
    <row r="501" ht="51" customHeight="1" s="186">
      <c r="A501" s="123" t="n"/>
      <c r="B501" s="113" t="inlineStr">
        <is>
          <t>曹旗村至曹塬油路</t>
        </is>
      </c>
      <c r="C501" s="46" t="inlineStr">
        <is>
          <t>新建</t>
        </is>
      </c>
      <c r="D501" s="44" t="inlineStr">
        <is>
          <t>2022.01-2022.12</t>
        </is>
      </c>
      <c r="E501" s="113" t="inlineStr">
        <is>
          <t>木钵</t>
        </is>
      </c>
      <c r="F501" s="122" t="inlineStr">
        <is>
          <t>新建油路8.705公里。（总投资696万元，本次安排140万元）</t>
        </is>
      </c>
      <c r="G501" s="46" t="n">
        <v>140</v>
      </c>
      <c r="H501" s="46" t="n">
        <v>140</v>
      </c>
      <c r="I501" s="44" t="n"/>
      <c r="J501" s="44" t="n"/>
      <c r="K501" s="44" t="n"/>
      <c r="L501" s="44" t="inlineStr">
        <is>
          <t>甘财扶贫〔2021〕26号</t>
        </is>
      </c>
      <c r="M501" s="51" t="inlineStr">
        <is>
          <t>解决群众出行及运输困难的问题。</t>
        </is>
      </c>
      <c r="N501" s="51" t="inlineStr">
        <is>
          <t>改善乡村基础设条件，建设美丽村庄。方便群众出行，促进经济发展。</t>
        </is>
      </c>
      <c r="O501" s="115" t="n">
        <v>1</v>
      </c>
      <c r="P501" s="44" t="n"/>
      <c r="Q501" s="46">
        <f>R501+S501</f>
        <v/>
      </c>
      <c r="R501" s="46" t="n">
        <v>0.0104</v>
      </c>
      <c r="S501" s="44" t="n">
        <v>0.0026</v>
      </c>
      <c r="T501" s="46">
        <f>U501+V501</f>
        <v/>
      </c>
      <c r="U501" s="46" t="n">
        <v>0.0425</v>
      </c>
      <c r="V501" s="44" t="n">
        <v>0.0106</v>
      </c>
      <c r="W501" s="46" t="inlineStr">
        <is>
          <t>交运局</t>
        </is>
      </c>
      <c r="X501" s="44" t="inlineStr">
        <is>
          <t>解欣骅</t>
        </is>
      </c>
      <c r="Y501" s="46" t="inlineStr">
        <is>
          <t>公路局</t>
        </is>
      </c>
      <c r="Z501" s="44" t="inlineStr">
        <is>
          <t>黄志鹏</t>
        </is>
      </c>
      <c r="AA501" s="44" t="inlineStr">
        <is>
          <t>环农领办发〔2022〕3号</t>
        </is>
      </c>
      <c r="AB501" s="44" t="inlineStr">
        <is>
          <t>中提前批</t>
        </is>
      </c>
      <c r="AC501" s="67" t="inlineStr">
        <is>
          <t>否</t>
        </is>
      </c>
      <c r="AD501" s="67" t="inlineStr">
        <is>
          <t>√</t>
        </is>
      </c>
      <c r="AE501" s="67" t="inlineStr">
        <is>
          <t>√</t>
        </is>
      </c>
      <c r="AF501" s="67" t="inlineStr">
        <is>
          <t>√</t>
        </is>
      </c>
      <c r="AG501" s="67" t="inlineStr">
        <is>
          <t>√</t>
        </is>
      </c>
      <c r="AH501" s="67" t="inlineStr">
        <is>
          <t>√</t>
        </is>
      </c>
      <c r="AI501" s="67" t="inlineStr">
        <is>
          <t>√</t>
        </is>
      </c>
      <c r="AJ501" s="67" t="inlineStr">
        <is>
          <t>√</t>
        </is>
      </c>
      <c r="AK501" s="67" t="inlineStr">
        <is>
          <t>√</t>
        </is>
      </c>
      <c r="AL501" s="18" t="inlineStr">
        <is>
          <t>×</t>
        </is>
      </c>
      <c r="AM501" s="18" t="inlineStr">
        <is>
          <t>×</t>
        </is>
      </c>
      <c r="AN501" s="67" t="inlineStr">
        <is>
          <t>√</t>
        </is>
      </c>
      <c r="AO501" s="67" t="inlineStr">
        <is>
          <t>正在衔接完善</t>
        </is>
      </c>
    </row>
    <row r="502" ht="51" customHeight="1" s="186">
      <c r="A502" s="123" t="n"/>
      <c r="B502" s="113" t="inlineStr">
        <is>
          <t>佛岔村至梁山组油路</t>
        </is>
      </c>
      <c r="C502" s="115" t="inlineStr">
        <is>
          <t>新建</t>
        </is>
      </c>
      <c r="D502" s="44" t="inlineStr">
        <is>
          <t>2022.01-2022.12</t>
        </is>
      </c>
      <c r="E502" s="113" t="inlineStr">
        <is>
          <t>演武</t>
        </is>
      </c>
      <c r="F502" s="122" t="inlineStr">
        <is>
          <t>新建油路4.951公里。（总投资396万元，本次安排80万元）</t>
        </is>
      </c>
      <c r="G502" s="46" t="n">
        <v>80</v>
      </c>
      <c r="H502" s="46" t="n">
        <v>80</v>
      </c>
      <c r="I502" s="44" t="n"/>
      <c r="J502" s="44" t="n"/>
      <c r="K502" s="44" t="n"/>
      <c r="L502" s="44" t="inlineStr">
        <is>
          <t>甘财扶贫〔2021〕26号</t>
        </is>
      </c>
      <c r="M502" s="51" t="inlineStr">
        <is>
          <t>解决群众出行及运输困难的问题。</t>
        </is>
      </c>
      <c r="N502" s="51" t="inlineStr">
        <is>
          <t>改善乡村基础设条件，建设美丽村庄。方便群众出行，促进经济发展。</t>
        </is>
      </c>
      <c r="O502" s="115" t="n">
        <v>2</v>
      </c>
      <c r="P502" s="44" t="n"/>
      <c r="Q502" s="46">
        <f>R502+S502</f>
        <v/>
      </c>
      <c r="R502" s="46" t="n">
        <v>0.0118</v>
      </c>
      <c r="S502" s="44" t="n">
        <v>0.0029</v>
      </c>
      <c r="T502" s="46">
        <f>U502+V502</f>
        <v/>
      </c>
      <c r="U502" s="46" t="n">
        <v>0.0531</v>
      </c>
      <c r="V502" s="44" t="n">
        <v>0.0132</v>
      </c>
      <c r="W502" s="46" t="inlineStr">
        <is>
          <t>交运局</t>
        </is>
      </c>
      <c r="X502" s="44" t="inlineStr">
        <is>
          <t>解欣骅</t>
        </is>
      </c>
      <c r="Y502" s="46" t="inlineStr">
        <is>
          <t>公路局</t>
        </is>
      </c>
      <c r="Z502" s="44" t="inlineStr">
        <is>
          <t>黄志鹏</t>
        </is>
      </c>
      <c r="AA502" s="44" t="inlineStr">
        <is>
          <t>环农领办发〔2022〕3号</t>
        </is>
      </c>
      <c r="AB502" s="44" t="inlineStr">
        <is>
          <t>中提前批</t>
        </is>
      </c>
      <c r="AC502" s="67" t="inlineStr">
        <is>
          <t>否</t>
        </is>
      </c>
      <c r="AD502" s="67" t="inlineStr">
        <is>
          <t>√</t>
        </is>
      </c>
      <c r="AE502" s="67" t="inlineStr">
        <is>
          <t>√</t>
        </is>
      </c>
      <c r="AF502" s="67" t="inlineStr">
        <is>
          <t>√</t>
        </is>
      </c>
      <c r="AG502" s="67" t="inlineStr">
        <is>
          <t>√</t>
        </is>
      </c>
      <c r="AH502" s="67" t="inlineStr">
        <is>
          <t>√</t>
        </is>
      </c>
      <c r="AI502" s="67" t="inlineStr">
        <is>
          <t>√</t>
        </is>
      </c>
      <c r="AJ502" s="67" t="inlineStr">
        <is>
          <t>√</t>
        </is>
      </c>
      <c r="AK502" s="67" t="inlineStr">
        <is>
          <t>√</t>
        </is>
      </c>
      <c r="AL502" s="18" t="inlineStr">
        <is>
          <t>×</t>
        </is>
      </c>
      <c r="AM502" s="18" t="inlineStr">
        <is>
          <t>×</t>
        </is>
      </c>
      <c r="AN502" s="67" t="inlineStr">
        <is>
          <t>√</t>
        </is>
      </c>
      <c r="AO502" s="67" t="inlineStr">
        <is>
          <t>正在衔接完善</t>
        </is>
      </c>
    </row>
    <row r="503" ht="51" customHeight="1" s="186">
      <c r="A503" s="123" t="n"/>
      <c r="B503" s="113" t="inlineStr">
        <is>
          <t>黒泉河村至黄山村谢河组至曳郭咀油路</t>
        </is>
      </c>
      <c r="C503" s="115" t="inlineStr">
        <is>
          <t>新建</t>
        </is>
      </c>
      <c r="D503" s="44" t="inlineStr">
        <is>
          <t>2022.01-2022.12</t>
        </is>
      </c>
      <c r="E503" s="113" t="inlineStr">
        <is>
          <t>演武</t>
        </is>
      </c>
      <c r="F503" s="122" t="inlineStr">
        <is>
          <t>新建油路11.474公里。（总投资917万元，本次安排190万元）</t>
        </is>
      </c>
      <c r="G503" s="46" t="n">
        <v>190</v>
      </c>
      <c r="H503" s="46" t="n">
        <v>190</v>
      </c>
      <c r="I503" s="44" t="n"/>
      <c r="J503" s="44" t="n"/>
      <c r="K503" s="44" t="n"/>
      <c r="L503" s="44" t="inlineStr">
        <is>
          <t>甘财扶贫〔2021〕26号</t>
        </is>
      </c>
      <c r="M503" s="51" t="inlineStr">
        <is>
          <t>解决群众出行及运输困难的问题。</t>
        </is>
      </c>
      <c r="N503" s="51" t="inlineStr">
        <is>
          <t>改善乡村基础设条件，建设美丽村庄。方便群众出行，促进经济发展。</t>
        </is>
      </c>
      <c r="O503" s="115" t="n">
        <v>4</v>
      </c>
      <c r="P503" s="44" t="n"/>
      <c r="Q503" s="46">
        <f>R503+S503</f>
        <v/>
      </c>
      <c r="R503" s="46" t="n">
        <v>0.1127</v>
      </c>
      <c r="S503" s="44" t="n">
        <v>0.0281</v>
      </c>
      <c r="T503" s="46">
        <f>U503+V503</f>
        <v/>
      </c>
      <c r="U503" s="46" t="n">
        <v>0.5105</v>
      </c>
      <c r="V503" s="44" t="n">
        <v>0.1276</v>
      </c>
      <c r="W503" s="46" t="inlineStr">
        <is>
          <t>交运局</t>
        </is>
      </c>
      <c r="X503" s="44" t="inlineStr">
        <is>
          <t>解欣骅</t>
        </is>
      </c>
      <c r="Y503" s="46" t="inlineStr">
        <is>
          <t>公路局</t>
        </is>
      </c>
      <c r="Z503" s="44" t="inlineStr">
        <is>
          <t>黄志鹏</t>
        </is>
      </c>
      <c r="AA503" s="44" t="inlineStr">
        <is>
          <t>环农领办发〔2022〕3号</t>
        </is>
      </c>
      <c r="AB503" s="44" t="inlineStr">
        <is>
          <t>中提前批</t>
        </is>
      </c>
      <c r="AC503" s="67" t="inlineStr">
        <is>
          <t>否</t>
        </is>
      </c>
      <c r="AD503" s="67" t="inlineStr">
        <is>
          <t>√</t>
        </is>
      </c>
      <c r="AE503" s="67" t="inlineStr">
        <is>
          <t>√</t>
        </is>
      </c>
      <c r="AF503" s="67" t="inlineStr">
        <is>
          <t>√</t>
        </is>
      </c>
      <c r="AG503" s="67" t="inlineStr">
        <is>
          <t>√</t>
        </is>
      </c>
      <c r="AH503" s="67" t="inlineStr">
        <is>
          <t>√</t>
        </is>
      </c>
      <c r="AI503" s="67" t="inlineStr">
        <is>
          <t>√</t>
        </is>
      </c>
      <c r="AJ503" s="67" t="inlineStr">
        <is>
          <t>√</t>
        </is>
      </c>
      <c r="AK503" s="67" t="inlineStr">
        <is>
          <t>√</t>
        </is>
      </c>
      <c r="AL503" s="18" t="inlineStr">
        <is>
          <t>×</t>
        </is>
      </c>
      <c r="AM503" s="18" t="inlineStr">
        <is>
          <t>×</t>
        </is>
      </c>
      <c r="AN503" s="67" t="inlineStr">
        <is>
          <t>√</t>
        </is>
      </c>
      <c r="AO503" s="67" t="inlineStr">
        <is>
          <t>正在衔接完善</t>
        </is>
      </c>
    </row>
    <row r="504" ht="51" customHeight="1" s="186">
      <c r="A504" s="123" t="n"/>
      <c r="B504" s="113" t="inlineStr">
        <is>
          <t>樊家川村樊西塬组至沈塬油路</t>
        </is>
      </c>
      <c r="C504" s="115" t="inlineStr">
        <is>
          <t>新建</t>
        </is>
      </c>
      <c r="D504" s="44" t="inlineStr">
        <is>
          <t>2022.01-2022.12</t>
        </is>
      </c>
      <c r="E504" s="113" t="inlineStr">
        <is>
          <t>樊家川</t>
        </is>
      </c>
      <c r="F504" s="122" t="inlineStr">
        <is>
          <t>新建油路4.452公里。（总投资356万元，本次安排80万元）</t>
        </is>
      </c>
      <c r="G504" s="46" t="n">
        <v>80</v>
      </c>
      <c r="H504" s="46" t="n">
        <v>80</v>
      </c>
      <c r="I504" s="44" t="n"/>
      <c r="J504" s="44" t="n"/>
      <c r="K504" s="44" t="n"/>
      <c r="L504" s="44" t="inlineStr">
        <is>
          <t>甘财扶贫〔2021〕26号</t>
        </is>
      </c>
      <c r="M504" s="51" t="inlineStr">
        <is>
          <t>解决群众出行及运输困难的问题。</t>
        </is>
      </c>
      <c r="N504" s="51" t="inlineStr">
        <is>
          <t>改善乡村基础设条件，建设美丽村庄。方便群众出行，促进经济发展。</t>
        </is>
      </c>
      <c r="O504" s="115" t="n">
        <v>1</v>
      </c>
      <c r="P504" s="44" t="n"/>
      <c r="Q504" s="46">
        <f>R504+S504</f>
        <v/>
      </c>
      <c r="R504" s="46" t="n">
        <v>0.0047</v>
      </c>
      <c r="S504" s="44" t="n">
        <v>0.0011</v>
      </c>
      <c r="T504" s="46">
        <f>U504+V504</f>
        <v/>
      </c>
      <c r="U504" s="46" t="n">
        <v>0.0176</v>
      </c>
      <c r="V504" s="44" t="n">
        <v>0.0044</v>
      </c>
      <c r="W504" s="46" t="inlineStr">
        <is>
          <t>交运局</t>
        </is>
      </c>
      <c r="X504" s="44" t="inlineStr">
        <is>
          <t>解欣骅</t>
        </is>
      </c>
      <c r="Y504" s="46" t="inlineStr">
        <is>
          <t>公路局</t>
        </is>
      </c>
      <c r="Z504" s="44" t="inlineStr">
        <is>
          <t>黄志鹏</t>
        </is>
      </c>
      <c r="AA504" s="44" t="inlineStr">
        <is>
          <t>环农领办发〔2022〕3号</t>
        </is>
      </c>
      <c r="AB504" s="44" t="inlineStr">
        <is>
          <t>中提前批</t>
        </is>
      </c>
      <c r="AC504" s="67" t="inlineStr">
        <is>
          <t>否</t>
        </is>
      </c>
      <c r="AD504" s="67" t="inlineStr">
        <is>
          <t>√</t>
        </is>
      </c>
      <c r="AE504" s="67" t="inlineStr">
        <is>
          <t>√</t>
        </is>
      </c>
      <c r="AF504" s="67" t="inlineStr">
        <is>
          <t>√</t>
        </is>
      </c>
      <c r="AG504" s="67" t="inlineStr">
        <is>
          <t>√</t>
        </is>
      </c>
      <c r="AH504" s="67" t="inlineStr">
        <is>
          <t>√</t>
        </is>
      </c>
      <c r="AI504" s="67" t="inlineStr">
        <is>
          <t>√</t>
        </is>
      </c>
      <c r="AJ504" s="67" t="inlineStr">
        <is>
          <t>√</t>
        </is>
      </c>
      <c r="AK504" s="67" t="inlineStr">
        <is>
          <t>√</t>
        </is>
      </c>
      <c r="AL504" s="18" t="inlineStr">
        <is>
          <t>×</t>
        </is>
      </c>
      <c r="AM504" s="18" t="inlineStr">
        <is>
          <t>×</t>
        </is>
      </c>
      <c r="AN504" s="67" t="inlineStr">
        <is>
          <t>√</t>
        </is>
      </c>
      <c r="AO504" s="67" t="inlineStr">
        <is>
          <t>正在衔接完善</t>
        </is>
      </c>
    </row>
    <row r="505" ht="51" customHeight="1" s="186">
      <c r="A505" s="123" t="n"/>
      <c r="B505" s="113" t="inlineStr">
        <is>
          <t>慕家河村至木钵镇邓寨子油路</t>
        </is>
      </c>
      <c r="C505" s="115" t="inlineStr">
        <is>
          <t>新建</t>
        </is>
      </c>
      <c r="D505" s="44" t="inlineStr">
        <is>
          <t>2022.01-2022.12</t>
        </is>
      </c>
      <c r="E505" s="113" t="inlineStr">
        <is>
          <t>樊家川</t>
        </is>
      </c>
      <c r="F505" s="122" t="inlineStr">
        <is>
          <t>新建油路7.157公里。（总投资572万元，本次安排120万元）</t>
        </is>
      </c>
      <c r="G505" s="46" t="n">
        <v>120</v>
      </c>
      <c r="H505" s="46" t="n">
        <v>120</v>
      </c>
      <c r="I505" s="44" t="n"/>
      <c r="J505" s="44" t="n"/>
      <c r="K505" s="44" t="n"/>
      <c r="L505" s="44" t="inlineStr">
        <is>
          <t>甘财扶贫〔2021〕26号</t>
        </is>
      </c>
      <c r="M505" s="51" t="inlineStr">
        <is>
          <t>解决群众出行及运输困难的问题。</t>
        </is>
      </c>
      <c r="N505" s="51" t="inlineStr">
        <is>
          <t>改善乡村基础设条件，建设美丽村庄。方便群众出行，促进经济发展。</t>
        </is>
      </c>
      <c r="O505" s="115" t="n">
        <v>1</v>
      </c>
      <c r="P505" s="44" t="n"/>
      <c r="Q505" s="46">
        <f>R505+S505</f>
        <v/>
      </c>
      <c r="R505" s="46" t="n">
        <v>0.0153</v>
      </c>
      <c r="S505" s="44" t="n">
        <v>0.0038</v>
      </c>
      <c r="T505" s="46">
        <f>U505+V505</f>
        <v/>
      </c>
      <c r="U505" s="46" t="n">
        <v>0.065</v>
      </c>
      <c r="V505" s="44" t="n">
        <v>0.0162</v>
      </c>
      <c r="W505" s="46" t="inlineStr">
        <is>
          <t>交运局</t>
        </is>
      </c>
      <c r="X505" s="44" t="inlineStr">
        <is>
          <t>解欣骅</t>
        </is>
      </c>
      <c r="Y505" s="46" t="inlineStr">
        <is>
          <t>公路局</t>
        </is>
      </c>
      <c r="Z505" s="44" t="inlineStr">
        <is>
          <t>黄志鹏</t>
        </is>
      </c>
      <c r="AA505" s="44" t="inlineStr">
        <is>
          <t>环农领办发〔2022〕3号</t>
        </is>
      </c>
      <c r="AB505" s="44" t="inlineStr">
        <is>
          <t>中提前批</t>
        </is>
      </c>
      <c r="AC505" s="67" t="inlineStr">
        <is>
          <t>否</t>
        </is>
      </c>
      <c r="AD505" s="67" t="inlineStr">
        <is>
          <t>√</t>
        </is>
      </c>
      <c r="AE505" s="67" t="inlineStr">
        <is>
          <t>√</t>
        </is>
      </c>
      <c r="AF505" s="67" t="inlineStr">
        <is>
          <t>√</t>
        </is>
      </c>
      <c r="AG505" s="67" t="inlineStr">
        <is>
          <t>√</t>
        </is>
      </c>
      <c r="AH505" s="67" t="inlineStr">
        <is>
          <t>√</t>
        </is>
      </c>
      <c r="AI505" s="67" t="inlineStr">
        <is>
          <t>√</t>
        </is>
      </c>
      <c r="AJ505" s="67" t="inlineStr">
        <is>
          <t>√</t>
        </is>
      </c>
      <c r="AK505" s="67" t="inlineStr">
        <is>
          <t>√</t>
        </is>
      </c>
      <c r="AL505" s="18" t="inlineStr">
        <is>
          <t>×</t>
        </is>
      </c>
      <c r="AM505" s="18" t="inlineStr">
        <is>
          <t>×</t>
        </is>
      </c>
      <c r="AN505" s="67" t="inlineStr">
        <is>
          <t>√</t>
        </is>
      </c>
      <c r="AO505" s="67" t="inlineStr">
        <is>
          <t>正在衔接完善</t>
        </is>
      </c>
    </row>
    <row r="506" ht="51" customHeight="1" s="186">
      <c r="A506" s="123" t="n"/>
      <c r="B506" s="113" t="inlineStr">
        <is>
          <t>湫坝沟村丁原组油路</t>
        </is>
      </c>
      <c r="C506" s="115" t="inlineStr">
        <is>
          <t>新建</t>
        </is>
      </c>
      <c r="D506" s="44" t="inlineStr">
        <is>
          <t>2022.01-2022.12</t>
        </is>
      </c>
      <c r="E506" s="113" t="inlineStr">
        <is>
          <t>八珠</t>
        </is>
      </c>
      <c r="F506" s="122" t="inlineStr">
        <is>
          <t>新建油路10.237公里。（总投资818万元，本次安排170万元）</t>
        </is>
      </c>
      <c r="G506" s="46" t="n">
        <v>170</v>
      </c>
      <c r="H506" s="46" t="n">
        <v>170</v>
      </c>
      <c r="I506" s="44" t="n"/>
      <c r="J506" s="44" t="n"/>
      <c r="K506" s="44" t="n"/>
      <c r="L506" s="44" t="inlineStr">
        <is>
          <t>甘财扶贫〔2021〕26号</t>
        </is>
      </c>
      <c r="M506" s="51" t="inlineStr">
        <is>
          <t>解决群众出行及运输困难的问题。</t>
        </is>
      </c>
      <c r="N506" s="51" t="inlineStr">
        <is>
          <t>改善乡村基础设条件，建设美丽村庄。方便群众出行，促进经济发展。</t>
        </is>
      </c>
      <c r="O506" s="115" t="n">
        <v>1</v>
      </c>
      <c r="P506" s="44" t="n"/>
      <c r="Q506" s="46">
        <f>R506+S506</f>
        <v/>
      </c>
      <c r="R506" s="46" t="n">
        <v>0.0113</v>
      </c>
      <c r="S506" s="44" t="n">
        <v>0.0028</v>
      </c>
      <c r="T506" s="46">
        <f>U506+V506</f>
        <v/>
      </c>
      <c r="U506" s="46" t="n">
        <v>0.0452</v>
      </c>
      <c r="V506" s="44" t="n">
        <v>0.0113</v>
      </c>
      <c r="W506" s="46" t="inlineStr">
        <is>
          <t>交运局</t>
        </is>
      </c>
      <c r="X506" s="44" t="inlineStr">
        <is>
          <t>解欣骅</t>
        </is>
      </c>
      <c r="Y506" s="46" t="inlineStr">
        <is>
          <t>公路局</t>
        </is>
      </c>
      <c r="Z506" s="44" t="inlineStr">
        <is>
          <t>黄志鹏</t>
        </is>
      </c>
      <c r="AA506" s="44" t="inlineStr">
        <is>
          <t>环农领办发〔2022〕3号</t>
        </is>
      </c>
      <c r="AB506" s="44" t="inlineStr">
        <is>
          <t>中提前批</t>
        </is>
      </c>
      <c r="AC506" s="67" t="inlineStr">
        <is>
          <t>否</t>
        </is>
      </c>
      <c r="AD506" s="67" t="inlineStr">
        <is>
          <t>√</t>
        </is>
      </c>
      <c r="AE506" s="67" t="inlineStr">
        <is>
          <t>√</t>
        </is>
      </c>
      <c r="AF506" s="67" t="inlineStr">
        <is>
          <t>√</t>
        </is>
      </c>
      <c r="AG506" s="67" t="inlineStr">
        <is>
          <t>√</t>
        </is>
      </c>
      <c r="AH506" s="67" t="inlineStr">
        <is>
          <t>√</t>
        </is>
      </c>
      <c r="AI506" s="67" t="inlineStr">
        <is>
          <t>√</t>
        </is>
      </c>
      <c r="AJ506" s="67" t="inlineStr">
        <is>
          <t>√</t>
        </is>
      </c>
      <c r="AK506" s="67" t="inlineStr">
        <is>
          <t>√</t>
        </is>
      </c>
      <c r="AL506" s="18" t="inlineStr">
        <is>
          <t>×</t>
        </is>
      </c>
      <c r="AM506" s="18" t="inlineStr">
        <is>
          <t>×</t>
        </is>
      </c>
      <c r="AN506" s="67" t="inlineStr">
        <is>
          <t>√</t>
        </is>
      </c>
      <c r="AO506" s="67" t="inlineStr">
        <is>
          <t>正在衔接完善</t>
        </is>
      </c>
    </row>
    <row r="507" ht="51" customHeight="1" s="186">
      <c r="A507" s="123" t="n"/>
      <c r="B507" s="113" t="inlineStr">
        <is>
          <t>赵洼村赵洼组至罗山光明油路</t>
        </is>
      </c>
      <c r="C507" s="115" t="inlineStr">
        <is>
          <t>新建</t>
        </is>
      </c>
      <c r="D507" s="44" t="inlineStr">
        <is>
          <t>2022.01-2022.12</t>
        </is>
      </c>
      <c r="E507" s="46" t="inlineStr">
        <is>
          <t>洪德</t>
        </is>
      </c>
      <c r="F507" s="122" t="inlineStr">
        <is>
          <t>新建油路0.785公里。（总投资62万元，本次安排20万元）</t>
        </is>
      </c>
      <c r="G507" s="46" t="n">
        <v>20</v>
      </c>
      <c r="H507" s="46" t="n">
        <v>20</v>
      </c>
      <c r="I507" s="44" t="n"/>
      <c r="J507" s="44" t="n"/>
      <c r="K507" s="44" t="n"/>
      <c r="L507" s="44" t="inlineStr">
        <is>
          <t>甘财扶贫〔2021〕26号</t>
        </is>
      </c>
      <c r="M507" s="51" t="inlineStr">
        <is>
          <t>解决群众出行及运输困难的问题。</t>
        </is>
      </c>
      <c r="N507" s="51" t="inlineStr">
        <is>
          <t>改善乡村基础设条件，建设美丽村庄。方便群众出行，促进经济发展。</t>
        </is>
      </c>
      <c r="O507" s="115" t="n">
        <v>1</v>
      </c>
      <c r="P507" s="44" t="n"/>
      <c r="Q507" s="46">
        <f>R507+S507</f>
        <v/>
      </c>
      <c r="R507" s="46" t="n">
        <v>0.0051</v>
      </c>
      <c r="S507" s="44" t="n">
        <v>0.0012</v>
      </c>
      <c r="T507" s="46">
        <f>U507+V507</f>
        <v/>
      </c>
      <c r="U507" s="46" t="n">
        <v>0.023</v>
      </c>
      <c r="V507" s="44" t="n">
        <v>0.0057</v>
      </c>
      <c r="W507" s="46" t="inlineStr">
        <is>
          <t>交运局</t>
        </is>
      </c>
      <c r="X507" s="44" t="inlineStr">
        <is>
          <t>解欣骅</t>
        </is>
      </c>
      <c r="Y507" s="46" t="inlineStr">
        <is>
          <t>公路局</t>
        </is>
      </c>
      <c r="Z507" s="44" t="inlineStr">
        <is>
          <t>黄志鹏</t>
        </is>
      </c>
      <c r="AA507" s="44" t="inlineStr">
        <is>
          <t>环农领办发〔2022〕3号</t>
        </is>
      </c>
      <c r="AB507" s="44" t="inlineStr">
        <is>
          <t>中提前批</t>
        </is>
      </c>
      <c r="AC507" s="67" t="inlineStr">
        <is>
          <t>否</t>
        </is>
      </c>
      <c r="AD507" s="67" t="inlineStr">
        <is>
          <t>√</t>
        </is>
      </c>
      <c r="AE507" s="67" t="inlineStr">
        <is>
          <t>√</t>
        </is>
      </c>
      <c r="AF507" s="67" t="inlineStr">
        <is>
          <t>√</t>
        </is>
      </c>
      <c r="AG507" s="67" t="inlineStr">
        <is>
          <t>√</t>
        </is>
      </c>
      <c r="AH507" s="67" t="inlineStr">
        <is>
          <t>√</t>
        </is>
      </c>
      <c r="AI507" s="67" t="inlineStr">
        <is>
          <t>√</t>
        </is>
      </c>
      <c r="AJ507" s="67" t="inlineStr">
        <is>
          <t>√</t>
        </is>
      </c>
      <c r="AK507" s="67" t="inlineStr">
        <is>
          <t>√</t>
        </is>
      </c>
      <c r="AL507" s="18" t="inlineStr">
        <is>
          <t>×</t>
        </is>
      </c>
      <c r="AM507" s="18" t="inlineStr">
        <is>
          <t>×</t>
        </is>
      </c>
      <c r="AN507" s="67" t="inlineStr">
        <is>
          <t>√</t>
        </is>
      </c>
      <c r="AO507" s="67" t="inlineStr">
        <is>
          <t>正在衔接完善</t>
        </is>
      </c>
    </row>
    <row r="508" ht="51" customHeight="1" s="186">
      <c r="A508" s="123" t="n"/>
      <c r="B508" s="113" t="inlineStr">
        <is>
          <t>苇芝城村熊湾子至薛塬油路</t>
        </is>
      </c>
      <c r="C508" s="115" t="inlineStr">
        <is>
          <t>新建</t>
        </is>
      </c>
      <c r="D508" s="44" t="inlineStr">
        <is>
          <t>2022.01-2022.12</t>
        </is>
      </c>
      <c r="E508" s="113" t="inlineStr">
        <is>
          <t>罗山川</t>
        </is>
      </c>
      <c r="F508" s="122" t="inlineStr">
        <is>
          <t>新建油路7.92公里。（总投资633万元，本次安排130万元）</t>
        </is>
      </c>
      <c r="G508" s="46" t="n">
        <v>130</v>
      </c>
      <c r="H508" s="46" t="n">
        <v>130</v>
      </c>
      <c r="I508" s="44" t="n"/>
      <c r="J508" s="44" t="n"/>
      <c r="K508" s="44" t="n"/>
      <c r="L508" s="44" t="inlineStr">
        <is>
          <t>甘财扶贫〔2021〕26号</t>
        </is>
      </c>
      <c r="M508" s="51" t="inlineStr">
        <is>
          <t>解决群众出行及运输困难的问题。</t>
        </is>
      </c>
      <c r="N508" s="51" t="inlineStr">
        <is>
          <t>改善乡村基础设条件，建设美丽村庄。方便群众出行，促进经济发展。</t>
        </is>
      </c>
      <c r="O508" s="115" t="n">
        <v>1</v>
      </c>
      <c r="P508" s="44" t="n"/>
      <c r="Q508" s="46">
        <f>R508+S508</f>
        <v/>
      </c>
      <c r="R508" s="46" t="n">
        <v>0.0078</v>
      </c>
      <c r="S508" s="44" t="n">
        <v>0.0019</v>
      </c>
      <c r="T508" s="46">
        <f>U508+V508</f>
        <v/>
      </c>
      <c r="U508" s="46" t="n">
        <v>0.0029</v>
      </c>
      <c r="V508" s="44" t="n">
        <v>0.0007</v>
      </c>
      <c r="W508" s="46" t="inlineStr">
        <is>
          <t>交运局</t>
        </is>
      </c>
      <c r="X508" s="44" t="inlineStr">
        <is>
          <t>解欣骅</t>
        </is>
      </c>
      <c r="Y508" s="46" t="inlineStr">
        <is>
          <t>公路局</t>
        </is>
      </c>
      <c r="Z508" s="44" t="inlineStr">
        <is>
          <t>黄志鹏</t>
        </is>
      </c>
      <c r="AA508" s="44" t="inlineStr">
        <is>
          <t>环农领办发〔2022〕3号</t>
        </is>
      </c>
      <c r="AB508" s="44" t="inlineStr">
        <is>
          <t>中提前批</t>
        </is>
      </c>
      <c r="AC508" s="67" t="inlineStr">
        <is>
          <t>否</t>
        </is>
      </c>
      <c r="AD508" s="67" t="inlineStr">
        <is>
          <t>√</t>
        </is>
      </c>
      <c r="AE508" s="67" t="inlineStr">
        <is>
          <t>√</t>
        </is>
      </c>
      <c r="AF508" s="67" t="inlineStr">
        <is>
          <t>√</t>
        </is>
      </c>
      <c r="AG508" s="67" t="inlineStr">
        <is>
          <t>√</t>
        </is>
      </c>
      <c r="AH508" s="67" t="inlineStr">
        <is>
          <t>√</t>
        </is>
      </c>
      <c r="AI508" s="67" t="inlineStr">
        <is>
          <t>√</t>
        </is>
      </c>
      <c r="AJ508" s="67" t="inlineStr">
        <is>
          <t>√</t>
        </is>
      </c>
      <c r="AK508" s="67" t="inlineStr">
        <is>
          <t>√</t>
        </is>
      </c>
      <c r="AL508" s="18" t="inlineStr">
        <is>
          <t>×</t>
        </is>
      </c>
      <c r="AM508" s="18" t="inlineStr">
        <is>
          <t>×</t>
        </is>
      </c>
      <c r="AN508" s="67" t="inlineStr">
        <is>
          <t>√</t>
        </is>
      </c>
      <c r="AO508" s="67" t="inlineStr">
        <is>
          <t>正在衔接完善</t>
        </is>
      </c>
    </row>
    <row r="509" ht="51" customHeight="1" s="186">
      <c r="A509" s="123" t="n"/>
      <c r="B509" s="113" t="inlineStr">
        <is>
          <t>私盐路村至大台子组油路</t>
        </is>
      </c>
      <c r="C509" s="115" t="inlineStr">
        <is>
          <t>新建</t>
        </is>
      </c>
      <c r="D509" s="44" t="inlineStr">
        <is>
          <t>2022.01-2022.12</t>
        </is>
      </c>
      <c r="E509" s="46" t="inlineStr">
        <is>
          <t>洪德</t>
        </is>
      </c>
      <c r="F509" s="122" t="inlineStr">
        <is>
          <t>新建油路5.307公里。（总投资424万元，本次安排100万元）</t>
        </is>
      </c>
      <c r="G509" s="46" t="n">
        <v>100</v>
      </c>
      <c r="H509" s="46" t="n">
        <v>100</v>
      </c>
      <c r="I509" s="44" t="n"/>
      <c r="J509" s="44" t="n"/>
      <c r="K509" s="44" t="n"/>
      <c r="L509" s="44" t="inlineStr">
        <is>
          <t>甘财扶贫〔2021〕26号</t>
        </is>
      </c>
      <c r="M509" s="51" t="inlineStr">
        <is>
          <t>解决群众出行及运输困难的问题。</t>
        </is>
      </c>
      <c r="N509" s="51" t="inlineStr">
        <is>
          <t>改善乡村基础设条件，建设美丽村庄。方便群众出行，促进经济发展。</t>
        </is>
      </c>
      <c r="O509" s="115" t="n">
        <v>1</v>
      </c>
      <c r="P509" s="44" t="n"/>
      <c r="Q509" s="46">
        <f>R509+S509</f>
        <v/>
      </c>
      <c r="R509" s="46" t="n">
        <v>0.0044</v>
      </c>
      <c r="S509" s="44" t="n">
        <v>0.0011</v>
      </c>
      <c r="T509" s="46">
        <f>U509+V509</f>
        <v/>
      </c>
      <c r="U509" s="46" t="n">
        <v>0.0231</v>
      </c>
      <c r="V509" s="44" t="n">
        <v>0.0057</v>
      </c>
      <c r="W509" s="46" t="inlineStr">
        <is>
          <t>交运局</t>
        </is>
      </c>
      <c r="X509" s="44" t="inlineStr">
        <is>
          <t>解欣骅</t>
        </is>
      </c>
      <c r="Y509" s="46" t="inlineStr">
        <is>
          <t>公路局</t>
        </is>
      </c>
      <c r="Z509" s="44" t="inlineStr">
        <is>
          <t>黄志鹏</t>
        </is>
      </c>
      <c r="AA509" s="44" t="inlineStr">
        <is>
          <t>环农领办发〔2022〕3号</t>
        </is>
      </c>
      <c r="AB509" s="44" t="inlineStr">
        <is>
          <t>中提前批</t>
        </is>
      </c>
      <c r="AC509" s="67" t="inlineStr">
        <is>
          <t>否</t>
        </is>
      </c>
      <c r="AD509" s="67" t="inlineStr">
        <is>
          <t>√</t>
        </is>
      </c>
      <c r="AE509" s="67" t="inlineStr">
        <is>
          <t>√</t>
        </is>
      </c>
      <c r="AF509" s="67" t="inlineStr">
        <is>
          <t>√</t>
        </is>
      </c>
      <c r="AG509" s="67" t="inlineStr">
        <is>
          <t>√</t>
        </is>
      </c>
      <c r="AH509" s="67" t="inlineStr">
        <is>
          <t>√</t>
        </is>
      </c>
      <c r="AI509" s="67" t="inlineStr">
        <is>
          <t>√</t>
        </is>
      </c>
      <c r="AJ509" s="67" t="inlineStr">
        <is>
          <t>√</t>
        </is>
      </c>
      <c r="AK509" s="67" t="inlineStr">
        <is>
          <t>√</t>
        </is>
      </c>
      <c r="AL509" s="18" t="inlineStr">
        <is>
          <t>×</t>
        </is>
      </c>
      <c r="AM509" s="18" t="inlineStr">
        <is>
          <t>×</t>
        </is>
      </c>
      <c r="AN509" s="67" t="inlineStr">
        <is>
          <t>√</t>
        </is>
      </c>
      <c r="AO509" s="67" t="inlineStr">
        <is>
          <t>正在衔接完善</t>
        </is>
      </c>
    </row>
    <row r="510" ht="51" customHeight="1" s="186">
      <c r="A510" s="123" t="n"/>
      <c r="B510" s="113" t="inlineStr">
        <is>
          <t>私盐路村大台子组至李塬村刘家湾组油路</t>
        </is>
      </c>
      <c r="C510" s="115" t="inlineStr">
        <is>
          <t>新建</t>
        </is>
      </c>
      <c r="D510" s="44" t="inlineStr">
        <is>
          <t>2022.01-2022.12</t>
        </is>
      </c>
      <c r="E510" s="113" t="inlineStr">
        <is>
          <t>小南沟</t>
        </is>
      </c>
      <c r="F510" s="122" t="inlineStr">
        <is>
          <t>新建油路4.327公里。（总投资346万元，本次安排70万元）</t>
        </is>
      </c>
      <c r="G510" s="46" t="n">
        <v>70</v>
      </c>
      <c r="H510" s="46" t="n">
        <v>70</v>
      </c>
      <c r="I510" s="44" t="n"/>
      <c r="J510" s="44" t="n"/>
      <c r="K510" s="44" t="n"/>
      <c r="L510" s="44" t="inlineStr">
        <is>
          <t>甘财扶贫〔2021〕26号</t>
        </is>
      </c>
      <c r="M510" s="51" t="inlineStr">
        <is>
          <t>解决群众出行及运输困难的问题。</t>
        </is>
      </c>
      <c r="N510" s="51" t="inlineStr">
        <is>
          <t>改善乡村基础设条件，建设美丽村庄。方便群众出行，促进经济发展。</t>
        </is>
      </c>
      <c r="O510" s="115" t="n">
        <v>2</v>
      </c>
      <c r="P510" s="44" t="n"/>
      <c r="Q510" s="46">
        <f>R510+S510</f>
        <v/>
      </c>
      <c r="R510" s="46" t="n">
        <v>0.0212</v>
      </c>
      <c r="S510" s="44" t="n">
        <v>0.0053</v>
      </c>
      <c r="T510" s="46">
        <f>U510+V510</f>
        <v/>
      </c>
      <c r="U510" s="46" t="n">
        <v>0.0906</v>
      </c>
      <c r="V510" s="44" t="n">
        <v>0.0226</v>
      </c>
      <c r="W510" s="46" t="inlineStr">
        <is>
          <t>交运局</t>
        </is>
      </c>
      <c r="X510" s="44" t="inlineStr">
        <is>
          <t>解欣骅</t>
        </is>
      </c>
      <c r="Y510" s="46" t="inlineStr">
        <is>
          <t>公路局</t>
        </is>
      </c>
      <c r="Z510" s="44" t="inlineStr">
        <is>
          <t>黄志鹏</t>
        </is>
      </c>
      <c r="AA510" s="44" t="inlineStr">
        <is>
          <t>环农领办发〔2022〕3号</t>
        </is>
      </c>
      <c r="AB510" s="44" t="inlineStr">
        <is>
          <t>中提前批</t>
        </is>
      </c>
      <c r="AC510" s="67" t="inlineStr">
        <is>
          <t>否</t>
        </is>
      </c>
      <c r="AD510" s="67" t="inlineStr">
        <is>
          <t>√</t>
        </is>
      </c>
      <c r="AE510" s="67" t="inlineStr">
        <is>
          <t>√</t>
        </is>
      </c>
      <c r="AF510" s="67" t="inlineStr">
        <is>
          <t>√</t>
        </is>
      </c>
      <c r="AG510" s="67" t="inlineStr">
        <is>
          <t>√</t>
        </is>
      </c>
      <c r="AH510" s="67" t="inlineStr">
        <is>
          <t>√</t>
        </is>
      </c>
      <c r="AI510" s="67" t="inlineStr">
        <is>
          <t>√</t>
        </is>
      </c>
      <c r="AJ510" s="67" t="inlineStr">
        <is>
          <t>√</t>
        </is>
      </c>
      <c r="AK510" s="67" t="inlineStr">
        <is>
          <t>√</t>
        </is>
      </c>
      <c r="AL510" s="18" t="inlineStr">
        <is>
          <t>×</t>
        </is>
      </c>
      <c r="AM510" s="18" t="inlineStr">
        <is>
          <t>×</t>
        </is>
      </c>
      <c r="AN510" s="67" t="inlineStr">
        <is>
          <t>√</t>
        </is>
      </c>
      <c r="AO510" s="67" t="inlineStr">
        <is>
          <t>正在衔接完善</t>
        </is>
      </c>
    </row>
    <row r="511" ht="51" customHeight="1" s="186">
      <c r="A511" s="123" t="n"/>
      <c r="B511" s="113" t="inlineStr">
        <is>
          <t>砖城子村砖城子组至蓆芨滩组油路</t>
        </is>
      </c>
      <c r="C511" s="115" t="inlineStr">
        <is>
          <t>新建</t>
        </is>
      </c>
      <c r="D511" s="44" t="inlineStr">
        <is>
          <t>2022.01-2022.12</t>
        </is>
      </c>
      <c r="E511" s="113" t="inlineStr">
        <is>
          <t>毛井</t>
        </is>
      </c>
      <c r="F511" s="122" t="inlineStr">
        <is>
          <t>新建油路7.353公里。（总投资588万元，本次安排120万元）</t>
        </is>
      </c>
      <c r="G511" s="113" t="n">
        <v>120</v>
      </c>
      <c r="H511" s="113" t="n">
        <v>120</v>
      </c>
      <c r="I511" s="44" t="n"/>
      <c r="J511" s="44" t="n"/>
      <c r="K511" s="44" t="n"/>
      <c r="L511" s="44" t="inlineStr">
        <is>
          <t>甘财扶贫〔2021〕26号</t>
        </is>
      </c>
      <c r="M511" s="51" t="inlineStr">
        <is>
          <t>解决群众出行及运输困难的问题。</t>
        </is>
      </c>
      <c r="N511" s="51" t="inlineStr">
        <is>
          <t>改善乡村基础设条件，建设美丽村庄。方便群众出行，促进经济发展。</t>
        </is>
      </c>
      <c r="O511" s="115" t="n">
        <v>3</v>
      </c>
      <c r="P511" s="44" t="n"/>
      <c r="Q511" s="46">
        <f>R511+S511</f>
        <v/>
      </c>
      <c r="R511" s="46" t="n">
        <v>0.008399999999999999</v>
      </c>
      <c r="S511" s="44" t="n">
        <v>0.0021</v>
      </c>
      <c r="T511" s="46">
        <f>U511+V511</f>
        <v/>
      </c>
      <c r="U511" s="46" t="n">
        <v>0.0363</v>
      </c>
      <c r="V511" s="44" t="n">
        <v>0.008999999999999999</v>
      </c>
      <c r="W511" s="46" t="inlineStr">
        <is>
          <t>交运局</t>
        </is>
      </c>
      <c r="X511" s="44" t="inlineStr">
        <is>
          <t>解欣骅</t>
        </is>
      </c>
      <c r="Y511" s="46" t="inlineStr">
        <is>
          <t>公路局</t>
        </is>
      </c>
      <c r="Z511" s="44" t="inlineStr">
        <is>
          <t>黄志鹏</t>
        </is>
      </c>
      <c r="AA511" s="44" t="inlineStr">
        <is>
          <t>环农领办发〔2022〕3号</t>
        </is>
      </c>
      <c r="AB511" s="44" t="inlineStr">
        <is>
          <t>中提前批</t>
        </is>
      </c>
      <c r="AC511" s="67" t="inlineStr">
        <is>
          <t>否</t>
        </is>
      </c>
      <c r="AD511" s="67" t="inlineStr">
        <is>
          <t>√</t>
        </is>
      </c>
      <c r="AE511" s="67" t="inlineStr">
        <is>
          <t>√</t>
        </is>
      </c>
      <c r="AF511" s="67" t="inlineStr">
        <is>
          <t>√</t>
        </is>
      </c>
      <c r="AG511" s="67" t="inlineStr">
        <is>
          <t>√</t>
        </is>
      </c>
      <c r="AH511" s="67" t="inlineStr">
        <is>
          <t>√</t>
        </is>
      </c>
      <c r="AI511" s="67" t="inlineStr">
        <is>
          <t>√</t>
        </is>
      </c>
      <c r="AJ511" s="67" t="inlineStr">
        <is>
          <t>√</t>
        </is>
      </c>
      <c r="AK511" s="67" t="inlineStr">
        <is>
          <t>√</t>
        </is>
      </c>
      <c r="AL511" s="18" t="inlineStr">
        <is>
          <t>×</t>
        </is>
      </c>
      <c r="AM511" s="18" t="inlineStr">
        <is>
          <t>×</t>
        </is>
      </c>
      <c r="AN511" s="67" t="inlineStr">
        <is>
          <t>√</t>
        </is>
      </c>
      <c r="AO511" s="67" t="inlineStr">
        <is>
          <t>正在衔接完善</t>
        </is>
      </c>
    </row>
    <row r="512" ht="51" customHeight="1" s="186">
      <c r="A512" s="123" t="n"/>
      <c r="B512" s="113" t="inlineStr">
        <is>
          <t>杨兴庄村杨兴庄组至贺川组油路</t>
        </is>
      </c>
      <c r="C512" s="115" t="inlineStr">
        <is>
          <t>新建</t>
        </is>
      </c>
      <c r="D512" s="44" t="inlineStr">
        <is>
          <t>2022.01-2022.12</t>
        </is>
      </c>
      <c r="E512" s="113" t="inlineStr">
        <is>
          <t>芦家湾</t>
        </is>
      </c>
      <c r="F512" s="122" t="inlineStr">
        <is>
          <t>新建油路6.848公里。（总投资547万元，本次安排110万元）</t>
        </is>
      </c>
      <c r="G512" s="46" t="n">
        <v>110</v>
      </c>
      <c r="H512" s="46" t="n">
        <v>110</v>
      </c>
      <c r="I512" s="44" t="n"/>
      <c r="J512" s="44" t="n"/>
      <c r="K512" s="44" t="n"/>
      <c r="L512" s="44" t="inlineStr">
        <is>
          <t>甘财扶贫〔2021〕26号</t>
        </is>
      </c>
      <c r="M512" s="51" t="inlineStr">
        <is>
          <t>解决群众出行及运输困难的问题。</t>
        </is>
      </c>
      <c r="N512" s="51" t="inlineStr">
        <is>
          <t>改善乡村基础设条件，建设美丽村庄。方便群众出行，促进经济发展。</t>
        </is>
      </c>
      <c r="O512" s="115" t="n">
        <v>1</v>
      </c>
      <c r="P512" s="44" t="n"/>
      <c r="Q512" s="46">
        <f>R512+S512</f>
        <v/>
      </c>
      <c r="R512" s="46" t="n">
        <v>0.012</v>
      </c>
      <c r="S512" s="44" t="n">
        <v>0.003</v>
      </c>
      <c r="T512" s="46">
        <f>U512+V512</f>
        <v/>
      </c>
      <c r="U512" s="46" t="n">
        <v>0.0531</v>
      </c>
      <c r="V512" s="44" t="n">
        <v>0.0132</v>
      </c>
      <c r="W512" s="46" t="inlineStr">
        <is>
          <t>交运局</t>
        </is>
      </c>
      <c r="X512" s="44" t="inlineStr">
        <is>
          <t>解欣骅</t>
        </is>
      </c>
      <c r="Y512" s="46" t="inlineStr">
        <is>
          <t>公路局</t>
        </is>
      </c>
      <c r="Z512" s="44" t="inlineStr">
        <is>
          <t>黄志鹏</t>
        </is>
      </c>
      <c r="AA512" s="44" t="inlineStr">
        <is>
          <t>环农领办发〔2022〕3号</t>
        </is>
      </c>
      <c r="AB512" s="44" t="inlineStr">
        <is>
          <t>中提前批</t>
        </is>
      </c>
      <c r="AC512" s="67" t="inlineStr">
        <is>
          <t>否</t>
        </is>
      </c>
      <c r="AD512" s="67" t="inlineStr">
        <is>
          <t>√</t>
        </is>
      </c>
      <c r="AE512" s="67" t="inlineStr">
        <is>
          <t>√</t>
        </is>
      </c>
      <c r="AF512" s="67" t="inlineStr">
        <is>
          <t>√</t>
        </is>
      </c>
      <c r="AG512" s="67" t="inlineStr">
        <is>
          <t>√</t>
        </is>
      </c>
      <c r="AH512" s="67" t="inlineStr">
        <is>
          <t>√</t>
        </is>
      </c>
      <c r="AI512" s="67" t="inlineStr">
        <is>
          <t>√</t>
        </is>
      </c>
      <c r="AJ512" s="67" t="inlineStr">
        <is>
          <t>√</t>
        </is>
      </c>
      <c r="AK512" s="67" t="inlineStr">
        <is>
          <t>√</t>
        </is>
      </c>
      <c r="AL512" s="18" t="inlineStr">
        <is>
          <t>×</t>
        </is>
      </c>
      <c r="AM512" s="18" t="inlineStr">
        <is>
          <t>×</t>
        </is>
      </c>
      <c r="AN512" s="67" t="inlineStr">
        <is>
          <t>√</t>
        </is>
      </c>
      <c r="AO512" s="67" t="inlineStr">
        <is>
          <t>正在衔接完善</t>
        </is>
      </c>
    </row>
    <row r="513" ht="39" customHeight="1" s="186">
      <c r="A513" s="123" t="n"/>
      <c r="B513" s="188" t="inlineStr">
        <is>
          <t>（二）农村水利设施</t>
        </is>
      </c>
      <c r="C513" s="181" t="n"/>
      <c r="D513" s="181" t="n"/>
      <c r="E513" s="182" t="n"/>
      <c r="F513" s="47" t="n"/>
      <c r="G513" s="48">
        <f>SUM(G514:G541)</f>
        <v/>
      </c>
      <c r="H513" s="48">
        <f>SUM(H514:H541)</f>
        <v/>
      </c>
      <c r="I513" s="48">
        <f>SUM(I514:I541)</f>
        <v/>
      </c>
      <c r="J513" s="48">
        <f>SUM(J514:J541)</f>
        <v/>
      </c>
      <c r="K513" s="48">
        <f>SUM(K514:K541)</f>
        <v/>
      </c>
      <c r="L513" s="67" t="n"/>
      <c r="M513" s="73" t="n"/>
      <c r="N513" s="73" t="n"/>
      <c r="O513" s="67" t="n"/>
      <c r="P513" s="67" t="n"/>
      <c r="Q513" s="67" t="n"/>
      <c r="R513" s="67" t="n"/>
      <c r="S513" s="67" t="n"/>
      <c r="T513" s="67" t="n"/>
      <c r="U513" s="67" t="n"/>
      <c r="V513" s="67" t="n"/>
      <c r="W513" s="77" t="n"/>
      <c r="X513" s="77" t="n"/>
      <c r="Y513" s="67" t="n"/>
      <c r="Z513" s="67" t="n"/>
      <c r="AA513" s="67" t="n"/>
      <c r="AB513" s="67" t="n"/>
      <c r="AC513" s="67" t="n"/>
      <c r="AD513" s="67" t="n"/>
      <c r="AE513" s="67" t="n"/>
      <c r="AF513" s="67" t="n"/>
      <c r="AG513" s="67" t="n"/>
      <c r="AH513" s="67" t="n"/>
      <c r="AI513" s="67" t="n"/>
      <c r="AJ513" s="67" t="n"/>
      <c r="AK513" s="67" t="n"/>
      <c r="AL513" s="67" t="n"/>
      <c r="AM513" s="67" t="n"/>
      <c r="AN513" s="67" t="n"/>
      <c r="AO513" s="67" t="n"/>
    </row>
    <row r="514" ht="65" customHeight="1" s="186">
      <c r="A514" s="123" t="n"/>
      <c r="B514" s="46" t="inlineStr">
        <is>
          <t>环县耿湾乡潘掌村供水工程</t>
        </is>
      </c>
      <c r="C514" s="46" t="inlineStr">
        <is>
          <t>新建</t>
        </is>
      </c>
      <c r="D514" s="44" t="inlineStr">
        <is>
          <t>2022.01-2022.12</t>
        </is>
      </c>
      <c r="E514" s="46" t="inlineStr">
        <is>
          <t>耿湾乡</t>
        </is>
      </c>
      <c r="F514" s="104" t="inlineStr">
        <is>
          <t>新建泵站1座，150m³高位水池各2座，埋设各类输水管道33.6km,新建闸阀井12座，新建9m2供水房2处，安装80KVA变压器各1台，架设高压线路2.5km,低压线路0.2km,安装自动化设备1套。(工程总投资203.15万元，本次安排120万元)</t>
        </is>
      </c>
      <c r="G514" s="46" t="n">
        <v>120</v>
      </c>
      <c r="H514" s="46" t="n">
        <v>120</v>
      </c>
      <c r="I514" s="46" t="n"/>
      <c r="J514" s="44" t="n"/>
      <c r="K514" s="44" t="n"/>
      <c r="L514" s="44" t="inlineStr">
        <is>
          <t>甘财扶贫〔2021〕26号</t>
        </is>
      </c>
      <c r="M514" s="104" t="inlineStr">
        <is>
          <t>提质改造潘家掌村517户2159人（脱贫人口212户969人）饮水问题。</t>
        </is>
      </c>
      <c r="N514" s="104" t="inlineStr">
        <is>
          <t>提升改善农村供水条件，进一步巩固安全饮水成果。</t>
        </is>
      </c>
      <c r="O514" s="46" t="n">
        <v>1</v>
      </c>
      <c r="P514" s="44" t="n"/>
      <c r="Q514" s="46">
        <f>R514+S514</f>
        <v/>
      </c>
      <c r="R514" s="46" t="n">
        <v>0.0517</v>
      </c>
      <c r="S514" s="44" t="n"/>
      <c r="T514" s="46">
        <f>U514+V514</f>
        <v/>
      </c>
      <c r="U514" s="200" t="n">
        <v>0.2159</v>
      </c>
      <c r="V514" s="44" t="n"/>
      <c r="W514" s="46" t="inlineStr">
        <is>
          <t>水务局</t>
        </is>
      </c>
      <c r="X514" s="46" t="inlineStr">
        <is>
          <t>李英璞</t>
        </is>
      </c>
      <c r="Y514" s="46" t="inlineStr">
        <is>
          <t>水务局</t>
        </is>
      </c>
      <c r="Z514" s="44" t="inlineStr">
        <is>
          <t>李英璞</t>
        </is>
      </c>
      <c r="AA514" s="44" t="inlineStr">
        <is>
          <t>环农领办发〔2022〕3号</t>
        </is>
      </c>
      <c r="AB514" s="44" t="inlineStr">
        <is>
          <t>中提前批</t>
        </is>
      </c>
      <c r="AC514" s="67" t="inlineStr">
        <is>
          <t>否</t>
        </is>
      </c>
      <c r="AD514" s="67" t="inlineStr">
        <is>
          <t>√</t>
        </is>
      </c>
      <c r="AE514" s="67" t="inlineStr">
        <is>
          <t>√</t>
        </is>
      </c>
      <c r="AF514" s="67" t="inlineStr">
        <is>
          <t>√</t>
        </is>
      </c>
      <c r="AG514" s="67" t="inlineStr">
        <is>
          <t>√</t>
        </is>
      </c>
      <c r="AH514" s="67" t="inlineStr">
        <is>
          <t>√</t>
        </is>
      </c>
      <c r="AI514" s="67" t="inlineStr">
        <is>
          <t>√</t>
        </is>
      </c>
      <c r="AJ514" s="67" t="inlineStr">
        <is>
          <t>√</t>
        </is>
      </c>
      <c r="AK514" s="67" t="inlineStr">
        <is>
          <t>√</t>
        </is>
      </c>
      <c r="AL514" s="18" t="inlineStr">
        <is>
          <t>×</t>
        </is>
      </c>
      <c r="AM514" s="18" t="inlineStr">
        <is>
          <t>×</t>
        </is>
      </c>
      <c r="AN514" s="67" t="inlineStr">
        <is>
          <t>√</t>
        </is>
      </c>
      <c r="AO514" s="67" t="n"/>
    </row>
    <row r="515" ht="65" customHeight="1" s="186">
      <c r="A515" s="123" t="n"/>
      <c r="B515" s="46" t="inlineStr">
        <is>
          <t>环县小南沟乡汪天子李上山村供水工程</t>
        </is>
      </c>
      <c r="C515" s="46" t="inlineStr">
        <is>
          <t>新建</t>
        </is>
      </c>
      <c r="D515" s="44" t="inlineStr">
        <is>
          <t>2022.01-2022.12</t>
        </is>
      </c>
      <c r="E515" s="46" t="inlineStr">
        <is>
          <t>小南沟乡</t>
        </is>
      </c>
      <c r="F515" s="104" t="inlineStr">
        <is>
          <t>新建泵站2座，150m3高位水池各2座，埋设各类输水管道22.54km,新建闸阀井10座，新建9m2供水房3处，安装30KVA变压器各2台，架设高压线路0.8km,低压线路0.2km,安装自动化设备2套。(工程总投资535.8万元，本次安排300万元)</t>
        </is>
      </c>
      <c r="G515" s="46" t="n">
        <v>300</v>
      </c>
      <c r="H515" s="46" t="n">
        <v>300</v>
      </c>
      <c r="I515" s="46" t="n"/>
      <c r="J515" s="44" t="n"/>
      <c r="K515" s="44" t="n"/>
      <c r="L515" s="44" t="inlineStr">
        <is>
          <t>甘财扶贫〔2021〕26号</t>
        </is>
      </c>
      <c r="M515" s="104" t="inlineStr">
        <is>
          <t>巩固提升汪天子、李上山2个行政村408户1801人（脱贫人口193户872人）饮水问题。</t>
        </is>
      </c>
      <c r="N515" s="104" t="inlineStr">
        <is>
          <t>提升改善农村供水条件，进一步巩固安全饮水成果。</t>
        </is>
      </c>
      <c r="O515" s="46" t="n">
        <v>2</v>
      </c>
      <c r="P515" s="44" t="n"/>
      <c r="Q515" s="46">
        <f>R515+S515</f>
        <v/>
      </c>
      <c r="R515" s="46" t="n">
        <v>0.0408</v>
      </c>
      <c r="S515" s="44" t="n"/>
      <c r="T515" s="46">
        <f>U515+V515</f>
        <v/>
      </c>
      <c r="U515" s="200" t="n">
        <v>0.1801</v>
      </c>
      <c r="V515" s="44" t="n"/>
      <c r="W515" s="46" t="inlineStr">
        <is>
          <t>水务局</t>
        </is>
      </c>
      <c r="X515" s="46" t="inlineStr">
        <is>
          <t>李英璞</t>
        </is>
      </c>
      <c r="Y515" s="46" t="inlineStr">
        <is>
          <t>水务局</t>
        </is>
      </c>
      <c r="Z515" s="44" t="inlineStr">
        <is>
          <t>李英璞</t>
        </is>
      </c>
      <c r="AA515" s="44" t="inlineStr">
        <is>
          <t>环农领办发〔2022〕3号</t>
        </is>
      </c>
      <c r="AB515" s="44" t="inlineStr">
        <is>
          <t>中提前批</t>
        </is>
      </c>
      <c r="AC515" s="67" t="inlineStr">
        <is>
          <t>否</t>
        </is>
      </c>
      <c r="AD515" s="67" t="inlineStr">
        <is>
          <t>√</t>
        </is>
      </c>
      <c r="AE515" s="67" t="inlineStr">
        <is>
          <t>√</t>
        </is>
      </c>
      <c r="AF515" s="67" t="inlineStr">
        <is>
          <t>√</t>
        </is>
      </c>
      <c r="AG515" s="67" t="inlineStr">
        <is>
          <t>√</t>
        </is>
      </c>
      <c r="AH515" s="67" t="inlineStr">
        <is>
          <t>√</t>
        </is>
      </c>
      <c r="AI515" s="67" t="inlineStr">
        <is>
          <t>√</t>
        </is>
      </c>
      <c r="AJ515" s="67" t="inlineStr">
        <is>
          <t>√</t>
        </is>
      </c>
      <c r="AK515" s="67" t="inlineStr">
        <is>
          <t>√</t>
        </is>
      </c>
      <c r="AL515" s="18" t="inlineStr">
        <is>
          <t>×</t>
        </is>
      </c>
      <c r="AM515" s="18" t="inlineStr">
        <is>
          <t>×</t>
        </is>
      </c>
      <c r="AN515" s="67" t="inlineStr">
        <is>
          <t>√</t>
        </is>
      </c>
      <c r="AO515" s="67" t="n"/>
    </row>
    <row r="516" ht="112" customHeight="1" s="186">
      <c r="A516" s="123" t="n"/>
      <c r="B516" s="46" t="inlineStr">
        <is>
          <t>合道镇红崖洼村小型堤灌维修工程</t>
        </is>
      </c>
      <c r="C516" s="46" t="inlineStr">
        <is>
          <t>新建</t>
        </is>
      </c>
      <c r="D516" s="44" t="inlineStr">
        <is>
          <t>2022.01-2022.12</t>
        </is>
      </c>
      <c r="E516" s="46" t="inlineStr">
        <is>
          <t>合道镇</t>
        </is>
      </c>
      <c r="F516" s="104" t="inlineStr">
        <is>
          <t>1、朱家洼组灌区建设内容：埋设上水管线Dg150钢管（壁厚6mm）290m；衬砌干渠U40渠900m，支渠U30渠1235m，跌水55座，支斗分水闸55座；新建便桥9座。2、梁城子组灌区建设内容：埋设上水管线Dg150钢管（壁厚6mm）462m；衬砌干渠U40渠620m，支渠U30渠1013m，跌水18座，支斗分水闸18座；新建便桥6座。3、红崖洼组灌区建设内容：埋设上水管线Dg150钢管（壁厚6mm）236m；衬砌干渠U40渠390m，支渠U30渠771m，跌水15座，支斗分水闸15座；新建便桥3座。(工程总投资199.7万元，本次安排120万元)</t>
        </is>
      </c>
      <c r="G516" s="46" t="n">
        <v>120</v>
      </c>
      <c r="H516" s="46" t="n">
        <v>120</v>
      </c>
      <c r="I516" s="46" t="n"/>
      <c r="J516" s="44" t="n"/>
      <c r="K516" s="44" t="n"/>
      <c r="L516" s="44" t="inlineStr">
        <is>
          <t>甘财扶贫〔2021〕26号</t>
        </is>
      </c>
      <c r="M516" s="104" t="inlineStr">
        <is>
          <t>提升朱家洼、梁城子、红崖洼3个行政村341户1482人（脱贫人口247户1068人）灌溉用水问题。</t>
        </is>
      </c>
      <c r="N516" s="104" t="inlineStr">
        <is>
          <t>提升改善农村供水条件，进一步巩固安全饮水成果。</t>
        </is>
      </c>
      <c r="O516" s="46" t="n">
        <v>3</v>
      </c>
      <c r="P516" s="44" t="n"/>
      <c r="Q516" s="46">
        <f>R516+S516</f>
        <v/>
      </c>
      <c r="R516" s="46" t="n">
        <v>0.0341</v>
      </c>
      <c r="S516" s="44" t="n"/>
      <c r="T516" s="46">
        <f>U516+V516</f>
        <v/>
      </c>
      <c r="U516" s="200" t="n">
        <v>0.1482</v>
      </c>
      <c r="V516" s="44" t="n"/>
      <c r="W516" s="46" t="inlineStr">
        <is>
          <t>水务局</t>
        </is>
      </c>
      <c r="X516" s="46" t="inlineStr">
        <is>
          <t>李英璞</t>
        </is>
      </c>
      <c r="Y516" s="46" t="inlineStr">
        <is>
          <t>水务局</t>
        </is>
      </c>
      <c r="Z516" s="44" t="inlineStr">
        <is>
          <t>李英璞</t>
        </is>
      </c>
      <c r="AA516" s="44" t="inlineStr">
        <is>
          <t>环农领办发〔2022〕3号</t>
        </is>
      </c>
      <c r="AB516" s="44" t="inlineStr">
        <is>
          <t>中提前批</t>
        </is>
      </c>
      <c r="AC516" s="67" t="inlineStr">
        <is>
          <t>否</t>
        </is>
      </c>
      <c r="AD516" s="67" t="inlineStr">
        <is>
          <t>√</t>
        </is>
      </c>
      <c r="AE516" s="67" t="inlineStr">
        <is>
          <t>√</t>
        </is>
      </c>
      <c r="AF516" s="67" t="inlineStr">
        <is>
          <t>√</t>
        </is>
      </c>
      <c r="AG516" s="67" t="inlineStr">
        <is>
          <t>√</t>
        </is>
      </c>
      <c r="AH516" s="67" t="inlineStr">
        <is>
          <t>√</t>
        </is>
      </c>
      <c r="AI516" s="67" t="inlineStr">
        <is>
          <t>√</t>
        </is>
      </c>
      <c r="AJ516" s="67" t="inlineStr">
        <is>
          <t>√</t>
        </is>
      </c>
      <c r="AK516" s="67" t="inlineStr">
        <is>
          <t>√</t>
        </is>
      </c>
      <c r="AL516" s="18" t="inlineStr">
        <is>
          <t>×</t>
        </is>
      </c>
      <c r="AM516" s="18" t="inlineStr">
        <is>
          <t>×</t>
        </is>
      </c>
      <c r="AN516" s="67" t="inlineStr">
        <is>
          <t>√</t>
        </is>
      </c>
      <c r="AO516" s="67" t="n"/>
    </row>
    <row r="517" ht="77" customHeight="1" s="186">
      <c r="A517" s="123" t="n"/>
      <c r="B517" s="46" t="inlineStr">
        <is>
          <t>环县虎洞镇贾驿村贾塬管道延伸工程</t>
        </is>
      </c>
      <c r="C517" s="46" t="inlineStr">
        <is>
          <t>续建</t>
        </is>
      </c>
      <c r="D517" s="44" t="inlineStr">
        <is>
          <t>2021.01-2022.12</t>
        </is>
      </c>
      <c r="E517" s="46" t="inlineStr">
        <is>
          <t>虎洞镇贾驿村</t>
        </is>
      </c>
      <c r="F517" s="104" t="inlineStr">
        <is>
          <t>埋设Dg108(壁厚5mm)上水无缝钢管1700m；新建5000m3地下高位蓄水池1座、闸阀井50座；埋设输水管道40201m。(工程总投资1122.17万元，已安排450万元，本次安排569.2万元)</t>
        </is>
      </c>
      <c r="G517" s="46" t="n">
        <v>569.2</v>
      </c>
      <c r="H517" s="46" t="n">
        <v>569.2</v>
      </c>
      <c r="I517" s="46" t="n"/>
      <c r="J517" s="44" t="n"/>
      <c r="K517" s="44" t="n"/>
      <c r="L517" s="44" t="inlineStr">
        <is>
          <t>甘财扶贫〔2021〕26号</t>
        </is>
      </c>
      <c r="M517" s="104" t="inlineStr">
        <is>
          <t>巩固提升虎洞镇贾驿村贾塬组、前渠组，小南沟乡陈掌村马路塬组、陈掌组，许掌村许掌组、杨掌组399户1626人（贫困户167户721人）的用水问题。</t>
        </is>
      </c>
      <c r="N517" s="104" t="inlineStr">
        <is>
          <t>提升改善农村供水条件，进一步巩固安全饮水成果。</t>
        </is>
      </c>
      <c r="O517" s="46" t="n">
        <v>3</v>
      </c>
      <c r="P517" s="44" t="n"/>
      <c r="Q517" s="46">
        <f>R517+S517</f>
        <v/>
      </c>
      <c r="R517" s="46" t="n">
        <v>0.0399</v>
      </c>
      <c r="S517" s="44" t="n"/>
      <c r="T517" s="46">
        <f>U517+V517</f>
        <v/>
      </c>
      <c r="U517" s="200" t="n">
        <v>0.1626</v>
      </c>
      <c r="V517" s="44" t="n"/>
      <c r="W517" s="46" t="inlineStr">
        <is>
          <t>水务局</t>
        </is>
      </c>
      <c r="X517" s="46" t="inlineStr">
        <is>
          <t>李英璞</t>
        </is>
      </c>
      <c r="Y517" s="46" t="inlineStr">
        <is>
          <t>水务局</t>
        </is>
      </c>
      <c r="Z517" s="44" t="inlineStr">
        <is>
          <t>李英璞</t>
        </is>
      </c>
      <c r="AA517" s="44" t="inlineStr">
        <is>
          <t>环农领办发〔2022〕3号</t>
        </is>
      </c>
      <c r="AB517" s="44" t="inlineStr">
        <is>
          <t>中提前批</t>
        </is>
      </c>
      <c r="AC517" s="67" t="inlineStr">
        <is>
          <t>否</t>
        </is>
      </c>
      <c r="AD517" s="67" t="inlineStr">
        <is>
          <t>√</t>
        </is>
      </c>
      <c r="AE517" s="67" t="inlineStr">
        <is>
          <t>√</t>
        </is>
      </c>
      <c r="AF517" s="67" t="inlineStr">
        <is>
          <t>√</t>
        </is>
      </c>
      <c r="AG517" s="67" t="inlineStr">
        <is>
          <t>√</t>
        </is>
      </c>
      <c r="AH517" s="67" t="inlineStr">
        <is>
          <t>√</t>
        </is>
      </c>
      <c r="AI517" s="67" t="inlineStr">
        <is>
          <t>√</t>
        </is>
      </c>
      <c r="AJ517" s="67" t="inlineStr">
        <is>
          <t>√</t>
        </is>
      </c>
      <c r="AK517" s="67" t="inlineStr">
        <is>
          <t>√</t>
        </is>
      </c>
      <c r="AL517" s="18" t="inlineStr">
        <is>
          <t>×</t>
        </is>
      </c>
      <c r="AM517" s="18" t="inlineStr">
        <is>
          <t>×</t>
        </is>
      </c>
      <c r="AN517" s="67" t="inlineStr">
        <is>
          <t>√</t>
        </is>
      </c>
      <c r="AO517" s="67" t="n"/>
    </row>
    <row r="518" ht="135" customHeight="1" s="186">
      <c r="A518" s="123" t="n"/>
      <c r="B518" s="46" t="inlineStr">
        <is>
          <t>曲子镇西沟村供水工程项目</t>
        </is>
      </c>
      <c r="C518" s="46" t="inlineStr">
        <is>
          <t>续建</t>
        </is>
      </c>
      <c r="D518" s="44" t="inlineStr">
        <is>
          <t>2021.01-2022.12</t>
        </is>
      </c>
      <c r="E518" s="46" t="inlineStr">
        <is>
          <t>曲子镇</t>
        </is>
      </c>
      <c r="F518" s="104" t="inlineStr">
        <is>
          <t>1.道桥组供水工程：新建200m³蓄水池1座，埋设供水管线592m，上水管道60m，闸阀井1座，管道穿路2处，集中供水点1处；配套自动化上水系统1套。2.塘掌、阳洼及秋沟组供水工程：埋设供水管线1800m穿公路2处；新建9㎡配电房1处、闸阀井1座；安装30KVA变压器1台，架设高压线路1.3km、低压线路0.05km，安装潜水泵2台，配套自动化上水系统1套。3.南马塬组供水工程：新打机井1眼，安装潜水泵4台，新建150m³蓄水池1座，新建200m³蓄水池1座，埋设供水管线1450m，闸阀井2座，新建供水点1处；安装80KVA变压器1台，架设高压线路0.07km、低压线路0.03km，配套自动化上水系统1套。(工程总投资253.47万元，已安排214.536万元，本次安排40万元)</t>
        </is>
      </c>
      <c r="G518" s="46" t="n">
        <v>40</v>
      </c>
      <c r="H518" s="46" t="n">
        <v>40</v>
      </c>
      <c r="I518" s="46" t="n"/>
      <c r="J518" s="44" t="n"/>
      <c r="K518" s="44" t="n"/>
      <c r="L518" s="44" t="inlineStr">
        <is>
          <t>甘财扶贫〔2021〕26号</t>
        </is>
      </c>
      <c r="M518" s="104" t="inlineStr">
        <is>
          <t>对西沟村人畜饮水进行提质改造，进一步巩固西沟村群众饮水安全，保障西沟村羊畜产业发展用水。</t>
        </is>
      </c>
      <c r="N518" s="104" t="inlineStr">
        <is>
          <t>提升改善农村供水条件，进一步巩固安全饮水成果。</t>
        </is>
      </c>
      <c r="O518" s="46" t="n">
        <v>0</v>
      </c>
      <c r="P518" s="44" t="n">
        <v>1</v>
      </c>
      <c r="Q518" s="46">
        <f>R518+S518</f>
        <v/>
      </c>
      <c r="R518" s="46" t="n">
        <v>0.0208</v>
      </c>
      <c r="S518" s="44" t="n"/>
      <c r="T518" s="46">
        <f>U518+V518</f>
        <v/>
      </c>
      <c r="U518" s="200" t="n">
        <v>0.0832</v>
      </c>
      <c r="V518" s="44" t="n"/>
      <c r="W518" s="46" t="inlineStr">
        <is>
          <t>水务局</t>
        </is>
      </c>
      <c r="X518" s="46" t="inlineStr">
        <is>
          <t>李英璞</t>
        </is>
      </c>
      <c r="Y518" s="46" t="inlineStr">
        <is>
          <t>水务局</t>
        </is>
      </c>
      <c r="Z518" s="44" t="inlineStr">
        <is>
          <t>李英璞</t>
        </is>
      </c>
      <c r="AA518" s="44" t="inlineStr">
        <is>
          <t>环农领办发〔2022〕3号</t>
        </is>
      </c>
      <c r="AB518" s="44" t="inlineStr">
        <is>
          <t>中提前批</t>
        </is>
      </c>
      <c r="AC518" s="67" t="inlineStr">
        <is>
          <t>否</t>
        </is>
      </c>
      <c r="AD518" s="67" t="inlineStr">
        <is>
          <t>√</t>
        </is>
      </c>
      <c r="AE518" s="67" t="inlineStr">
        <is>
          <t>√</t>
        </is>
      </c>
      <c r="AF518" s="67" t="inlineStr">
        <is>
          <t>√</t>
        </is>
      </c>
      <c r="AG518" s="67" t="inlineStr">
        <is>
          <t>√</t>
        </is>
      </c>
      <c r="AH518" s="67" t="inlineStr">
        <is>
          <t>√</t>
        </is>
      </c>
      <c r="AI518" s="67" t="inlineStr">
        <is>
          <t>√</t>
        </is>
      </c>
      <c r="AJ518" s="67" t="inlineStr">
        <is>
          <t>√</t>
        </is>
      </c>
      <c r="AK518" s="67" t="inlineStr">
        <is>
          <t>√</t>
        </is>
      </c>
      <c r="AL518" s="18" t="inlineStr">
        <is>
          <t>×</t>
        </is>
      </c>
      <c r="AM518" s="18" t="inlineStr">
        <is>
          <t>×</t>
        </is>
      </c>
      <c r="AN518" s="67" t="inlineStr">
        <is>
          <t>√</t>
        </is>
      </c>
      <c r="AO518" s="67" t="n"/>
    </row>
    <row r="519" ht="127" customHeight="1" s="186">
      <c r="A519" s="123" t="n"/>
      <c r="B519" s="46" t="inlineStr">
        <is>
          <t>环县合道镇、天池乡农村供水工程改造项目</t>
        </is>
      </c>
      <c r="C519" s="46" t="inlineStr">
        <is>
          <t>续建</t>
        </is>
      </c>
      <c r="D519" s="44" t="inlineStr">
        <is>
          <t>2021.01-2022.12</t>
        </is>
      </c>
      <c r="E519" s="46" t="inlineStr">
        <is>
          <t>合道镇、天池乡</t>
        </is>
      </c>
      <c r="F519" s="104" t="inlineStr">
        <is>
          <t>1.合道镇:新打机井1眼（井深380m),新建200m3蓄水池1座、上水管理房58.2m2;埋设供水管道438m；新建闸阀井5座；安装次氯酸钠发生器(100g)1套、深井潜水泵2台、自动上水设备1套。安装50KVA变压器1台，架设高压线路200m，低压线路50m，变压器配套设施1套。
2.天池乡:新建100m3蓄水池1座、上水管理房58.2m2;埋设上水管道Dg76无缝钢套管600m；埋设供水管道24887m；新建闸阀井77座；安装次氯酸钠发生器(100g)1套、潜水泵2台、自动化设备1套。(工程总投资398.78万元，已安排344万元，本次安排17.85万元)</t>
        </is>
      </c>
      <c r="G519" s="46" t="n">
        <v>17.85</v>
      </c>
      <c r="H519" s="46" t="n">
        <v>17.85</v>
      </c>
      <c r="I519" s="46" t="n"/>
      <c r="J519" s="44" t="n"/>
      <c r="K519" s="44" t="n"/>
      <c r="L519" s="44" t="inlineStr">
        <is>
          <t>甘财扶贫〔2021〕26号</t>
        </is>
      </c>
      <c r="M519" s="104" t="inlineStr">
        <is>
          <t>巩固提升合道镇红崖洼村付坪组、湾儿崖组及街道人口和天池乡喜家坪村喜家坪组、冉家湾组及井儿岔组4046人的用水，保障产业发展用水。</t>
        </is>
      </c>
      <c r="N519" s="104" t="inlineStr">
        <is>
          <t>提升改善农村供水条件，进一步巩固安全饮水成果。</t>
        </is>
      </c>
      <c r="O519" s="46" t="n">
        <v>2</v>
      </c>
      <c r="P519" s="44" t="n"/>
      <c r="Q519" s="46">
        <f>R519+S519</f>
        <v/>
      </c>
      <c r="R519" s="46" t="n">
        <v>0.0138</v>
      </c>
      <c r="S519" s="44" t="n"/>
      <c r="T519" s="46">
        <f>U519+V519</f>
        <v/>
      </c>
      <c r="U519" s="200" t="n">
        <v>0.063</v>
      </c>
      <c r="V519" s="44" t="n"/>
      <c r="W519" s="46" t="inlineStr">
        <is>
          <t>水务局</t>
        </is>
      </c>
      <c r="X519" s="46" t="inlineStr">
        <is>
          <t>李英璞</t>
        </is>
      </c>
      <c r="Y519" s="46" t="inlineStr">
        <is>
          <t>水务局</t>
        </is>
      </c>
      <c r="Z519" s="44" t="inlineStr">
        <is>
          <t>李英璞</t>
        </is>
      </c>
      <c r="AA519" s="44" t="inlineStr">
        <is>
          <t>环农领办发〔2022〕3号</t>
        </is>
      </c>
      <c r="AB519" s="44" t="inlineStr">
        <is>
          <t>中提前批</t>
        </is>
      </c>
      <c r="AC519" s="67" t="inlineStr">
        <is>
          <t>否</t>
        </is>
      </c>
      <c r="AD519" s="67" t="inlineStr">
        <is>
          <t>√</t>
        </is>
      </c>
      <c r="AE519" s="67" t="inlineStr">
        <is>
          <t>√</t>
        </is>
      </c>
      <c r="AF519" s="67" t="inlineStr">
        <is>
          <t>√</t>
        </is>
      </c>
      <c r="AG519" s="67" t="inlineStr">
        <is>
          <t>√</t>
        </is>
      </c>
      <c r="AH519" s="67" t="inlineStr">
        <is>
          <t>√</t>
        </is>
      </c>
      <c r="AI519" s="67" t="inlineStr">
        <is>
          <t>√</t>
        </is>
      </c>
      <c r="AJ519" s="67" t="inlineStr">
        <is>
          <t>√</t>
        </is>
      </c>
      <c r="AK519" s="67" t="inlineStr">
        <is>
          <t>√</t>
        </is>
      </c>
      <c r="AL519" s="18" t="inlineStr">
        <is>
          <t>×</t>
        </is>
      </c>
      <c r="AM519" s="18" t="inlineStr">
        <is>
          <t>×</t>
        </is>
      </c>
      <c r="AN519" s="67" t="inlineStr">
        <is>
          <t>√</t>
        </is>
      </c>
      <c r="AO519" s="67" t="n"/>
    </row>
    <row r="520" ht="99" customHeight="1" s="186">
      <c r="A520" s="123" t="n"/>
      <c r="B520" s="46" t="inlineStr">
        <is>
          <t>环县毛井镇红土咀村管道延伸供水工程</t>
        </is>
      </c>
      <c r="C520" s="46" t="inlineStr">
        <is>
          <t>续建</t>
        </is>
      </c>
      <c r="D520" s="44" t="inlineStr">
        <is>
          <t>2021.01-2022.12</t>
        </is>
      </c>
      <c r="E520" s="46" t="inlineStr">
        <is>
          <t>毛井镇红土咀村</t>
        </is>
      </c>
      <c r="F520" s="104" t="inlineStr">
        <is>
          <t>新建200m³地下圆形蓄水池1座、配电房9㎡；安装200QJ20-338/25卧式潜水泵2台、80KVA变压器1台、高压计量器1套、GP柜1面；架设高压线路0.6km、低压线路0.15km；500m³地下圆形蓄水池1座；埋设1.6MpaDn90PE引水管道4023m；埋设上水管道11.279km；埋设1.6MpaDn90PE供水管道2.560km；新建闸阀井3座供水点1处。(工程总投资390.09万元，已安排140万元，本次安排175万元)</t>
        </is>
      </c>
      <c r="G520" s="46" t="n">
        <v>175</v>
      </c>
      <c r="H520" s="46" t="n">
        <v>175</v>
      </c>
      <c r="I520" s="46" t="n"/>
      <c r="J520" s="44" t="n"/>
      <c r="K520" s="44" t="n"/>
      <c r="L520" s="44" t="inlineStr">
        <is>
          <t>甘财扶贫〔2021〕26号</t>
        </is>
      </c>
      <c r="M520" s="104" t="inlineStr">
        <is>
          <t>巩固提升红土咀村6个自然村374户1505人的饮水。在旱季保障羊畜产业发展用水。</t>
        </is>
      </c>
      <c r="N520" s="104" t="inlineStr">
        <is>
          <t>提升改善农村供水条件，进一步巩固安全饮水成果。</t>
        </is>
      </c>
      <c r="O520" s="46" t="n">
        <v>1</v>
      </c>
      <c r="P520" s="44" t="n"/>
      <c r="Q520" s="46">
        <f>R520+S520</f>
        <v/>
      </c>
      <c r="R520" s="46" t="n">
        <v>0.0374</v>
      </c>
      <c r="S520" s="44" t="n"/>
      <c r="T520" s="46">
        <f>U520+V520</f>
        <v/>
      </c>
      <c r="U520" s="200" t="n">
        <v>0.1505</v>
      </c>
      <c r="V520" s="44" t="n"/>
      <c r="W520" s="46" t="inlineStr">
        <is>
          <t>水务局</t>
        </is>
      </c>
      <c r="X520" s="46" t="inlineStr">
        <is>
          <t>李英璞</t>
        </is>
      </c>
      <c r="Y520" s="46" t="inlineStr">
        <is>
          <t>水务局</t>
        </is>
      </c>
      <c r="Z520" s="44" t="inlineStr">
        <is>
          <t>李英璞</t>
        </is>
      </c>
      <c r="AA520" s="44" t="inlineStr">
        <is>
          <t>环农领办发〔2022〕3号</t>
        </is>
      </c>
      <c r="AB520" s="44" t="inlineStr">
        <is>
          <t>中提前批</t>
        </is>
      </c>
      <c r="AC520" s="67" t="inlineStr">
        <is>
          <t>否</t>
        </is>
      </c>
      <c r="AD520" s="67" t="inlineStr">
        <is>
          <t>√</t>
        </is>
      </c>
      <c r="AE520" s="67" t="inlineStr">
        <is>
          <t>√</t>
        </is>
      </c>
      <c r="AF520" s="67" t="inlineStr">
        <is>
          <t>√</t>
        </is>
      </c>
      <c r="AG520" s="67" t="inlineStr">
        <is>
          <t>√</t>
        </is>
      </c>
      <c r="AH520" s="67" t="inlineStr">
        <is>
          <t>√</t>
        </is>
      </c>
      <c r="AI520" s="67" t="inlineStr">
        <is>
          <t>√</t>
        </is>
      </c>
      <c r="AJ520" s="67" t="inlineStr">
        <is>
          <t>√</t>
        </is>
      </c>
      <c r="AK520" s="67" t="inlineStr">
        <is>
          <t>√</t>
        </is>
      </c>
      <c r="AL520" s="18" t="inlineStr">
        <is>
          <t>×</t>
        </is>
      </c>
      <c r="AM520" s="18" t="inlineStr">
        <is>
          <t>×</t>
        </is>
      </c>
      <c r="AN520" s="67" t="inlineStr">
        <is>
          <t>√</t>
        </is>
      </c>
      <c r="AO520" s="67" t="n"/>
    </row>
    <row r="521" ht="94" customHeight="1" s="186">
      <c r="A521" s="123" t="n"/>
      <c r="B521" s="46" t="inlineStr">
        <is>
          <t>环县甜水镇何塬村管道延伸供水工程</t>
        </is>
      </c>
      <c r="C521" s="46" t="inlineStr">
        <is>
          <t>续建</t>
        </is>
      </c>
      <c r="D521" s="44" t="inlineStr">
        <is>
          <t>2021.01-2022.12</t>
        </is>
      </c>
      <c r="E521" s="46" t="inlineStr">
        <is>
          <t>甜水镇何塬村</t>
        </is>
      </c>
      <c r="F521" s="104" t="inlineStr">
        <is>
          <t>修建泵站1座，安装潜水泵2台、启动柜1面、自动化设备1套；新建200m³地下圆形蓄水池1座、配电房9㎡；安装80KVA变压器1套；架设高压线路1.4km、低压线路0.1km；新建100m³、200m³圆形地下高位蓄水池各1座；埋设1.6MpaDn90PE引水管道6.984km、无缝上水钢管4.759km、1.6MpaDn110PE上水管道4.11km；埋设供水管道6.671km，新建闸阀井5座，供水点3处。(工程总投资387.45万元，已安排145.79万元，本次安排200万元)</t>
        </is>
      </c>
      <c r="G521" s="46" t="n">
        <v>200</v>
      </c>
      <c r="H521" s="46" t="n">
        <v>200</v>
      </c>
      <c r="I521" s="46" t="n"/>
      <c r="J521" s="44" t="n"/>
      <c r="K521" s="44" t="n"/>
      <c r="L521" s="44" t="inlineStr">
        <is>
          <t>甘财扶贫〔2021〕26号</t>
        </is>
      </c>
      <c r="M521" s="104" t="inlineStr">
        <is>
          <t>巩固提升何塬村6个自然村150户618人的饮水问题，保障草羊产业发展用水。</t>
        </is>
      </c>
      <c r="N521" s="104" t="inlineStr">
        <is>
          <t>提升改善农村供水条件，进一步巩固安全饮水成果。</t>
        </is>
      </c>
      <c r="O521" s="46" t="n">
        <v>1</v>
      </c>
      <c r="P521" s="44" t="n"/>
      <c r="Q521" s="46">
        <f>R521+S521</f>
        <v/>
      </c>
      <c r="R521" s="46" t="n">
        <v>0.015</v>
      </c>
      <c r="S521" s="44" t="n"/>
      <c r="T521" s="46">
        <f>U521+V521</f>
        <v/>
      </c>
      <c r="U521" s="200" t="n">
        <v>0.0618</v>
      </c>
      <c r="V521" s="44" t="n"/>
      <c r="W521" s="46" t="inlineStr">
        <is>
          <t>水务局</t>
        </is>
      </c>
      <c r="X521" s="46" t="inlineStr">
        <is>
          <t>李英璞</t>
        </is>
      </c>
      <c r="Y521" s="46" t="inlineStr">
        <is>
          <t>水务局</t>
        </is>
      </c>
      <c r="Z521" s="44" t="inlineStr">
        <is>
          <t>李英璞</t>
        </is>
      </c>
      <c r="AA521" s="44" t="inlineStr">
        <is>
          <t>环农领办发〔2022〕3号</t>
        </is>
      </c>
      <c r="AB521" s="44" t="inlineStr">
        <is>
          <t>中提前批</t>
        </is>
      </c>
      <c r="AC521" s="67" t="inlineStr">
        <is>
          <t>否</t>
        </is>
      </c>
      <c r="AD521" s="67" t="inlineStr">
        <is>
          <t>√</t>
        </is>
      </c>
      <c r="AE521" s="67" t="inlineStr">
        <is>
          <t>√</t>
        </is>
      </c>
      <c r="AF521" s="67" t="inlineStr">
        <is>
          <t>√</t>
        </is>
      </c>
      <c r="AG521" s="67" t="inlineStr">
        <is>
          <t>√</t>
        </is>
      </c>
      <c r="AH521" s="67" t="inlineStr">
        <is>
          <t>√</t>
        </is>
      </c>
      <c r="AI521" s="67" t="inlineStr">
        <is>
          <t>√</t>
        </is>
      </c>
      <c r="AJ521" s="67" t="inlineStr">
        <is>
          <t>√</t>
        </is>
      </c>
      <c r="AK521" s="67" t="inlineStr">
        <is>
          <t>√</t>
        </is>
      </c>
      <c r="AL521" s="18" t="inlineStr">
        <is>
          <t>×</t>
        </is>
      </c>
      <c r="AM521" s="18" t="inlineStr">
        <is>
          <t>×</t>
        </is>
      </c>
      <c r="AN521" s="67" t="inlineStr">
        <is>
          <t>√</t>
        </is>
      </c>
      <c r="AO521" s="67" t="n"/>
    </row>
    <row r="522" ht="88" customHeight="1" s="186">
      <c r="A522" s="123" t="n"/>
      <c r="B522" s="46" t="inlineStr">
        <is>
          <t>环县合道镇沈岭村沈沟洼机井管道延伸供水工程</t>
        </is>
      </c>
      <c r="C522" s="46" t="inlineStr">
        <is>
          <t>续建</t>
        </is>
      </c>
      <c r="D522" s="44" t="inlineStr">
        <is>
          <t>2021.01-2022.12</t>
        </is>
      </c>
      <c r="E522" s="46" t="inlineStr">
        <is>
          <t>合道镇沈岭村</t>
        </is>
      </c>
      <c r="F522" s="104" t="inlineStr">
        <is>
          <t>新建200m³高位水池1座，埋设无缝上水钢管3510m,上水管道穿路180m，埋设供水管道17423m,供水管道穿路3处，新建闸阀井10座，安装卧式潜水泵(200QJ20-243/18)2台，自动化设备1套，安装80KVA变压器及高压计量器1套，入户70户。(工程总投资217.89万元，已安排80万元，本次安排110万元)</t>
        </is>
      </c>
      <c r="G522" s="46" t="n">
        <v>110</v>
      </c>
      <c r="H522" s="46" t="n">
        <v>110</v>
      </c>
      <c r="I522" s="46" t="n"/>
      <c r="J522" s="44" t="n"/>
      <c r="K522" s="44" t="n"/>
      <c r="L522" s="44" t="inlineStr">
        <is>
          <t>甘财扶贫〔2021〕26号</t>
        </is>
      </c>
      <c r="M522" s="104" t="inlineStr">
        <is>
          <t>进一步提升沈岭村张坪、沈沟洼组70户294人的饮水，保障草羊产业发展用水。</t>
        </is>
      </c>
      <c r="N522" s="104" t="inlineStr">
        <is>
          <t>提升改善农村供水条件，进一步巩固安全饮水成果。</t>
        </is>
      </c>
      <c r="O522" s="46" t="n">
        <v>1</v>
      </c>
      <c r="P522" s="44" t="n"/>
      <c r="Q522" s="46">
        <f>R522+S522</f>
        <v/>
      </c>
      <c r="R522" s="46" t="n">
        <v>0.007</v>
      </c>
      <c r="S522" s="44" t="n"/>
      <c r="T522" s="46">
        <f>U522+V522</f>
        <v/>
      </c>
      <c r="U522" s="200" t="n">
        <v>0.0294</v>
      </c>
      <c r="V522" s="44" t="n"/>
      <c r="W522" s="46" t="inlineStr">
        <is>
          <t>水务局</t>
        </is>
      </c>
      <c r="X522" s="46" t="inlineStr">
        <is>
          <t>李英璞</t>
        </is>
      </c>
      <c r="Y522" s="46" t="inlineStr">
        <is>
          <t>水务局</t>
        </is>
      </c>
      <c r="Z522" s="44" t="inlineStr">
        <is>
          <t>李英璞</t>
        </is>
      </c>
      <c r="AA522" s="44" t="inlineStr">
        <is>
          <t>环农领办发〔2022〕3号</t>
        </is>
      </c>
      <c r="AB522" s="44" t="inlineStr">
        <is>
          <t>中提前批</t>
        </is>
      </c>
      <c r="AC522" s="67" t="inlineStr">
        <is>
          <t>否</t>
        </is>
      </c>
      <c r="AD522" s="67" t="inlineStr">
        <is>
          <t>√</t>
        </is>
      </c>
      <c r="AE522" s="67" t="inlineStr">
        <is>
          <t>√</t>
        </is>
      </c>
      <c r="AF522" s="67" t="inlineStr">
        <is>
          <t>√</t>
        </is>
      </c>
      <c r="AG522" s="67" t="inlineStr">
        <is>
          <t>√</t>
        </is>
      </c>
      <c r="AH522" s="67" t="inlineStr">
        <is>
          <t>√</t>
        </is>
      </c>
      <c r="AI522" s="67" t="inlineStr">
        <is>
          <t>√</t>
        </is>
      </c>
      <c r="AJ522" s="67" t="inlineStr">
        <is>
          <t>√</t>
        </is>
      </c>
      <c r="AK522" s="67" t="inlineStr">
        <is>
          <t>√</t>
        </is>
      </c>
      <c r="AL522" s="18" t="inlineStr">
        <is>
          <t>×</t>
        </is>
      </c>
      <c r="AM522" s="18" t="inlineStr">
        <is>
          <t>×</t>
        </is>
      </c>
      <c r="AN522" s="67" t="inlineStr">
        <is>
          <t>√</t>
        </is>
      </c>
      <c r="AO522" s="67" t="n"/>
    </row>
    <row r="523" ht="62" customHeight="1" s="186">
      <c r="A523" s="123" t="n"/>
      <c r="B523" s="46" t="inlineStr">
        <is>
          <t>环县天池乡曹李川机井供水提升工程</t>
        </is>
      </c>
      <c r="C523" s="46" t="inlineStr">
        <is>
          <t>续建</t>
        </is>
      </c>
      <c r="D523" s="44" t="inlineStr">
        <is>
          <t>2021.01-2022.12</t>
        </is>
      </c>
      <c r="E523" s="46" t="inlineStr">
        <is>
          <t>天池乡</t>
        </is>
      </c>
      <c r="F523" s="104" t="inlineStr">
        <is>
          <t>新建200m³蓄水池1座，上水钢管4.3km；供水管道32.2km，新建闸阀井64座。(工程总投资336.08万元，已安排150万元，本次安排150万元)</t>
        </is>
      </c>
      <c r="G523" s="46" t="n">
        <v>150</v>
      </c>
      <c r="H523" s="46" t="n">
        <v>150</v>
      </c>
      <c r="I523" s="46" t="n"/>
      <c r="J523" s="44" t="n"/>
      <c r="K523" s="44" t="n"/>
      <c r="L523" s="44" t="inlineStr">
        <is>
          <t>甘财扶贫〔2021〕26号</t>
        </is>
      </c>
      <c r="M523" s="104" t="inlineStr">
        <is>
          <t>提升巩固1个乡镇3个行政村106户406人的饮水，保障羊畜产业发展用水。</t>
        </is>
      </c>
      <c r="N523" s="104" t="inlineStr">
        <is>
          <t>提升改善农村供水条件，进一步巩固安全饮水成果。</t>
        </is>
      </c>
      <c r="O523" s="46" t="n">
        <v>1</v>
      </c>
      <c r="P523" s="44" t="n"/>
      <c r="Q523" s="46">
        <f>R523+S523</f>
        <v/>
      </c>
      <c r="R523" s="46" t="n">
        <v>0.0106</v>
      </c>
      <c r="S523" s="44" t="n"/>
      <c r="T523" s="46">
        <f>U523+V523</f>
        <v/>
      </c>
      <c r="U523" s="200" t="n">
        <v>0.0406</v>
      </c>
      <c r="V523" s="44" t="n"/>
      <c r="W523" s="46" t="inlineStr">
        <is>
          <t>水务局</t>
        </is>
      </c>
      <c r="X523" s="46" t="inlineStr">
        <is>
          <t>李英璞</t>
        </is>
      </c>
      <c r="Y523" s="46" t="inlineStr">
        <is>
          <t>水务局</t>
        </is>
      </c>
      <c r="Z523" s="44" t="inlineStr">
        <is>
          <t>李英璞</t>
        </is>
      </c>
      <c r="AA523" s="44" t="inlineStr">
        <is>
          <t>环农领办发〔2022〕3号</t>
        </is>
      </c>
      <c r="AB523" s="44" t="inlineStr">
        <is>
          <t>中提前批</t>
        </is>
      </c>
      <c r="AC523" s="67" t="inlineStr">
        <is>
          <t>否</t>
        </is>
      </c>
      <c r="AD523" s="67" t="inlineStr">
        <is>
          <t>√</t>
        </is>
      </c>
      <c r="AE523" s="67" t="inlineStr">
        <is>
          <t>√</t>
        </is>
      </c>
      <c r="AF523" s="67" t="inlineStr">
        <is>
          <t>√</t>
        </is>
      </c>
      <c r="AG523" s="67" t="inlineStr">
        <is>
          <t>√</t>
        </is>
      </c>
      <c r="AH523" s="67" t="inlineStr">
        <is>
          <t>√</t>
        </is>
      </c>
      <c r="AI523" s="67" t="inlineStr">
        <is>
          <t>√</t>
        </is>
      </c>
      <c r="AJ523" s="67" t="inlineStr">
        <is>
          <t>√</t>
        </is>
      </c>
      <c r="AK523" s="67" t="inlineStr">
        <is>
          <t>√</t>
        </is>
      </c>
      <c r="AL523" s="18" t="inlineStr">
        <is>
          <t>×</t>
        </is>
      </c>
      <c r="AM523" s="18" t="inlineStr">
        <is>
          <t>×</t>
        </is>
      </c>
      <c r="AN523" s="67" t="inlineStr">
        <is>
          <t>√</t>
        </is>
      </c>
      <c r="AO523" s="67" t="n"/>
    </row>
    <row r="524" ht="62" customHeight="1" s="186">
      <c r="A524" s="123" t="n"/>
      <c r="B524" s="46" t="inlineStr">
        <is>
          <t>环县洪德镇私盐路新集子村管道延伸供水工程</t>
        </is>
      </c>
      <c r="C524" s="46" t="inlineStr">
        <is>
          <t>续建</t>
        </is>
      </c>
      <c r="D524" s="44" t="inlineStr">
        <is>
          <t>2021.01-2022.12</t>
        </is>
      </c>
      <c r="E524" s="46" t="inlineStr">
        <is>
          <t>洪德镇</t>
        </is>
      </c>
      <c r="F524" s="104" t="inlineStr">
        <is>
          <t>埋设供水管道13.705km，新建阀门井7座；新建200m³蓄水池1座；新建供水点2处。(工程总投资209.98万元，已安排72.4万元，本次安排110万元)</t>
        </is>
      </c>
      <c r="G524" s="46" t="n">
        <v>110</v>
      </c>
      <c r="H524" s="46" t="n">
        <v>110</v>
      </c>
      <c r="I524" s="46" t="n"/>
      <c r="J524" s="44" t="n"/>
      <c r="K524" s="44" t="n"/>
      <c r="L524" s="44" t="inlineStr">
        <is>
          <t>甘财扶贫〔2021〕26号</t>
        </is>
      </c>
      <c r="M524" s="104" t="inlineStr">
        <is>
          <t>巩固提升1个乡镇2个行政村472户1987人的饮水，保障周围群众产业发展用水。</t>
        </is>
      </c>
      <c r="N524" s="104" t="inlineStr">
        <is>
          <t>提升改善农村供水条件，进一步巩固安全饮水成果。</t>
        </is>
      </c>
      <c r="O524" s="46" t="n">
        <v>2</v>
      </c>
      <c r="P524" s="44" t="n"/>
      <c r="Q524" s="46">
        <f>R524+S524</f>
        <v/>
      </c>
      <c r="R524" s="46" t="n">
        <v>0.0472</v>
      </c>
      <c r="S524" s="44" t="n"/>
      <c r="T524" s="46">
        <f>U524+V524</f>
        <v/>
      </c>
      <c r="U524" s="200" t="n">
        <v>0.1987</v>
      </c>
      <c r="V524" s="44" t="n"/>
      <c r="W524" s="46" t="inlineStr">
        <is>
          <t>水务局</t>
        </is>
      </c>
      <c r="X524" s="46" t="inlineStr">
        <is>
          <t>李英璞</t>
        </is>
      </c>
      <c r="Y524" s="46" t="inlineStr">
        <is>
          <t>水务局</t>
        </is>
      </c>
      <c r="Z524" s="44" t="inlineStr">
        <is>
          <t>李英璞</t>
        </is>
      </c>
      <c r="AA524" s="44" t="inlineStr">
        <is>
          <t>环农领办发〔2022〕3号</t>
        </is>
      </c>
      <c r="AB524" s="44" t="inlineStr">
        <is>
          <t>中提前批</t>
        </is>
      </c>
      <c r="AC524" s="67" t="inlineStr">
        <is>
          <t>否</t>
        </is>
      </c>
      <c r="AD524" s="67" t="inlineStr">
        <is>
          <t>√</t>
        </is>
      </c>
      <c r="AE524" s="67" t="inlineStr">
        <is>
          <t>√</t>
        </is>
      </c>
      <c r="AF524" s="67" t="inlineStr">
        <is>
          <t>√</t>
        </is>
      </c>
      <c r="AG524" s="67" t="inlineStr">
        <is>
          <t>√</t>
        </is>
      </c>
      <c r="AH524" s="67" t="inlineStr">
        <is>
          <t>√</t>
        </is>
      </c>
      <c r="AI524" s="67" t="inlineStr">
        <is>
          <t>√</t>
        </is>
      </c>
      <c r="AJ524" s="67" t="inlineStr">
        <is>
          <t>√</t>
        </is>
      </c>
      <c r="AK524" s="67" t="inlineStr">
        <is>
          <t>√</t>
        </is>
      </c>
      <c r="AL524" s="18" t="inlineStr">
        <is>
          <t>×</t>
        </is>
      </c>
      <c r="AM524" s="18" t="inlineStr">
        <is>
          <t>×</t>
        </is>
      </c>
      <c r="AN524" s="67" t="inlineStr">
        <is>
          <t>√</t>
        </is>
      </c>
      <c r="AO524" s="67" t="n"/>
    </row>
    <row r="525" ht="62" customHeight="1" s="186">
      <c r="A525" s="123" t="n"/>
      <c r="B525" s="46" t="inlineStr">
        <is>
          <t>环县毛井镇丁连掌等3个行政村管道延伸供水工程</t>
        </is>
      </c>
      <c r="C525" s="46" t="inlineStr">
        <is>
          <t>续建</t>
        </is>
      </c>
      <c r="D525" s="44" t="inlineStr">
        <is>
          <t>2021.01-2022.12</t>
        </is>
      </c>
      <c r="E525" s="46" t="inlineStr">
        <is>
          <t>毛井镇</t>
        </is>
      </c>
      <c r="F525" s="104" t="inlineStr">
        <is>
          <t>新建100m³高位蓄水池1座；埋设上水钢管450m；埋设引水管道11.579km，新建阀门井10座。(工程总投资119.04万元，已安排40万元，本次安排60万元)</t>
        </is>
      </c>
      <c r="G525" s="46" t="n">
        <v>60</v>
      </c>
      <c r="H525" s="46" t="n">
        <v>60</v>
      </c>
      <c r="I525" s="46" t="n"/>
      <c r="J525" s="44" t="n"/>
      <c r="K525" s="44" t="n"/>
      <c r="L525" s="44" t="inlineStr">
        <is>
          <t>甘财扶贫〔2021〕26号</t>
        </is>
      </c>
      <c r="M525" s="104" t="inlineStr">
        <is>
          <t>巩固提升1个乡镇3个行政村834户3156人的饮水问题。保障群众产业发展用水需求</t>
        </is>
      </c>
      <c r="N525" s="104" t="inlineStr">
        <is>
          <t>提升改善农村供水条件，进一步巩固安全饮水成果。</t>
        </is>
      </c>
      <c r="O525" s="46" t="n">
        <v>3</v>
      </c>
      <c r="P525" s="44" t="n"/>
      <c r="Q525" s="46">
        <f>R525+S525</f>
        <v/>
      </c>
      <c r="R525" s="46" t="n">
        <v>0.0834</v>
      </c>
      <c r="S525" s="44" t="n"/>
      <c r="T525" s="46">
        <f>U525+V525</f>
        <v/>
      </c>
      <c r="U525" s="200" t="n">
        <v>0.3156</v>
      </c>
      <c r="V525" s="44" t="n"/>
      <c r="W525" s="46" t="inlineStr">
        <is>
          <t>水务局</t>
        </is>
      </c>
      <c r="X525" s="46" t="inlineStr">
        <is>
          <t>李英璞</t>
        </is>
      </c>
      <c r="Y525" s="46" t="inlineStr">
        <is>
          <t>水务局</t>
        </is>
      </c>
      <c r="Z525" s="44" t="inlineStr">
        <is>
          <t>李英璞</t>
        </is>
      </c>
      <c r="AA525" s="44" t="inlineStr">
        <is>
          <t>环农领办发〔2022〕3号</t>
        </is>
      </c>
      <c r="AB525" s="44" t="inlineStr">
        <is>
          <t>中提前批</t>
        </is>
      </c>
      <c r="AC525" s="67" t="inlineStr">
        <is>
          <t>否</t>
        </is>
      </c>
      <c r="AD525" s="67" t="inlineStr">
        <is>
          <t>√</t>
        </is>
      </c>
      <c r="AE525" s="67" t="inlineStr">
        <is>
          <t>√</t>
        </is>
      </c>
      <c r="AF525" s="67" t="inlineStr">
        <is>
          <t>√</t>
        </is>
      </c>
      <c r="AG525" s="67" t="inlineStr">
        <is>
          <t>√</t>
        </is>
      </c>
      <c r="AH525" s="67" t="inlineStr">
        <is>
          <t>√</t>
        </is>
      </c>
      <c r="AI525" s="67" t="inlineStr">
        <is>
          <t>√</t>
        </is>
      </c>
      <c r="AJ525" s="67" t="inlineStr">
        <is>
          <t>√</t>
        </is>
      </c>
      <c r="AK525" s="67" t="inlineStr">
        <is>
          <t>√</t>
        </is>
      </c>
      <c r="AL525" s="18" t="inlineStr">
        <is>
          <t>×</t>
        </is>
      </c>
      <c r="AM525" s="18" t="inlineStr">
        <is>
          <t>×</t>
        </is>
      </c>
      <c r="AN525" s="67" t="inlineStr">
        <is>
          <t>√</t>
        </is>
      </c>
      <c r="AO525" s="67" t="n"/>
    </row>
    <row r="526" ht="78" customHeight="1" s="186">
      <c r="A526" s="123" t="n"/>
      <c r="B526" s="46" t="inlineStr">
        <is>
          <t>环县2021年八珠乡曹塬村等机井维修工程</t>
        </is>
      </c>
      <c r="C526" s="46" t="inlineStr">
        <is>
          <t>续建</t>
        </is>
      </c>
      <c r="D526" s="44" t="inlineStr">
        <is>
          <t>2021.01-2022.12</t>
        </is>
      </c>
      <c r="E526" s="46" t="inlineStr">
        <is>
          <t>八珠乡</t>
        </is>
      </c>
      <c r="F526" s="104" t="inlineStr">
        <is>
          <t>八珠曹塬机井：新打机井1眼，井深600m；新建100m3原水池1座，闸阀井1座；安装150QJ5-450/45深井泵2台，低压线路200m。 曲子西沟村刘阳洼机井：维修机井1眼。合道镇红崖洼村梁城子组：新建150m3应急蓄水池一座。(工程总投资149.28万元，已安排142万元，本次安排0.9万元)</t>
        </is>
      </c>
      <c r="G526" s="46" t="n">
        <v>0.9</v>
      </c>
      <c r="H526" s="46" t="n">
        <v>0.9</v>
      </c>
      <c r="I526" s="46" t="n"/>
      <c r="J526" s="44" t="n"/>
      <c r="K526" s="44" t="n"/>
      <c r="L526" s="44" t="inlineStr">
        <is>
          <t>甘财扶贫〔2021〕26号</t>
        </is>
      </c>
      <c r="M526" s="104" t="inlineStr">
        <is>
          <t>保障3个乡镇3个行政村1368户5451人的饮水问题。</t>
        </is>
      </c>
      <c r="N526" s="104" t="inlineStr">
        <is>
          <t>提升改善农村供水条件，进一步巩固安全饮水成果。</t>
        </is>
      </c>
      <c r="O526" s="46" t="n">
        <v>3</v>
      </c>
      <c r="P526" s="44" t="n"/>
      <c r="Q526" s="46">
        <f>R526+S526</f>
        <v/>
      </c>
      <c r="R526" s="46" t="n">
        <v>0.1368</v>
      </c>
      <c r="S526" s="44" t="n"/>
      <c r="T526" s="46">
        <f>U526+V526</f>
        <v/>
      </c>
      <c r="U526" s="200" t="n">
        <v>0.5451</v>
      </c>
      <c r="V526" s="44" t="n"/>
      <c r="W526" s="46" t="inlineStr">
        <is>
          <t>水务局</t>
        </is>
      </c>
      <c r="X526" s="46" t="inlineStr">
        <is>
          <t>李英璞</t>
        </is>
      </c>
      <c r="Y526" s="46" t="inlineStr">
        <is>
          <t>水务局</t>
        </is>
      </c>
      <c r="Z526" s="44" t="inlineStr">
        <is>
          <t>李英璞</t>
        </is>
      </c>
      <c r="AA526" s="44" t="inlineStr">
        <is>
          <t>环农领办发〔2022〕3号</t>
        </is>
      </c>
      <c r="AB526" s="44" t="inlineStr">
        <is>
          <t>中提前批</t>
        </is>
      </c>
      <c r="AC526" s="67" t="inlineStr">
        <is>
          <t>否</t>
        </is>
      </c>
      <c r="AD526" s="67" t="inlineStr">
        <is>
          <t>√</t>
        </is>
      </c>
      <c r="AE526" s="67" t="inlineStr">
        <is>
          <t>√</t>
        </is>
      </c>
      <c r="AF526" s="67" t="inlineStr">
        <is>
          <t>√</t>
        </is>
      </c>
      <c r="AG526" s="67" t="inlineStr">
        <is>
          <t>√</t>
        </is>
      </c>
      <c r="AH526" s="67" t="inlineStr">
        <is>
          <t>√</t>
        </is>
      </c>
      <c r="AI526" s="67" t="inlineStr">
        <is>
          <t>√</t>
        </is>
      </c>
      <c r="AJ526" s="67" t="inlineStr">
        <is>
          <t>√</t>
        </is>
      </c>
      <c r="AK526" s="67" t="inlineStr">
        <is>
          <t>√</t>
        </is>
      </c>
      <c r="AL526" s="18" t="inlineStr">
        <is>
          <t>×</t>
        </is>
      </c>
      <c r="AM526" s="18" t="inlineStr">
        <is>
          <t>×</t>
        </is>
      </c>
      <c r="AN526" s="67" t="inlineStr">
        <is>
          <t>√</t>
        </is>
      </c>
      <c r="AO526" s="67" t="n"/>
    </row>
    <row r="527" ht="122" customHeight="1" s="186">
      <c r="A527" s="123" t="n"/>
      <c r="B527" s="46" t="inlineStr">
        <is>
          <t>环县2021年虎洞镇沙井村拓塬组等管道延伸工程</t>
        </is>
      </c>
      <c r="C527" s="46" t="inlineStr">
        <is>
          <t>续建</t>
        </is>
      </c>
      <c r="D527" s="44" t="inlineStr">
        <is>
          <t>2021.01-2022.12</t>
        </is>
      </c>
      <c r="E527" s="46" t="inlineStr">
        <is>
          <t>虎洞镇等4个乡镇</t>
        </is>
      </c>
      <c r="F527" s="104" t="inlineStr">
        <is>
          <t>毛井镇高家洼村：工程埋设DN90PE管线4.0km，修建闸阀井6座；修建供水点。                                                                                                                                                                木钵镇关营村关营组：埋设DN110PE管长0.6Km；埋设DN50PE供水管线1.2km；修建闸阀井5座。                                                                                                                                                                    环城镇唐塬村：新建1000m3高位蓄水池1座及配套设施。                                                                                                                                                                                                     虎洞镇沙井乡拓塬组：新建200m3高位蓄水池1座及配套设施，加压泵站一座，上水管线3.33Km，供水管线12.5Km。(工程总投资395.22万元，已安排318.12万元，本次安排70万元)</t>
        </is>
      </c>
      <c r="G527" s="46" t="n">
        <v>70</v>
      </c>
      <c r="H527" s="46" t="n">
        <v>70</v>
      </c>
      <c r="I527" s="46" t="n"/>
      <c r="J527" s="44" t="n"/>
      <c r="K527" s="44" t="n"/>
      <c r="L527" s="44" t="inlineStr">
        <is>
          <t>甘财扶贫〔2021〕26号</t>
        </is>
      </c>
      <c r="M527" s="104" t="inlineStr">
        <is>
          <t>巩固提升4个乡镇7个行政村443户1756人的饮水，保障群众产业发展用水。</t>
        </is>
      </c>
      <c r="N527" s="104" t="inlineStr">
        <is>
          <t>提升改善农村供水条件，进一步巩固安全饮水成果。</t>
        </is>
      </c>
      <c r="O527" s="46" t="n">
        <v>7</v>
      </c>
      <c r="P527" s="44" t="n"/>
      <c r="Q527" s="46">
        <f>R527+S527</f>
        <v/>
      </c>
      <c r="R527" s="46" t="n">
        <v>0.0443</v>
      </c>
      <c r="S527" s="44" t="n"/>
      <c r="T527" s="46">
        <f>U527+V527</f>
        <v/>
      </c>
      <c r="U527" s="200" t="n">
        <v>0.1756</v>
      </c>
      <c r="V527" s="44" t="n"/>
      <c r="W527" s="46" t="inlineStr">
        <is>
          <t>水务局</t>
        </is>
      </c>
      <c r="X527" s="46" t="inlineStr">
        <is>
          <t>李英璞</t>
        </is>
      </c>
      <c r="Y527" s="46" t="inlineStr">
        <is>
          <t>水务局</t>
        </is>
      </c>
      <c r="Z527" s="44" t="inlineStr">
        <is>
          <t>李英璞</t>
        </is>
      </c>
      <c r="AA527" s="44" t="inlineStr">
        <is>
          <t>环农领办发〔2022〕3号</t>
        </is>
      </c>
      <c r="AB527" s="44" t="inlineStr">
        <is>
          <t>中提前批</t>
        </is>
      </c>
      <c r="AC527" s="67" t="inlineStr">
        <is>
          <t>否</t>
        </is>
      </c>
      <c r="AD527" s="67" t="inlineStr">
        <is>
          <t>√</t>
        </is>
      </c>
      <c r="AE527" s="67" t="inlineStr">
        <is>
          <t>√</t>
        </is>
      </c>
      <c r="AF527" s="67" t="inlineStr">
        <is>
          <t>√</t>
        </is>
      </c>
      <c r="AG527" s="67" t="inlineStr">
        <is>
          <t>√</t>
        </is>
      </c>
      <c r="AH527" s="67" t="inlineStr">
        <is>
          <t>√</t>
        </is>
      </c>
      <c r="AI527" s="67" t="inlineStr">
        <is>
          <t>√</t>
        </is>
      </c>
      <c r="AJ527" s="67" t="inlineStr">
        <is>
          <t>√</t>
        </is>
      </c>
      <c r="AK527" s="67" t="inlineStr">
        <is>
          <t>√</t>
        </is>
      </c>
      <c r="AL527" s="18" t="inlineStr">
        <is>
          <t>×</t>
        </is>
      </c>
      <c r="AM527" s="18" t="inlineStr">
        <is>
          <t>×</t>
        </is>
      </c>
      <c r="AN527" s="67" t="inlineStr">
        <is>
          <t>√</t>
        </is>
      </c>
      <c r="AO527" s="67" t="n"/>
    </row>
    <row r="528" ht="96" customHeight="1" s="186">
      <c r="A528" s="123" t="n"/>
      <c r="B528" s="46" t="inlineStr">
        <is>
          <t>环县环城镇白草原村供水工程</t>
        </is>
      </c>
      <c r="C528" s="46" t="inlineStr">
        <is>
          <t>续建</t>
        </is>
      </c>
      <c r="D528" s="44" t="inlineStr">
        <is>
          <t>2021.01-2022.12</t>
        </is>
      </c>
      <c r="E528" s="46" t="inlineStr">
        <is>
          <t>环城镇白草塬村</t>
        </is>
      </c>
      <c r="F528" s="104" t="inlineStr">
        <is>
          <t>白草原组：埋设上水管道8700m、新建3000m3高位蓄水池1座、200m3蓄水池1座、配电房1间、闸阀井65座；埋设输水管道22705m、；、安装潜水泵4台、离心泵2台；入户169户。赵沟门组：新建50m3地下调蓄水池1座，闸阀井2座，潜水泵2台，埋设Dn50PE管100m(工程总投资1092.37万元，已安排927万元，本次安排50万元)</t>
        </is>
      </c>
      <c r="G528" s="46" t="n">
        <v>50</v>
      </c>
      <c r="H528" s="46" t="n">
        <v>50</v>
      </c>
      <c r="I528" s="46" t="n"/>
      <c r="J528" s="44" t="n"/>
      <c r="K528" s="44" t="n"/>
      <c r="L528" s="44" t="inlineStr">
        <is>
          <t>甘财扶贫〔2021〕26号</t>
        </is>
      </c>
      <c r="M528" s="104" t="inlineStr">
        <is>
          <t>巩固提升白草原村白草原组、赵沟门组、赵崾岘组370户1332人（贫困户28户103人）的用水，保障产业发展用水。</t>
        </is>
      </c>
      <c r="N528" s="104" t="inlineStr">
        <is>
          <t>提升改善农村供水条件，进一步巩固安全饮水成果。</t>
        </is>
      </c>
      <c r="O528" s="115" t="n">
        <v>0</v>
      </c>
      <c r="P528" s="44" t="n">
        <v>1</v>
      </c>
      <c r="Q528" s="46">
        <f>R528+S528</f>
        <v/>
      </c>
      <c r="R528" s="46" t="n">
        <v>0.037</v>
      </c>
      <c r="S528" s="44" t="n"/>
      <c r="T528" s="46">
        <f>U528+V528</f>
        <v/>
      </c>
      <c r="U528" s="200" t="n">
        <v>0.1332</v>
      </c>
      <c r="V528" s="44" t="n"/>
      <c r="W528" s="46" t="inlineStr">
        <is>
          <t>水务局</t>
        </is>
      </c>
      <c r="X528" s="46" t="inlineStr">
        <is>
          <t>李英璞</t>
        </is>
      </c>
      <c r="Y528" s="46" t="inlineStr">
        <is>
          <t>水务局</t>
        </is>
      </c>
      <c r="Z528" s="44" t="inlineStr">
        <is>
          <t>李英璞</t>
        </is>
      </c>
      <c r="AA528" s="44" t="inlineStr">
        <is>
          <t>环农领办发〔2022〕3号</t>
        </is>
      </c>
      <c r="AB528" s="44" t="inlineStr">
        <is>
          <t>中提前批</t>
        </is>
      </c>
      <c r="AC528" s="67" t="inlineStr">
        <is>
          <t>否</t>
        </is>
      </c>
      <c r="AD528" s="67" t="inlineStr">
        <is>
          <t>√</t>
        </is>
      </c>
      <c r="AE528" s="67" t="inlineStr">
        <is>
          <t>√</t>
        </is>
      </c>
      <c r="AF528" s="67" t="inlineStr">
        <is>
          <t>√</t>
        </is>
      </c>
      <c r="AG528" s="67" t="inlineStr">
        <is>
          <t>√</t>
        </is>
      </c>
      <c r="AH528" s="67" t="inlineStr">
        <is>
          <t>√</t>
        </is>
      </c>
      <c r="AI528" s="67" t="inlineStr">
        <is>
          <t>√</t>
        </is>
      </c>
      <c r="AJ528" s="67" t="inlineStr">
        <is>
          <t>√</t>
        </is>
      </c>
      <c r="AK528" s="67" t="inlineStr">
        <is>
          <t>√</t>
        </is>
      </c>
      <c r="AL528" s="18" t="inlineStr">
        <is>
          <t>×</t>
        </is>
      </c>
      <c r="AM528" s="18" t="inlineStr">
        <is>
          <t>×</t>
        </is>
      </c>
      <c r="AN528" s="67" t="inlineStr">
        <is>
          <t>√</t>
        </is>
      </c>
      <c r="AO528" s="67" t="n"/>
    </row>
    <row r="529" ht="62" customHeight="1" s="186">
      <c r="A529" s="123" t="n"/>
      <c r="B529" s="46" t="inlineStr">
        <is>
          <t>环县农村饮水整改维修项目</t>
        </is>
      </c>
      <c r="C529" s="46" t="inlineStr">
        <is>
          <t>续建</t>
        </is>
      </c>
      <c r="D529" s="44" t="inlineStr">
        <is>
          <t>2021.01-2022.12</t>
        </is>
      </c>
      <c r="E529" s="46" t="inlineStr">
        <is>
          <t>演武等17个供水站</t>
        </is>
      </c>
      <c r="F529" s="104" t="inlineStr">
        <is>
          <t>演武供水站等17个供水站埋设供水管线83223m,新建闸阀井112座，安装C20砼预制井盖55座，潜水泵9台，自吸泵4台。(工程总投资766.53万元，已安排682.74万元，本次安排21.39万元)</t>
        </is>
      </c>
      <c r="G529" s="46" t="n">
        <v>21.39</v>
      </c>
      <c r="H529" s="46" t="n">
        <v>21.39</v>
      </c>
      <c r="I529" s="46" t="n"/>
      <c r="J529" s="44" t="n"/>
      <c r="K529" s="44" t="n"/>
      <c r="L529" s="44" t="inlineStr">
        <is>
          <t>甘财扶贫〔2021〕26号</t>
        </is>
      </c>
      <c r="M529" s="104" t="inlineStr">
        <is>
          <t>17个乡镇95个行政村水饮水问题。</t>
        </is>
      </c>
      <c r="N529" s="104" t="inlineStr">
        <is>
          <t>提升改善农村供水条件，进一步巩固安全饮水成果。</t>
        </is>
      </c>
      <c r="O529" s="46" t="n">
        <v>95</v>
      </c>
      <c r="P529" s="44" t="n"/>
      <c r="Q529" s="46">
        <f>R529+S529</f>
        <v/>
      </c>
      <c r="R529" s="46" t="n">
        <v>1.0008</v>
      </c>
      <c r="S529" s="44" t="n"/>
      <c r="T529" s="46">
        <f>U529+V529</f>
        <v/>
      </c>
      <c r="U529" s="200" t="n">
        <v>4.3911</v>
      </c>
      <c r="V529" s="44" t="n"/>
      <c r="W529" s="46" t="inlineStr">
        <is>
          <t>水务局</t>
        </is>
      </c>
      <c r="X529" s="46" t="inlineStr">
        <is>
          <t>李英璞</t>
        </is>
      </c>
      <c r="Y529" s="46" t="inlineStr">
        <is>
          <t>自来水公司</t>
        </is>
      </c>
      <c r="Z529" s="44" t="inlineStr">
        <is>
          <t>张烨君</t>
        </is>
      </c>
      <c r="AA529" s="44" t="inlineStr">
        <is>
          <t>环农领办发〔2022〕3号</t>
        </is>
      </c>
      <c r="AB529" s="44" t="inlineStr">
        <is>
          <t>中提前批</t>
        </is>
      </c>
      <c r="AC529" s="67" t="inlineStr">
        <is>
          <t>否</t>
        </is>
      </c>
      <c r="AD529" s="67" t="inlineStr">
        <is>
          <t>√</t>
        </is>
      </c>
      <c r="AE529" s="67" t="inlineStr">
        <is>
          <t>√</t>
        </is>
      </c>
      <c r="AF529" s="67" t="inlineStr">
        <is>
          <t>√</t>
        </is>
      </c>
      <c r="AG529" s="67" t="inlineStr">
        <is>
          <t>√</t>
        </is>
      </c>
      <c r="AH529" s="67" t="inlineStr">
        <is>
          <t>√</t>
        </is>
      </c>
      <c r="AI529" s="67" t="inlineStr">
        <is>
          <t>√</t>
        </is>
      </c>
      <c r="AJ529" s="67" t="inlineStr">
        <is>
          <t>√</t>
        </is>
      </c>
      <c r="AK529" s="67" t="inlineStr">
        <is>
          <t>√</t>
        </is>
      </c>
      <c r="AL529" s="18" t="inlineStr">
        <is>
          <t>×</t>
        </is>
      </c>
      <c r="AM529" s="18" t="inlineStr">
        <is>
          <t>×</t>
        </is>
      </c>
      <c r="AN529" s="67" t="inlineStr">
        <is>
          <t>√</t>
        </is>
      </c>
      <c r="AO529" s="67" t="n"/>
    </row>
    <row r="530" ht="67" customHeight="1" s="186">
      <c r="A530" s="123" t="n"/>
      <c r="B530" s="46" t="inlineStr">
        <is>
          <t>环县车道镇农村饮水应急水源工程</t>
        </is>
      </c>
      <c r="C530" s="46" t="inlineStr">
        <is>
          <t>续建</t>
        </is>
      </c>
      <c r="D530" s="44" t="inlineStr">
        <is>
          <t>2021.01-2022.12</t>
        </is>
      </c>
      <c r="E530" s="46" t="inlineStr">
        <is>
          <t>环县车道镇</t>
        </is>
      </c>
      <c r="F530" s="104" t="inlineStr">
        <is>
          <t>新建10000m3蓄水池2座，2000m3蓄水池1座，200m3蓄水池1座,埋设上水管道长度 4.389km,供水管线9.509km;新建闸阀井13座，镇墩8座。(工程总投资747.02万元，已安排636万元，本次安排10.98万元)</t>
        </is>
      </c>
      <c r="G530" s="46" t="n">
        <v>10.98</v>
      </c>
      <c r="H530" s="46" t="n">
        <v>10.98</v>
      </c>
      <c r="I530" s="46" t="n"/>
      <c r="J530" s="44" t="n"/>
      <c r="K530" s="44" t="n"/>
      <c r="L530" s="44" t="inlineStr">
        <is>
          <t>甘财扶贫〔2021〕26号</t>
        </is>
      </c>
      <c r="M530" s="104" t="inlineStr">
        <is>
          <t>巩固提升1个乡镇2个行政村1437户7026人的冬季供水问题。</t>
        </is>
      </c>
      <c r="N530" s="104" t="inlineStr">
        <is>
          <t>提升改善农村供水条件，进一步巩固安全饮水成果。</t>
        </is>
      </c>
      <c r="O530" s="46" t="n">
        <v>2</v>
      </c>
      <c r="P530" s="44" t="n"/>
      <c r="Q530" s="46">
        <f>R530+S530</f>
        <v/>
      </c>
      <c r="R530" s="46" t="n">
        <v>0.273</v>
      </c>
      <c r="S530" s="44" t="n"/>
      <c r="T530" s="46">
        <f>U530+V530</f>
        <v/>
      </c>
      <c r="U530" s="200" t="n">
        <v>0.1239</v>
      </c>
      <c r="V530" s="44" t="n"/>
      <c r="W530" s="46" t="inlineStr">
        <is>
          <t>水务局</t>
        </is>
      </c>
      <c r="X530" s="46" t="inlineStr">
        <is>
          <t>李英璞</t>
        </is>
      </c>
      <c r="Y530" s="46" t="inlineStr">
        <is>
          <t>自来水公司</t>
        </is>
      </c>
      <c r="Z530" s="44" t="inlineStr">
        <is>
          <t>张烨君</t>
        </is>
      </c>
      <c r="AA530" s="44" t="inlineStr">
        <is>
          <t>环农领办发〔2022〕3号</t>
        </is>
      </c>
      <c r="AB530" s="44" t="inlineStr">
        <is>
          <t>中提前批</t>
        </is>
      </c>
      <c r="AC530" s="67" t="inlineStr">
        <is>
          <t>否</t>
        </is>
      </c>
      <c r="AD530" s="67" t="inlineStr">
        <is>
          <t>√</t>
        </is>
      </c>
      <c r="AE530" s="67" t="inlineStr">
        <is>
          <t>√</t>
        </is>
      </c>
      <c r="AF530" s="67" t="inlineStr">
        <is>
          <t>√</t>
        </is>
      </c>
      <c r="AG530" s="67" t="inlineStr">
        <is>
          <t>√</t>
        </is>
      </c>
      <c r="AH530" s="67" t="inlineStr">
        <is>
          <t>√</t>
        </is>
      </c>
      <c r="AI530" s="67" t="inlineStr">
        <is>
          <t>√</t>
        </is>
      </c>
      <c r="AJ530" s="67" t="inlineStr">
        <is>
          <t>√</t>
        </is>
      </c>
      <c r="AK530" s="67" t="inlineStr">
        <is>
          <t>√</t>
        </is>
      </c>
      <c r="AL530" s="18" t="inlineStr">
        <is>
          <t>×</t>
        </is>
      </c>
      <c r="AM530" s="18" t="inlineStr">
        <is>
          <t>×</t>
        </is>
      </c>
      <c r="AN530" s="67" t="inlineStr">
        <is>
          <t>√</t>
        </is>
      </c>
      <c r="AO530" s="67" t="n"/>
    </row>
    <row r="531" ht="95" customHeight="1" s="186">
      <c r="A531" s="123" t="n"/>
      <c r="B531" s="46" t="inlineStr">
        <is>
          <t>环县毛井镇高家洼村供水水源工程</t>
        </is>
      </c>
      <c r="C531" s="46" t="inlineStr">
        <is>
          <t>续建</t>
        </is>
      </c>
      <c r="D531" s="44" t="inlineStr">
        <is>
          <t>2021.01-2022.12</t>
        </is>
      </c>
      <c r="E531" s="46" t="inlineStr">
        <is>
          <t>环县毛井镇高家洼村</t>
        </is>
      </c>
      <c r="F531" s="104" t="inlineStr">
        <is>
          <t>新建50m³进水前池1座，200m³蓄水池1座，5000m³蓄水池1座，泵房62.4m²；铺设100级110PE上水管道4700m，铺设100级32PE上水管道200m，铺设Dg100无缝钢管4900m，新建闸阀井11座；安装80KVA变压器1台，高、低压线路各0.2km；D15-204-6型多级离心泵2台，CDL20-10多级离心泵2台，安装自动化控制系统1套，配电系统1套。(工程总投资428.9万元，已安排260万元，本次安排93万元)</t>
        </is>
      </c>
      <c r="G531" s="46" t="n">
        <v>93</v>
      </c>
      <c r="H531" s="46" t="n">
        <v>93</v>
      </c>
      <c r="I531" s="46" t="n"/>
      <c r="J531" s="44" t="n"/>
      <c r="K531" s="44" t="n"/>
      <c r="L531" s="44" t="inlineStr">
        <is>
          <t>甘财扶贫〔2021〕26号</t>
        </is>
      </c>
      <c r="M531" s="104" t="inlineStr">
        <is>
          <t>巩固提升1个乡镇2个行政村1214户4932人饮水，保障周围群众产业发展用水。</t>
        </is>
      </c>
      <c r="N531" s="104" t="inlineStr">
        <is>
          <t>提升改善农村供水条件，进一步巩固安全饮水成果。</t>
        </is>
      </c>
      <c r="O531" s="46" t="n">
        <v>2</v>
      </c>
      <c r="P531" s="44" t="n"/>
      <c r="Q531" s="46">
        <f>R531+S531</f>
        <v/>
      </c>
      <c r="R531" s="46" t="n">
        <v>0.1214</v>
      </c>
      <c r="S531" s="44" t="n"/>
      <c r="T531" s="46">
        <f>U531+V531</f>
        <v/>
      </c>
      <c r="U531" s="200" t="n">
        <v>0.4932</v>
      </c>
      <c r="V531" s="44" t="n"/>
      <c r="W531" s="46" t="inlineStr">
        <is>
          <t>水务局</t>
        </is>
      </c>
      <c r="X531" s="46" t="inlineStr">
        <is>
          <t>李英璞</t>
        </is>
      </c>
      <c r="Y531" s="46" t="inlineStr">
        <is>
          <t>自来水公司</t>
        </is>
      </c>
      <c r="Z531" s="44" t="inlineStr">
        <is>
          <t>张烨君</t>
        </is>
      </c>
      <c r="AA531" s="44" t="inlineStr">
        <is>
          <t>环农领办发〔2022〕3号</t>
        </is>
      </c>
      <c r="AB531" s="44" t="inlineStr">
        <is>
          <t>中提前批</t>
        </is>
      </c>
      <c r="AC531" s="67" t="inlineStr">
        <is>
          <t>否</t>
        </is>
      </c>
      <c r="AD531" s="67" t="inlineStr">
        <is>
          <t>√</t>
        </is>
      </c>
      <c r="AE531" s="67" t="inlineStr">
        <is>
          <t>√</t>
        </is>
      </c>
      <c r="AF531" s="67" t="inlineStr">
        <is>
          <t>√</t>
        </is>
      </c>
      <c r="AG531" s="67" t="inlineStr">
        <is>
          <t>√</t>
        </is>
      </c>
      <c r="AH531" s="67" t="inlineStr">
        <is>
          <t>√</t>
        </is>
      </c>
      <c r="AI531" s="67" t="inlineStr">
        <is>
          <t>√</t>
        </is>
      </c>
      <c r="AJ531" s="67" t="inlineStr">
        <is>
          <t>√</t>
        </is>
      </c>
      <c r="AK531" s="67" t="inlineStr">
        <is>
          <t>√</t>
        </is>
      </c>
      <c r="AL531" s="18" t="inlineStr">
        <is>
          <t>×</t>
        </is>
      </c>
      <c r="AM531" s="18" t="inlineStr">
        <is>
          <t>×</t>
        </is>
      </c>
      <c r="AN531" s="67" t="inlineStr">
        <is>
          <t>√</t>
        </is>
      </c>
      <c r="AO531" s="67" t="n"/>
    </row>
    <row r="532" ht="90" customHeight="1" s="186">
      <c r="A532" s="123" t="n"/>
      <c r="B532" s="46" t="inlineStr">
        <is>
          <t>环县山城乡八里铺村农村饮水提升改造工程</t>
        </is>
      </c>
      <c r="C532" s="46" t="inlineStr">
        <is>
          <t>续建</t>
        </is>
      </c>
      <c r="D532" s="44" t="inlineStr">
        <is>
          <t>2021.01-2022.12</t>
        </is>
      </c>
      <c r="E532" s="46" t="inlineStr">
        <is>
          <t>环县山城乡八里铺村</t>
        </is>
      </c>
      <c r="F532" s="104" t="inlineStr">
        <is>
          <t>新建500m³调蓄水池1座，配套D25-30-15/238型离心泵2台，自动化控制系统1套，100KVA变压器一台；新建150m³调蓄水池1座，安装DFW50-14/40型离心泵2台，自动化控制系统1套，50KVA变压器1台，新建检查井3座，埋设1.6MpaDN9OPE扬水管线2800m，闸阀井2座，自动化控制系统1套(工程总投资356.99万元，已安排150万元，本次安排153万元)</t>
        </is>
      </c>
      <c r="G532" s="46" t="n">
        <v>153</v>
      </c>
      <c r="H532" s="46" t="n">
        <v>153</v>
      </c>
      <c r="I532" s="46" t="n"/>
      <c r="J532" s="44" t="n"/>
      <c r="K532" s="44" t="n"/>
      <c r="L532" s="44" t="inlineStr">
        <is>
          <t>甘财扶贫〔2021〕26号</t>
        </is>
      </c>
      <c r="M532" s="104" t="inlineStr">
        <is>
          <t>巩固提升1个乡镇1个行政村292户1153人饮水，保障周围群众产业发展用水。</t>
        </is>
      </c>
      <c r="N532" s="104" t="inlineStr">
        <is>
          <t>提升改善农村供水条件，进一步巩固安全饮水成果。</t>
        </is>
      </c>
      <c r="O532" s="46" t="n">
        <v>1</v>
      </c>
      <c r="P532" s="44" t="n"/>
      <c r="Q532" s="46">
        <f>R532+S532</f>
        <v/>
      </c>
      <c r="R532" s="46" t="n">
        <v>0.0292</v>
      </c>
      <c r="S532" s="44" t="n"/>
      <c r="T532" s="46">
        <f>U532+V532</f>
        <v/>
      </c>
      <c r="U532" s="200" t="n">
        <v>0.1153</v>
      </c>
      <c r="V532" s="44" t="n"/>
      <c r="W532" s="46" t="inlineStr">
        <is>
          <t>水务局</t>
        </is>
      </c>
      <c r="X532" s="46" t="inlineStr">
        <is>
          <t>李英璞</t>
        </is>
      </c>
      <c r="Y532" s="46" t="inlineStr">
        <is>
          <t>自来水公司</t>
        </is>
      </c>
      <c r="Z532" s="44" t="inlineStr">
        <is>
          <t>张烨君</t>
        </is>
      </c>
      <c r="AA532" s="44" t="inlineStr">
        <is>
          <t>环农领办发〔2022〕3号</t>
        </is>
      </c>
      <c r="AB532" s="44" t="inlineStr">
        <is>
          <t>中提前批</t>
        </is>
      </c>
      <c r="AC532" s="67" t="inlineStr">
        <is>
          <t>否</t>
        </is>
      </c>
      <c r="AD532" s="67" t="inlineStr">
        <is>
          <t>√</t>
        </is>
      </c>
      <c r="AE532" s="67" t="inlineStr">
        <is>
          <t>√</t>
        </is>
      </c>
      <c r="AF532" s="67" t="inlineStr">
        <is>
          <t>√</t>
        </is>
      </c>
      <c r="AG532" s="67" t="inlineStr">
        <is>
          <t>√</t>
        </is>
      </c>
      <c r="AH532" s="67" t="inlineStr">
        <is>
          <t>√</t>
        </is>
      </c>
      <c r="AI532" s="67" t="inlineStr">
        <is>
          <t>√</t>
        </is>
      </c>
      <c r="AJ532" s="67" t="inlineStr">
        <is>
          <t>√</t>
        </is>
      </c>
      <c r="AK532" s="67" t="inlineStr">
        <is>
          <t>√</t>
        </is>
      </c>
      <c r="AL532" s="18" t="inlineStr">
        <is>
          <t>×</t>
        </is>
      </c>
      <c r="AM532" s="18" t="inlineStr">
        <is>
          <t>×</t>
        </is>
      </c>
      <c r="AN532" s="67" t="inlineStr">
        <is>
          <t>√</t>
        </is>
      </c>
      <c r="AO532" s="67" t="n"/>
    </row>
    <row r="533" ht="90" customHeight="1" s="186">
      <c r="A533" s="123" t="n"/>
      <c r="B533" s="46" t="inlineStr">
        <is>
          <t>环县甜水南湫农村饮水安全工程二泵站迁改项目</t>
        </is>
      </c>
      <c r="C533" s="46" t="inlineStr">
        <is>
          <t>续建</t>
        </is>
      </c>
      <c r="D533" s="44" t="inlineStr">
        <is>
          <t>2021.01-2022.12</t>
        </is>
      </c>
      <c r="E533" s="46" t="inlineStr">
        <is>
          <t>甜水镇甜水街村贾沟泉组</t>
        </is>
      </c>
      <c r="F533" s="104" t="inlineStr">
        <is>
          <t>修建泵站1座，新建500m³进水前池1座，埋设Dg125上水钢管0.6km,Dn90PE供水管0.4km,修建闸阀井5座，安装100KVA变压器1台，架设10KV高压线路1.0km,380V低压线路0.5km,安装变频泵3台，自动化控制设备1套。(工程总投资325.41万元，已安排100万元，本次安排159万元)</t>
        </is>
      </c>
      <c r="G533" s="46" t="n">
        <v>159</v>
      </c>
      <c r="H533" s="46" t="n">
        <v>159</v>
      </c>
      <c r="I533" s="46" t="n"/>
      <c r="J533" s="44" t="n"/>
      <c r="K533" s="44" t="n"/>
      <c r="L533" s="44" t="inlineStr">
        <is>
          <t>甘财扶贫〔2021〕26号</t>
        </is>
      </c>
      <c r="M533" s="104" t="inlineStr">
        <is>
          <t>巩固提升2乡镇13个行政村3180户11299人饮水，保障周围群众产业发展用水。</t>
        </is>
      </c>
      <c r="N533" s="104" t="inlineStr">
        <is>
          <t>提升改善农村供水条件，进一步巩固安全饮水成果。</t>
        </is>
      </c>
      <c r="O533" s="46" t="n">
        <v>13</v>
      </c>
      <c r="P533" s="44" t="n"/>
      <c r="Q533" s="46">
        <f>R533+S533</f>
        <v/>
      </c>
      <c r="R533" s="46" t="n">
        <v>0.318</v>
      </c>
      <c r="S533" s="44" t="n"/>
      <c r="T533" s="46">
        <f>U533+V533</f>
        <v/>
      </c>
      <c r="U533" s="200" t="n">
        <v>1.1299</v>
      </c>
      <c r="V533" s="44" t="n"/>
      <c r="W533" s="46" t="inlineStr">
        <is>
          <t>水务局</t>
        </is>
      </c>
      <c r="X533" s="46" t="inlineStr">
        <is>
          <t>李英璞</t>
        </is>
      </c>
      <c r="Y533" s="46" t="inlineStr">
        <is>
          <t>自来水公司</t>
        </is>
      </c>
      <c r="Z533" s="44" t="inlineStr">
        <is>
          <t>张烨君</t>
        </is>
      </c>
      <c r="AA533" s="44" t="inlineStr">
        <is>
          <t>环农领办发〔2022〕3号</t>
        </is>
      </c>
      <c r="AB533" s="44" t="inlineStr">
        <is>
          <t>中提前批</t>
        </is>
      </c>
      <c r="AC533" s="67" t="inlineStr">
        <is>
          <t>否</t>
        </is>
      </c>
      <c r="AD533" s="67" t="inlineStr">
        <is>
          <t>√</t>
        </is>
      </c>
      <c r="AE533" s="67" t="inlineStr">
        <is>
          <t>√</t>
        </is>
      </c>
      <c r="AF533" s="67" t="inlineStr">
        <is>
          <t>√</t>
        </is>
      </c>
      <c r="AG533" s="67" t="inlineStr">
        <is>
          <t>√</t>
        </is>
      </c>
      <c r="AH533" s="67" t="inlineStr">
        <is>
          <t>√</t>
        </is>
      </c>
      <c r="AI533" s="67" t="inlineStr">
        <is>
          <t>√</t>
        </is>
      </c>
      <c r="AJ533" s="67" t="inlineStr">
        <is>
          <t>√</t>
        </is>
      </c>
      <c r="AK533" s="67" t="inlineStr">
        <is>
          <t>√</t>
        </is>
      </c>
      <c r="AL533" s="18" t="inlineStr">
        <is>
          <t>×</t>
        </is>
      </c>
      <c r="AM533" s="18" t="inlineStr">
        <is>
          <t>×</t>
        </is>
      </c>
      <c r="AN533" s="67" t="inlineStr">
        <is>
          <t>√</t>
        </is>
      </c>
      <c r="AO533" s="67" t="n"/>
    </row>
    <row r="534" ht="62" customHeight="1" s="186">
      <c r="A534" s="123" t="n"/>
      <c r="B534" s="46" t="inlineStr">
        <is>
          <t>环县西城洼至八里铺河道治理工程</t>
        </is>
      </c>
      <c r="C534" s="46" t="inlineStr">
        <is>
          <t>新建</t>
        </is>
      </c>
      <c r="D534" s="44" t="inlineStr">
        <is>
          <t>2022.01-2022.12</t>
        </is>
      </c>
      <c r="E534" s="46" t="inlineStr">
        <is>
          <t>山城乡</t>
        </is>
      </c>
      <c r="F534" s="51" t="inlineStr">
        <is>
          <t>新建堤防工程总长度1.898km，防护工程总长度3.08km，控导工程18处，治理河道长度6.34km。(工程投资3082.51万元，本次安排2158万元）</t>
        </is>
      </c>
      <c r="G534" s="46" t="n">
        <v>2158</v>
      </c>
      <c r="H534" s="46" t="n">
        <v>2158</v>
      </c>
      <c r="I534" s="46" t="n"/>
      <c r="J534" s="46" t="n"/>
      <c r="K534" s="46" t="n"/>
      <c r="L534" s="46" t="inlineStr">
        <is>
          <t>甘财农〔2021〕121号</t>
        </is>
      </c>
      <c r="M534" s="192" t="inlineStr">
        <is>
          <t>防止沿河公路及两岸不受洪水危害，保护耕地4.19万亩及9532人的生命安全。</t>
        </is>
      </c>
      <c r="N534" s="104" t="inlineStr">
        <is>
          <t>提升改善农村供水条件，进一步巩固安全饮水成果。</t>
        </is>
      </c>
      <c r="O534" s="46" t="n">
        <v>1</v>
      </c>
      <c r="P534" s="46" t="n"/>
      <c r="Q534" s="46">
        <f>R534+S534</f>
        <v/>
      </c>
      <c r="R534" s="46" t="n">
        <v>0.1985</v>
      </c>
      <c r="S534" s="46" t="n"/>
      <c r="T534" s="46">
        <f>U534+V534</f>
        <v/>
      </c>
      <c r="U534" s="46" t="n">
        <v>0.9532</v>
      </c>
      <c r="V534" s="46" t="n"/>
      <c r="W534" s="46" t="inlineStr">
        <is>
          <t>水务局</t>
        </is>
      </c>
      <c r="X534" s="46" t="inlineStr">
        <is>
          <t>李英璞</t>
        </is>
      </c>
      <c r="Y534" s="46" t="inlineStr">
        <is>
          <t>水务局</t>
        </is>
      </c>
      <c r="Z534" s="44" t="inlineStr">
        <is>
          <t>李英璞</t>
        </is>
      </c>
      <c r="AA534" s="44" t="inlineStr">
        <is>
          <t>环农领办发〔2021〕53号</t>
        </is>
      </c>
      <c r="AB534" s="44" t="inlineStr">
        <is>
          <t>一批整合</t>
        </is>
      </c>
      <c r="AC534" s="67" t="inlineStr">
        <is>
          <t>否</t>
        </is>
      </c>
      <c r="AD534" s="67" t="inlineStr">
        <is>
          <t>√</t>
        </is>
      </c>
      <c r="AE534" s="67" t="inlineStr">
        <is>
          <t>√</t>
        </is>
      </c>
      <c r="AF534" s="67" t="inlineStr">
        <is>
          <t>√</t>
        </is>
      </c>
      <c r="AG534" s="67" t="inlineStr">
        <is>
          <t>√</t>
        </is>
      </c>
      <c r="AH534" s="67" t="inlineStr">
        <is>
          <t>√</t>
        </is>
      </c>
      <c r="AI534" s="67" t="inlineStr">
        <is>
          <t>√</t>
        </is>
      </c>
      <c r="AJ534" s="67" t="inlineStr">
        <is>
          <t>√</t>
        </is>
      </c>
      <c r="AK534" s="67" t="inlineStr">
        <is>
          <t>√</t>
        </is>
      </c>
      <c r="AL534" s="18" t="inlineStr">
        <is>
          <t>×</t>
        </is>
      </c>
      <c r="AM534" s="18" t="inlineStr">
        <is>
          <t>×</t>
        </is>
      </c>
      <c r="AN534" s="67" t="inlineStr">
        <is>
          <t>√</t>
        </is>
      </c>
      <c r="AO534" s="67" t="n"/>
    </row>
    <row r="535" ht="154" customHeight="1" s="186">
      <c r="A535" s="123" t="n"/>
      <c r="B535" s="46" t="inlineStr">
        <is>
          <t>环县2022年农村饮水工程维修养护项目</t>
        </is>
      </c>
      <c r="C535" s="46" t="inlineStr">
        <is>
          <t>新建</t>
        </is>
      </c>
      <c r="D535" s="44" t="inlineStr">
        <is>
          <t>2022.01-2022.12</t>
        </is>
      </c>
      <c r="E535" s="46" t="inlineStr">
        <is>
          <t>南湫等4个乡镇</t>
        </is>
      </c>
      <c r="F535" s="51" t="inlineStr">
        <is>
          <t>1.南湫乡代家洼安装63KVA变压器1台，架设高压线路1.6km，低压线路0.05km，高压计量1套；
2.天池乡天池村供水工程维修改造项目：新建200m³蓄水池1座、淡化车间3间、10m³尾水池1座，埋设供水管道200m，新建闸阀井2座，配套20m³/h纳滤淡化水处理设备1套、次氯酸钠发生器1套、空气能供暖设备1套、50KVA变压器1台，安装WQ2120-202潜水泵2台（一备一用），架设高压线路2.2km、低压线路0.1km，集水廊道清淤、更换反滤体；
3.罗山川乡大树塬村供水工程维修改造项目：改造供水管线3.2km，修建闸阀井（1.2*1.6）8座；
4.木钵镇周湾村白塬供水工程维修改造项目。
(工程总投资290.5万元，本次安排116万元)</t>
        </is>
      </c>
      <c r="G535" s="46" t="n">
        <v>116</v>
      </c>
      <c r="H535" s="46" t="n">
        <v>116</v>
      </c>
      <c r="I535" s="46" t="n"/>
      <c r="J535" s="46" t="n"/>
      <c r="K535" s="46" t="n"/>
      <c r="L535" s="46" t="inlineStr">
        <is>
          <t>甘财农〔2021〕121号</t>
        </is>
      </c>
      <c r="M535" s="192" t="inlineStr">
        <is>
          <t>巩固提升4个乡镇4个行政村的人畜饮水保障水平。</t>
        </is>
      </c>
      <c r="N535" s="104" t="inlineStr">
        <is>
          <t>提升改善农村供水条件，进一步巩固安全饮水成果。</t>
        </is>
      </c>
      <c r="O535" s="46" t="n">
        <v>4</v>
      </c>
      <c r="P535" s="46" t="n"/>
      <c r="Q535" s="46">
        <f>R535+S535</f>
        <v/>
      </c>
      <c r="R535" s="46" t="n">
        <v>0.1025</v>
      </c>
      <c r="S535" s="46" t="n"/>
      <c r="T535" s="46">
        <f>U535+V535</f>
        <v/>
      </c>
      <c r="U535" s="46" t="n">
        <v>0.492</v>
      </c>
      <c r="V535" s="46" t="n"/>
      <c r="W535" s="46" t="inlineStr">
        <is>
          <t>水务局</t>
        </is>
      </c>
      <c r="X535" s="46" t="inlineStr">
        <is>
          <t>李英璞</t>
        </is>
      </c>
      <c r="Y535" s="46" t="inlineStr">
        <is>
          <t>水务局</t>
        </is>
      </c>
      <c r="Z535" s="44" t="inlineStr">
        <is>
          <t>李英璞</t>
        </is>
      </c>
      <c r="AA535" s="44" t="inlineStr">
        <is>
          <t>环农领办发〔2021〕53号</t>
        </is>
      </c>
      <c r="AB535" s="44" t="inlineStr">
        <is>
          <t>一批整合</t>
        </is>
      </c>
      <c r="AC535" s="67" t="inlineStr">
        <is>
          <t>否</t>
        </is>
      </c>
      <c r="AD535" s="67" t="inlineStr">
        <is>
          <t>√</t>
        </is>
      </c>
      <c r="AE535" s="67" t="inlineStr">
        <is>
          <t>√</t>
        </is>
      </c>
      <c r="AF535" s="67" t="inlineStr">
        <is>
          <t>√</t>
        </is>
      </c>
      <c r="AG535" s="67" t="inlineStr">
        <is>
          <t>√</t>
        </is>
      </c>
      <c r="AH535" s="67" t="inlineStr">
        <is>
          <t>√</t>
        </is>
      </c>
      <c r="AI535" s="67" t="inlineStr">
        <is>
          <t>√</t>
        </is>
      </c>
      <c r="AJ535" s="67" t="inlineStr">
        <is>
          <t>√</t>
        </is>
      </c>
      <c r="AK535" s="67" t="inlineStr">
        <is>
          <t>√</t>
        </is>
      </c>
      <c r="AL535" s="18" t="inlineStr">
        <is>
          <t>×</t>
        </is>
      </c>
      <c r="AM535" s="18" t="inlineStr">
        <is>
          <t>×</t>
        </is>
      </c>
      <c r="AN535" s="67" t="inlineStr">
        <is>
          <t>√</t>
        </is>
      </c>
      <c r="AO535" s="67" t="n"/>
    </row>
    <row r="536" ht="78" customHeight="1" s="186">
      <c r="A536" s="123" t="n"/>
      <c r="B536" s="46" t="inlineStr">
        <is>
          <t>环县2022年山洪灾害非工程措施维修养护项目</t>
        </is>
      </c>
      <c r="C536" s="46" t="inlineStr">
        <is>
          <t>新建</t>
        </is>
      </c>
      <c r="D536" s="44" t="inlineStr">
        <is>
          <t>2022.01-2022.12</t>
        </is>
      </c>
      <c r="E536" s="46" t="inlineStr">
        <is>
          <t>20个乡镇</t>
        </is>
      </c>
      <c r="F536" s="51" t="inlineStr">
        <is>
          <t>暴洪灾害监测点提升改造107个，为全县251个行政村各配备暴洪灾害设施1套(工程总投资228.90万元，本次安排109万元)</t>
        </is>
      </c>
      <c r="G536" s="46" t="n">
        <v>109</v>
      </c>
      <c r="H536" s="46" t="n">
        <v>109</v>
      </c>
      <c r="I536" s="46" t="n"/>
      <c r="J536" s="46" t="n"/>
      <c r="K536" s="46" t="n"/>
      <c r="L536" s="46" t="inlineStr">
        <is>
          <t>甘财农〔2021〕121号</t>
        </is>
      </c>
      <c r="M536" s="51" t="inlineStr">
        <is>
          <t>保障全县汛期暴洪灾害监测正常运行。</t>
        </is>
      </c>
      <c r="N536" s="104" t="inlineStr">
        <is>
          <t>提升改善农村供水条件，进一步巩固安全饮水成果。</t>
        </is>
      </c>
      <c r="O536" s="46" t="n">
        <v>215</v>
      </c>
      <c r="P536" s="46" t="n">
        <v>36</v>
      </c>
      <c r="Q536" s="46">
        <f>R536+S536</f>
        <v/>
      </c>
      <c r="R536" s="46" t="n">
        <v>3.9156</v>
      </c>
      <c r="S536" s="46" t="n"/>
      <c r="T536" s="46">
        <f>U536+V536</f>
        <v/>
      </c>
      <c r="U536" s="46" t="n">
        <v>18.7949</v>
      </c>
      <c r="V536" s="46" t="n"/>
      <c r="W536" s="46" t="inlineStr">
        <is>
          <t>水务局</t>
        </is>
      </c>
      <c r="X536" s="46" t="inlineStr">
        <is>
          <t>李英璞</t>
        </is>
      </c>
      <c r="Y536" s="46" t="inlineStr">
        <is>
          <t>水务局</t>
        </is>
      </c>
      <c r="Z536" s="44" t="inlineStr">
        <is>
          <t>李英璞</t>
        </is>
      </c>
      <c r="AA536" s="44" t="inlineStr">
        <is>
          <t>环农领办发〔2021〕53号</t>
        </is>
      </c>
      <c r="AB536" s="44" t="inlineStr">
        <is>
          <t>一批整合</t>
        </is>
      </c>
      <c r="AC536" s="67" t="inlineStr">
        <is>
          <t>否</t>
        </is>
      </c>
      <c r="AD536" s="67" t="inlineStr">
        <is>
          <t>√</t>
        </is>
      </c>
      <c r="AE536" s="67" t="inlineStr">
        <is>
          <t>√</t>
        </is>
      </c>
      <c r="AF536" s="67" t="inlineStr">
        <is>
          <t>√</t>
        </is>
      </c>
      <c r="AG536" s="67" t="inlineStr">
        <is>
          <t>√</t>
        </is>
      </c>
      <c r="AH536" s="67" t="inlineStr">
        <is>
          <t>√</t>
        </is>
      </c>
      <c r="AI536" s="67" t="inlineStr">
        <is>
          <t>√</t>
        </is>
      </c>
      <c r="AJ536" s="67" t="inlineStr">
        <is>
          <t>√</t>
        </is>
      </c>
      <c r="AK536" s="67" t="inlineStr">
        <is>
          <t>√</t>
        </is>
      </c>
      <c r="AL536" s="18" t="inlineStr">
        <is>
          <t>×</t>
        </is>
      </c>
      <c r="AM536" s="18" t="inlineStr">
        <is>
          <t>×</t>
        </is>
      </c>
      <c r="AN536" s="67" t="inlineStr">
        <is>
          <t>√</t>
        </is>
      </c>
      <c r="AO536" s="67" t="n"/>
    </row>
    <row r="537" ht="78" customHeight="1" s="186">
      <c r="A537" s="123" t="n"/>
      <c r="B537" s="46" t="inlineStr">
        <is>
          <t>环县芦家湾乡王庄盘龙小堡条村供水工程</t>
        </is>
      </c>
      <c r="C537" s="46" t="inlineStr">
        <is>
          <t>新建</t>
        </is>
      </c>
      <c r="D537" s="44" t="inlineStr">
        <is>
          <t>2022.01-2022.12</t>
        </is>
      </c>
      <c r="E537" s="46" t="inlineStr">
        <is>
          <t>芦家湾乡</t>
        </is>
      </c>
      <c r="F537" s="51" t="inlineStr">
        <is>
          <t>新建泵站2座，150m³、200m³高位水池各1座，埋设各类输水管道22.87km,新建闸阀井20座，新建供水房2处，安装80KVA、50KVA变压器各1台，架设高压线路0.75km,低压线路0.2km,安装自动化设备2套(工程总投资368.87万元，本次安排184万元)</t>
        </is>
      </c>
      <c r="G537" s="46" t="n">
        <v>184</v>
      </c>
      <c r="H537" s="46" t="n">
        <v>184</v>
      </c>
      <c r="I537" s="46" t="n"/>
      <c r="J537" s="46" t="n"/>
      <c r="K537" s="46" t="n"/>
      <c r="L537" s="46" t="inlineStr">
        <is>
          <t>甘财资环〔2021〕121号</t>
        </is>
      </c>
      <c r="M537" s="51" t="inlineStr">
        <is>
          <t>巩固和改善王庄、盘龙、小堡条3个行政村341户1482人（脱贫人口247户1068人）饮水条件，保障人畜用水需求。</t>
        </is>
      </c>
      <c r="N537" s="104" t="inlineStr">
        <is>
          <t>提升改善农村供水条件，进一步巩固安全饮水成果。</t>
        </is>
      </c>
      <c r="O537" s="46" t="n">
        <v>3</v>
      </c>
      <c r="P537" s="46" t="n"/>
      <c r="Q537" s="46">
        <f>R537+S537</f>
        <v/>
      </c>
      <c r="R537" s="46" t="n">
        <v>0.0341</v>
      </c>
      <c r="S537" s="46" t="n"/>
      <c r="T537" s="46">
        <f>U537+V537</f>
        <v/>
      </c>
      <c r="U537" s="46" t="n">
        <v>0.1482</v>
      </c>
      <c r="V537" s="46" t="n"/>
      <c r="W537" s="46" t="inlineStr">
        <is>
          <t>水务局</t>
        </is>
      </c>
      <c r="X537" s="46" t="inlineStr">
        <is>
          <t>李英璞</t>
        </is>
      </c>
      <c r="Y537" s="46" t="inlineStr">
        <is>
          <t>水务局</t>
        </is>
      </c>
      <c r="Z537" s="44" t="inlineStr">
        <is>
          <t>李英璞</t>
        </is>
      </c>
      <c r="AA537" s="44" t="inlineStr">
        <is>
          <t>环农领办发〔2021〕53号</t>
        </is>
      </c>
      <c r="AB537" s="44" t="inlineStr">
        <is>
          <t>一批整合</t>
        </is>
      </c>
      <c r="AC537" s="67" t="inlineStr">
        <is>
          <t>否</t>
        </is>
      </c>
      <c r="AD537" s="67" t="inlineStr">
        <is>
          <t>√</t>
        </is>
      </c>
      <c r="AE537" s="67" t="inlineStr">
        <is>
          <t>√</t>
        </is>
      </c>
      <c r="AF537" s="67" t="inlineStr">
        <is>
          <t>√</t>
        </is>
      </c>
      <c r="AG537" s="67" t="inlineStr">
        <is>
          <t>√</t>
        </is>
      </c>
      <c r="AH537" s="67" t="inlineStr">
        <is>
          <t>√</t>
        </is>
      </c>
      <c r="AI537" s="67" t="inlineStr">
        <is>
          <t>√</t>
        </is>
      </c>
      <c r="AJ537" s="67" t="inlineStr">
        <is>
          <t>√</t>
        </is>
      </c>
      <c r="AK537" s="67" t="inlineStr">
        <is>
          <t>√</t>
        </is>
      </c>
      <c r="AL537" s="18" t="inlineStr">
        <is>
          <t>×</t>
        </is>
      </c>
      <c r="AM537" s="18" t="inlineStr">
        <is>
          <t>×</t>
        </is>
      </c>
      <c r="AN537" s="67" t="inlineStr">
        <is>
          <t>√</t>
        </is>
      </c>
      <c r="AO537" s="67" t="n"/>
    </row>
    <row r="538" ht="78" customHeight="1" s="186">
      <c r="A538" s="123" t="n"/>
      <c r="B538" s="46" t="inlineStr">
        <is>
          <t>环县车道镇安掌樱桃掌村供水工程</t>
        </is>
      </c>
      <c r="C538" s="46" t="inlineStr">
        <is>
          <t>新建</t>
        </is>
      </c>
      <c r="D538" s="44" t="inlineStr">
        <is>
          <t>2022.01-2022.12</t>
        </is>
      </c>
      <c r="E538" s="46" t="inlineStr">
        <is>
          <t>车道镇</t>
        </is>
      </c>
      <c r="F538" s="51" t="inlineStr">
        <is>
          <t>新建泵站1座，200³高位水池1座，埋设各类输水管道7.24km,新建闸阀井8座，新建供水房1处，安装80KVA变压器各1台，架设高压线路2.5km,低压线路0.2km,安装自动化设备1套(工程总投资464.83万元，本次安排116万元)</t>
        </is>
      </c>
      <c r="G538" s="46" t="n">
        <v>116</v>
      </c>
      <c r="H538" s="46" t="n">
        <v>116</v>
      </c>
      <c r="I538" s="46" t="n"/>
      <c r="J538" s="46" t="n"/>
      <c r="K538" s="46" t="n"/>
      <c r="L538" s="46" t="inlineStr">
        <is>
          <t>甘财资环〔2021〕121号</t>
        </is>
      </c>
      <c r="M538" s="51" t="inlineStr">
        <is>
          <t>巩固和改善安掌、樱桃掌2个行政村654户2672人（脱贫人口42户1396人）饮水条件，保障人畜用水需求。</t>
        </is>
      </c>
      <c r="N538" s="104" t="inlineStr">
        <is>
          <t>提升改善农村供水条件，进一步巩固安全饮水成果。</t>
        </is>
      </c>
      <c r="O538" s="46" t="n">
        <v>2</v>
      </c>
      <c r="P538" s="46" t="n"/>
      <c r="Q538" s="46">
        <f>R538+S538</f>
        <v/>
      </c>
      <c r="R538" s="46" t="n">
        <v>0.0654</v>
      </c>
      <c r="S538" s="46" t="n"/>
      <c r="T538" s="46">
        <f>U538+V538</f>
        <v/>
      </c>
      <c r="U538" s="46" t="n">
        <v>0.2672</v>
      </c>
      <c r="V538" s="46" t="n"/>
      <c r="W538" s="46" t="inlineStr">
        <is>
          <t>水务局</t>
        </is>
      </c>
      <c r="X538" s="46" t="inlineStr">
        <is>
          <t>李英璞</t>
        </is>
      </c>
      <c r="Y538" s="46" t="inlineStr">
        <is>
          <t>水务局</t>
        </is>
      </c>
      <c r="Z538" s="44" t="inlineStr">
        <is>
          <t>李英璞</t>
        </is>
      </c>
      <c r="AA538" s="44" t="inlineStr">
        <is>
          <t>环农领办发〔2021〕53号</t>
        </is>
      </c>
      <c r="AB538" s="44" t="inlineStr">
        <is>
          <t>一批整合</t>
        </is>
      </c>
      <c r="AC538" s="67" t="inlineStr">
        <is>
          <t>否</t>
        </is>
      </c>
      <c r="AD538" s="67" t="inlineStr">
        <is>
          <t>√</t>
        </is>
      </c>
      <c r="AE538" s="67" t="inlineStr">
        <is>
          <t>√</t>
        </is>
      </c>
      <c r="AF538" s="67" t="inlineStr">
        <is>
          <t>√</t>
        </is>
      </c>
      <c r="AG538" s="67" t="inlineStr">
        <is>
          <t>√</t>
        </is>
      </c>
      <c r="AH538" s="67" t="inlineStr">
        <is>
          <t>√</t>
        </is>
      </c>
      <c r="AI538" s="67" t="inlineStr">
        <is>
          <t>√</t>
        </is>
      </c>
      <c r="AJ538" s="67" t="inlineStr">
        <is>
          <t>√</t>
        </is>
      </c>
      <c r="AK538" s="67" t="inlineStr">
        <is>
          <t>√</t>
        </is>
      </c>
      <c r="AL538" s="18" t="inlineStr">
        <is>
          <t>×</t>
        </is>
      </c>
      <c r="AM538" s="18" t="inlineStr">
        <is>
          <t>×</t>
        </is>
      </c>
      <c r="AN538" s="67" t="inlineStr">
        <is>
          <t>√</t>
        </is>
      </c>
      <c r="AO538" s="67" t="n"/>
    </row>
    <row r="539" ht="78" customHeight="1" s="186">
      <c r="A539" s="123" t="n"/>
      <c r="B539" s="46" t="inlineStr">
        <is>
          <t>盐环定扬黄甘肃专用工程甜水堡调蓄引水工程</t>
        </is>
      </c>
      <c r="C539" s="46" t="inlineStr">
        <is>
          <t>续建</t>
        </is>
      </c>
      <c r="D539" s="44" t="inlineStr">
        <is>
          <t>2021.01-2022.12</t>
        </is>
      </c>
      <c r="E539" s="46" t="inlineStr">
        <is>
          <t>甜水镇甜水街村</t>
        </is>
      </c>
      <c r="F539" s="51" t="inlineStr">
        <is>
          <t>建设主要内容由引水工程、引水线路、沉砂池三部分组成。引水线路总长度2.73km，引水流量1.8m³/s；蓄水工程，水库总库容915.54万m³；输水工程，输水线路总长26.39km（由10条隧洞组成），设计流量1.45m³/s（工程总投资73002万元，本次申请7000万元）</t>
        </is>
      </c>
      <c r="G539" s="46" t="n">
        <v>7000</v>
      </c>
      <c r="H539" s="46" t="n">
        <v>7000</v>
      </c>
      <c r="I539" s="46" t="n"/>
      <c r="J539" s="46" t="n"/>
      <c r="K539" s="46" t="n"/>
      <c r="L539" s="46" t="inlineStr">
        <is>
          <t>甘财农〔2021〕121号</t>
        </is>
      </c>
      <c r="M539" s="206" t="inlineStr">
        <is>
          <t>大力改善供水条件，全面提升供水保障能力，进一步巩固人畜饮水安全和产业发展用水。</t>
        </is>
      </c>
      <c r="N539" s="104" t="inlineStr">
        <is>
          <t>提升改善农村供水条件，进一步巩固安全饮水成果。</t>
        </is>
      </c>
      <c r="O539" s="46" t="n">
        <v>92</v>
      </c>
      <c r="P539" s="46" t="n"/>
      <c r="Q539" s="46">
        <f>R539+S539</f>
        <v/>
      </c>
      <c r="R539" s="46" t="n">
        <v>3.21</v>
      </c>
      <c r="S539" s="46" t="n"/>
      <c r="T539" s="46">
        <f>U539+V539</f>
        <v/>
      </c>
      <c r="U539" s="46" t="n">
        <v>13.5</v>
      </c>
      <c r="V539" s="46" t="n"/>
      <c r="W539" s="46" t="inlineStr">
        <is>
          <t>扬黄工程管理局</t>
        </is>
      </c>
      <c r="X539" s="46" t="n"/>
      <c r="Y539" s="46" t="inlineStr">
        <is>
          <t>甜水堡调蓄引水工程建设管理局</t>
        </is>
      </c>
      <c r="Z539" s="44" t="n"/>
      <c r="AA539" s="44" t="inlineStr">
        <is>
          <t>环农领办发〔2021〕53号</t>
        </is>
      </c>
      <c r="AB539" s="44" t="inlineStr">
        <is>
          <t>一批整合</t>
        </is>
      </c>
      <c r="AC539" s="67" t="inlineStr">
        <is>
          <t>否</t>
        </is>
      </c>
      <c r="AD539" s="67" t="inlineStr">
        <is>
          <t>√</t>
        </is>
      </c>
      <c r="AE539" s="67" t="inlineStr">
        <is>
          <t>×（该项目属于省列重点项目）</t>
        </is>
      </c>
      <c r="AF539" s="67" t="inlineStr">
        <is>
          <t>×（该项目属于省列重点项目）</t>
        </is>
      </c>
      <c r="AG539" s="67" t="inlineStr">
        <is>
          <t>√</t>
        </is>
      </c>
      <c r="AH539" s="67" t="inlineStr">
        <is>
          <t>√</t>
        </is>
      </c>
      <c r="AI539" s="67" t="inlineStr">
        <is>
          <t>√</t>
        </is>
      </c>
      <c r="AJ539" s="67" t="inlineStr">
        <is>
          <t>√</t>
        </is>
      </c>
      <c r="AK539" s="67" t="inlineStr">
        <is>
          <t>√</t>
        </is>
      </c>
      <c r="AL539" s="18" t="inlineStr">
        <is>
          <t>×</t>
        </is>
      </c>
      <c r="AM539" s="18" t="inlineStr">
        <is>
          <t>×</t>
        </is>
      </c>
      <c r="AN539" s="67" t="inlineStr">
        <is>
          <t>√</t>
        </is>
      </c>
      <c r="AO539" s="67" t="n"/>
    </row>
    <row r="540" ht="53" customFormat="1" customHeight="1" s="6">
      <c r="A540" s="46" t="n"/>
      <c r="B540" s="46" t="inlineStr">
        <is>
          <t>脱贫户窖水消毒剂发放项目</t>
        </is>
      </c>
      <c r="C540" s="46" t="inlineStr">
        <is>
          <t>新建</t>
        </is>
      </c>
      <c r="D540" s="44" t="inlineStr">
        <is>
          <t>2022.01-2022.12</t>
        </is>
      </c>
      <c r="E540" s="46" t="inlineStr">
        <is>
          <t>20个乡镇</t>
        </is>
      </c>
      <c r="F540" s="104" t="inlineStr">
        <is>
          <t>为32722户农户发放窖水消毒剂。</t>
        </is>
      </c>
      <c r="G540" s="46" t="n">
        <v>81.8</v>
      </c>
      <c r="H540" s="46" t="n">
        <v>81.8</v>
      </c>
      <c r="I540" s="55" t="n"/>
      <c r="J540" s="44" t="n"/>
      <c r="K540" s="44" t="n"/>
      <c r="L540" s="44" t="inlineStr">
        <is>
          <t>甘财扶贫〔2021〕26号</t>
        </is>
      </c>
      <c r="M540" s="104" t="inlineStr">
        <is>
          <t>提升和改善2722户的饮水条件。</t>
        </is>
      </c>
      <c r="N540" s="104" t="inlineStr">
        <is>
          <t>提升改善农村供水条件，进一步巩固安全饮水成果。</t>
        </is>
      </c>
      <c r="O540" s="46" t="n">
        <v>215</v>
      </c>
      <c r="P540" s="44" t="n">
        <v>36</v>
      </c>
      <c r="Q540" s="46">
        <f>R540+S540</f>
        <v/>
      </c>
      <c r="R540" s="46" t="n">
        <v>3.2722</v>
      </c>
      <c r="S540" s="44" t="n"/>
      <c r="T540" s="46">
        <f>U540+V540</f>
        <v/>
      </c>
      <c r="U540" s="200" t="n">
        <v>14.7249</v>
      </c>
      <c r="V540" s="44" t="n"/>
      <c r="W540" s="46" t="inlineStr">
        <is>
          <t>水务局</t>
        </is>
      </c>
      <c r="X540" s="46" t="inlineStr">
        <is>
          <t>李英璞</t>
        </is>
      </c>
      <c r="Y540" s="46" t="inlineStr">
        <is>
          <t>水务局</t>
        </is>
      </c>
      <c r="Z540" s="44" t="inlineStr">
        <is>
          <t>李英璞</t>
        </is>
      </c>
      <c r="AA540" s="44" t="inlineStr">
        <is>
          <t>环农领办发〔2022〕3号</t>
        </is>
      </c>
      <c r="AB540" s="44" t="inlineStr">
        <is>
          <t>中提前批</t>
        </is>
      </c>
      <c r="AC540" s="67" t="inlineStr">
        <is>
          <t>否</t>
        </is>
      </c>
      <c r="AD540" s="67" t="inlineStr">
        <is>
          <t>√</t>
        </is>
      </c>
      <c r="AE540" s="67" t="inlineStr">
        <is>
          <t>√</t>
        </is>
      </c>
      <c r="AF540" s="67" t="inlineStr">
        <is>
          <t>√</t>
        </is>
      </c>
      <c r="AG540" s="67" t="inlineStr">
        <is>
          <t>√</t>
        </is>
      </c>
      <c r="AH540" s="67" t="inlineStr">
        <is>
          <t>√</t>
        </is>
      </c>
      <c r="AI540" s="67" t="inlineStr">
        <is>
          <t>√</t>
        </is>
      </c>
      <c r="AJ540" s="67" t="inlineStr">
        <is>
          <t>√</t>
        </is>
      </c>
      <c r="AK540" s="67" t="inlineStr">
        <is>
          <t>√</t>
        </is>
      </c>
      <c r="AL540" s="18" t="inlineStr">
        <is>
          <t>×</t>
        </is>
      </c>
      <c r="AM540" s="18" t="inlineStr">
        <is>
          <t>×</t>
        </is>
      </c>
      <c r="AN540" s="67" t="inlineStr">
        <is>
          <t>√</t>
        </is>
      </c>
      <c r="AO540" s="67" t="n"/>
    </row>
    <row r="541" ht="53" customFormat="1" customHeight="1" s="6">
      <c r="A541" s="46" t="n"/>
      <c r="B541" s="46" t="inlineStr">
        <is>
          <t>储水桶
购置项目</t>
        </is>
      </c>
      <c r="C541" s="46" t="inlineStr">
        <is>
          <t>新建</t>
        </is>
      </c>
      <c r="D541" s="44" t="inlineStr">
        <is>
          <t>2022.01-2022.12</t>
        </is>
      </c>
      <c r="E541" s="46" t="inlineStr">
        <is>
          <t>20个乡镇</t>
        </is>
      </c>
      <c r="F541" s="104" t="inlineStr">
        <is>
          <t>为1363户五保户发放储水桶1363个。</t>
        </is>
      </c>
      <c r="G541" s="46" t="n">
        <v>32</v>
      </c>
      <c r="H541" s="46" t="n">
        <v>32</v>
      </c>
      <c r="I541" s="46" t="n"/>
      <c r="J541" s="46" t="n"/>
      <c r="K541" s="46" t="n"/>
      <c r="L541" s="44" t="inlineStr">
        <is>
          <t>甘财农〔2021〕132号</t>
        </is>
      </c>
      <c r="M541" s="104" t="inlineStr">
        <is>
          <t>提升1363户五保户饮水条件。</t>
        </is>
      </c>
      <c r="N541" s="104" t="inlineStr">
        <is>
          <t>提升改善农村供水条件，进一步巩固安全饮水成果。</t>
        </is>
      </c>
      <c r="O541" s="46" t="n">
        <v>215</v>
      </c>
      <c r="P541" s="46" t="n">
        <v>36</v>
      </c>
      <c r="Q541" s="46">
        <f>R541+S541</f>
        <v/>
      </c>
      <c r="R541" s="46" t="n">
        <v>0.1363</v>
      </c>
      <c r="S541" s="46" t="n"/>
      <c r="T541" s="46">
        <f>U541+V541</f>
        <v/>
      </c>
      <c r="U541" s="200" t="n">
        <v>0.1763</v>
      </c>
      <c r="V541" s="200" t="n"/>
      <c r="W541" s="46" t="inlineStr">
        <is>
          <t>水务局</t>
        </is>
      </c>
      <c r="X541" s="46" t="inlineStr">
        <is>
          <t>李英璞</t>
        </is>
      </c>
      <c r="Y541" s="46" t="inlineStr">
        <is>
          <t>水务局</t>
        </is>
      </c>
      <c r="Z541" s="44" t="inlineStr">
        <is>
          <t>李英璞</t>
        </is>
      </c>
      <c r="AA541" s="44" t="inlineStr">
        <is>
          <t>环农领办发〔2022〕5号</t>
        </is>
      </c>
      <c r="AB541" s="44" t="inlineStr">
        <is>
          <t>二批整合</t>
        </is>
      </c>
      <c r="AC541" s="67" t="inlineStr">
        <is>
          <t>否</t>
        </is>
      </c>
      <c r="AD541" s="67" t="inlineStr">
        <is>
          <t>√</t>
        </is>
      </c>
      <c r="AE541" s="67" t="inlineStr">
        <is>
          <t>√</t>
        </is>
      </c>
      <c r="AF541" s="67" t="inlineStr">
        <is>
          <t>√</t>
        </is>
      </c>
      <c r="AG541" s="67" t="inlineStr">
        <is>
          <t>√</t>
        </is>
      </c>
      <c r="AH541" s="67" t="inlineStr">
        <is>
          <t>√</t>
        </is>
      </c>
      <c r="AI541" s="67" t="inlineStr">
        <is>
          <t>√</t>
        </is>
      </c>
      <c r="AJ541" s="67" t="inlineStr">
        <is>
          <t>√</t>
        </is>
      </c>
      <c r="AK541" s="67" t="inlineStr">
        <is>
          <t>√</t>
        </is>
      </c>
      <c r="AL541" s="18" t="inlineStr">
        <is>
          <t>×</t>
        </is>
      </c>
      <c r="AM541" s="18" t="inlineStr">
        <is>
          <t>×</t>
        </is>
      </c>
      <c r="AN541" s="67" t="inlineStr">
        <is>
          <t>√</t>
        </is>
      </c>
      <c r="AO541" s="67" t="n"/>
    </row>
    <row r="542" ht="53" customFormat="1" customHeight="1" s="6">
      <c r="A542" s="46" t="n"/>
      <c r="B542" s="188" t="inlineStr">
        <is>
          <t>（三）农田水利</t>
        </is>
      </c>
      <c r="C542" s="181" t="n"/>
      <c r="D542" s="181" t="n"/>
      <c r="E542" s="182" t="n"/>
      <c r="F542" s="104" t="n"/>
      <c r="G542" s="131">
        <f>G543</f>
        <v/>
      </c>
      <c r="H542" s="131">
        <f>H543</f>
        <v/>
      </c>
      <c r="I542" s="131">
        <f>I543</f>
        <v/>
      </c>
      <c r="J542" s="131">
        <f>J543</f>
        <v/>
      </c>
      <c r="K542" s="131">
        <f>K543</f>
        <v/>
      </c>
      <c r="L542" s="46" t="n"/>
      <c r="M542" s="104" t="n"/>
      <c r="N542" s="104" t="n"/>
      <c r="O542" s="46" t="n"/>
      <c r="P542" s="46" t="n"/>
      <c r="Q542" s="46" t="n"/>
      <c r="R542" s="46" t="n"/>
      <c r="S542" s="46" t="n"/>
      <c r="T542" s="46" t="n"/>
      <c r="U542" s="200" t="n"/>
      <c r="V542" s="200" t="n"/>
      <c r="W542" s="46" t="n"/>
      <c r="X542" s="46" t="n"/>
      <c r="Y542" s="46" t="n"/>
      <c r="Z542" s="44" t="n"/>
      <c r="AA542" s="44" t="n"/>
      <c r="AB542" s="44" t="n"/>
      <c r="AC542" s="67" t="n"/>
      <c r="AD542" s="67" t="n"/>
      <c r="AE542" s="67" t="n"/>
      <c r="AF542" s="67" t="n"/>
      <c r="AG542" s="67" t="n"/>
      <c r="AH542" s="67" t="n"/>
      <c r="AI542" s="67" t="n"/>
      <c r="AJ542" s="67" t="n"/>
      <c r="AK542" s="67" t="n"/>
      <c r="AL542" s="67" t="n"/>
      <c r="AM542" s="67" t="n"/>
      <c r="AN542" s="67" t="n"/>
      <c r="AO542" s="67" t="n"/>
    </row>
    <row r="543" ht="108" customFormat="1" customHeight="1" s="6">
      <c r="A543" s="132" t="n"/>
      <c r="B543" s="143" t="inlineStr">
        <is>
          <t>塬面保护项目</t>
        </is>
      </c>
      <c r="C543" s="143" t="inlineStr">
        <is>
          <t>新建</t>
        </is>
      </c>
      <c r="D543" s="134" t="inlineStr">
        <is>
          <t>2022.01-2022.12</t>
        </is>
      </c>
      <c r="E543" s="143" t="inlineStr">
        <is>
          <t>车道镇陈掌村、虎洞镇砂井子村</t>
        </is>
      </c>
      <c r="F543" s="135" t="inlineStr">
        <is>
          <t>车道镇陈掌村、虎洞镇砂井子村实施沟头回填2处，新建涝池3座，新建围埂2道，新建排水沟75米,新建土谷坊2道</t>
        </is>
      </c>
      <c r="G543" s="143" t="n">
        <v>400</v>
      </c>
      <c r="H543" s="143" t="n">
        <v>400</v>
      </c>
      <c r="I543" s="143" t="n"/>
      <c r="J543" s="143" t="n"/>
      <c r="K543" s="143" t="n"/>
      <c r="L543" s="143" t="inlineStr">
        <is>
          <t>甘财农〔2021〕121号</t>
        </is>
      </c>
      <c r="M543" s="157" t="inlineStr">
        <is>
          <t>保护耕地500亩，保护居民点2处，受益人口701人</t>
        </is>
      </c>
      <c r="N543" s="157" t="inlineStr">
        <is>
          <t>通过黄土高原塬面保护项目建设，使塬区及周边区域径流得以有效控制，防止沟头前进，保护村庄居民、塬面面积及道路。不断增加当地群众粮食产量，改善当地生态环境、解决交通出行，为建设“产业兴旺、生态宜居”的美丽乡村夯实基础。</t>
        </is>
      </c>
      <c r="O543" s="143" t="n">
        <v>2</v>
      </c>
      <c r="P543" s="143" t="n"/>
      <c r="Q543" s="143" t="n">
        <v>0.0144</v>
      </c>
      <c r="R543" s="143" t="n">
        <v>0.0144</v>
      </c>
      <c r="S543" s="143" t="n"/>
      <c r="T543" s="143" t="n">
        <v>0.07000000000000001</v>
      </c>
      <c r="U543" s="143" t="n">
        <v>0.07000000000000001</v>
      </c>
      <c r="V543" s="143" t="n"/>
      <c r="W543" s="143" t="inlineStr">
        <is>
          <t>水保局</t>
        </is>
      </c>
      <c r="X543" s="143" t="inlineStr">
        <is>
          <t>杨万龙</t>
        </is>
      </c>
      <c r="Y543" s="143" t="inlineStr">
        <is>
          <t>水保局</t>
        </is>
      </c>
      <c r="Z543" s="143" t="inlineStr">
        <is>
          <t>杨万龙</t>
        </is>
      </c>
      <c r="AA543" s="134" t="inlineStr">
        <is>
          <t>环农领办发〔2021〕53号</t>
        </is>
      </c>
      <c r="AB543" s="134" t="inlineStr">
        <is>
          <t>一批整合</t>
        </is>
      </c>
      <c r="AC543" s="67" t="inlineStr">
        <is>
          <t>否</t>
        </is>
      </c>
      <c r="AD543" s="67" t="inlineStr">
        <is>
          <t>√</t>
        </is>
      </c>
      <c r="AE543" s="67" t="inlineStr">
        <is>
          <t>×</t>
        </is>
      </c>
      <c r="AF543" s="67" t="inlineStr">
        <is>
          <t>×</t>
        </is>
      </c>
      <c r="AG543" s="67" t="inlineStr">
        <is>
          <t>×</t>
        </is>
      </c>
      <c r="AH543" s="67" t="inlineStr">
        <is>
          <t>×</t>
        </is>
      </c>
      <c r="AI543" s="67" t="inlineStr">
        <is>
          <t>×</t>
        </is>
      </c>
      <c r="AJ543" s="67" t="inlineStr">
        <is>
          <t>×</t>
        </is>
      </c>
      <c r="AK543" s="67" t="inlineStr">
        <is>
          <t>×</t>
        </is>
      </c>
      <c r="AL543" s="18" t="inlineStr">
        <is>
          <t>×</t>
        </is>
      </c>
      <c r="AM543" s="18" t="inlineStr">
        <is>
          <t>×</t>
        </is>
      </c>
      <c r="AN543" s="67" t="inlineStr">
        <is>
          <t>√</t>
        </is>
      </c>
      <c r="AO543" s="67" t="inlineStr">
        <is>
          <t>目前正在组织招投标工作</t>
        </is>
      </c>
    </row>
    <row r="544" ht="39" customHeight="1" s="186">
      <c r="A544" s="123" t="n"/>
      <c r="B544" s="188" t="inlineStr">
        <is>
          <t>（四）农田建设（高标准农田）</t>
        </is>
      </c>
      <c r="C544" s="181" t="n"/>
      <c r="D544" s="181" t="n"/>
      <c r="E544" s="182" t="n"/>
      <c r="F544" s="47" t="n"/>
      <c r="G544" s="48">
        <f>G545</f>
        <v/>
      </c>
      <c r="H544" s="48">
        <f>H545</f>
        <v/>
      </c>
      <c r="I544" s="48">
        <f>I545</f>
        <v/>
      </c>
      <c r="J544" s="48">
        <f>J545</f>
        <v/>
      </c>
      <c r="K544" s="48">
        <f>K545</f>
        <v/>
      </c>
      <c r="L544" s="67" t="n"/>
      <c r="M544" s="73" t="n"/>
      <c r="N544" s="73" t="n"/>
      <c r="O544" s="67" t="n"/>
      <c r="P544" s="67" t="n"/>
      <c r="Q544" s="67" t="n"/>
      <c r="R544" s="67" t="n"/>
      <c r="S544" s="67" t="n"/>
      <c r="T544" s="67" t="n"/>
      <c r="U544" s="67" t="n"/>
      <c r="V544" s="67" t="n"/>
      <c r="W544" s="77" t="n"/>
      <c r="X544" s="77" t="n"/>
      <c r="Y544" s="67" t="n"/>
      <c r="Z544" s="67" t="n"/>
      <c r="AA544" s="67" t="n"/>
      <c r="AB544" s="67" t="n"/>
      <c r="AC544" s="67" t="n"/>
      <c r="AD544" s="67" t="n"/>
      <c r="AE544" s="67" t="n"/>
      <c r="AF544" s="67" t="n"/>
      <c r="AG544" s="67" t="n"/>
      <c r="AH544" s="67" t="n"/>
      <c r="AI544" s="67" t="n"/>
      <c r="AJ544" s="67" t="n"/>
      <c r="AK544" s="67" t="n"/>
      <c r="AL544" s="67" t="n"/>
      <c r="AM544" s="67" t="n"/>
      <c r="AN544" s="67" t="n"/>
      <c r="AO544" s="67" t="n"/>
    </row>
    <row r="545" ht="264" customHeight="1" s="186">
      <c r="A545" s="42" t="n"/>
      <c r="B545" s="199" t="inlineStr">
        <is>
          <t>环县2022年高标准农田建设项目</t>
        </is>
      </c>
      <c r="C545" s="42" t="inlineStr">
        <is>
          <t>新建</t>
        </is>
      </c>
      <c r="D545" s="40" t="inlineStr">
        <is>
          <t>2022.01-2022.12</t>
        </is>
      </c>
      <c r="E545" s="42" t="inlineStr">
        <is>
          <t>演武等14个乡镇</t>
        </is>
      </c>
      <c r="F545" s="136" t="inlineStr">
        <is>
          <t>一、土地平整11.6万亩，其中：演武乡8500亩（走马硷村3000亩、佛岔村3500亩、路家塬2000亩）；天池乡9600亩（曹李川村3000亩、张邓塬村1000亩、老庄湾村3000亩、苏北岔村2600亩）；合道镇2000亩（红崖洼村1000亩、寨子坪村500亩、大路洼村500亩）；木钵镇6400亩（郭西掌村2200亩、二合塬村1800亩、罗家沟村1200亩、水坝滩村1200亩）；曲子镇3500亩（西沟村1500亩、董家塬村800亩、金村寺村1200亩）；樊家川镇3000亩（李崾岘村1500亩、樊家川村1500亩）；洪德镇8000亩（梁岔村4000亩、赵洼村3000亩、河连湾村1000亩）；山城乡山城堡村2000亩；甜水镇12700亩（大良洼村7700亩、何塬村1000亩、鲁掌村4000亩）；毛井镇8700亩（黄寨柯村7700亩、二条硷1000亩）；车道镇12500亩（魏洼村4000亩、陈掌村2500亩、王西掌村6000亩）；芦家湾乡13300亩（庙儿掌村9000亩、宋家掌村1500亩、井川村2800亩）；小南沟乡10000亩（李塬村4500亩、连家川村5500亩）；秦团庄乡8800亩（新集子村4000亩、秦团庄村1500亩、白塬畔村1500亩、大天子村1800亩）；耿湾乡7000亩（潘掌村3500亩、万湾村2000亩、张台村1500亩）。
二、田间道路45km，其中：天池乡老庄湾村5km、曲子镇西沟村5km、洪德镇河连湾村5km、甜水镇大良洼6km、车道镇王西掌村3km、芦家湾乡庙儿掌5km、秦团庄乡秦团庄村5km、白塬畔村3km、耿湾乡张台村8km。</t>
        </is>
      </c>
      <c r="G545" s="42" t="n">
        <v>12572</v>
      </c>
      <c r="H545" s="42" t="n">
        <v>12572</v>
      </c>
      <c r="I545" s="42" t="n"/>
      <c r="J545" s="42" t="n"/>
      <c r="K545" s="42" t="n"/>
      <c r="L545" s="42" t="inlineStr">
        <is>
          <t>甘财农〔2021〕111号</t>
        </is>
      </c>
      <c r="M545" s="50" t="inlineStr">
        <is>
          <t>改善项目区农业生产条件，提高项目区农业劳动生产率，降低农业生产成本，农民人均纯收入增加180元。</t>
        </is>
      </c>
      <c r="N545" s="50" t="inlineStr">
        <is>
          <t>加强基础设施建设，改善农业生产条件，提高农业劳动生产率、机械化耕作水平，解决农产品运输困难，增加农户收益，保障粮食安全。</t>
        </is>
      </c>
      <c r="O545" s="207" t="n">
        <v>41</v>
      </c>
      <c r="P545" s="207" t="n"/>
      <c r="Q545" s="42">
        <f>R545+S545</f>
        <v/>
      </c>
      <c r="R545" s="208" t="n">
        <v>0.8582</v>
      </c>
      <c r="S545" s="208" t="n"/>
      <c r="T545" s="42">
        <f>U545+V545</f>
        <v/>
      </c>
      <c r="U545" s="209" t="n">
        <v>3.7</v>
      </c>
      <c r="V545" s="209" t="n"/>
      <c r="W545" s="42" t="inlineStr">
        <is>
          <t>农业
农村局</t>
        </is>
      </c>
      <c r="X545" s="78" t="inlineStr">
        <is>
          <t>邓志凯</t>
        </is>
      </c>
      <c r="Y545" s="42" t="inlineStr">
        <is>
          <t>乡镇村</t>
        </is>
      </c>
      <c r="Z545" s="40" t="n"/>
      <c r="AA545" s="40" t="inlineStr">
        <is>
          <t>环农领办发〔2021〕53号</t>
        </is>
      </c>
      <c r="AB545" s="40" t="inlineStr">
        <is>
          <t>一批整合</t>
        </is>
      </c>
      <c r="AC545" s="18" t="inlineStr">
        <is>
          <t>否</t>
        </is>
      </c>
      <c r="AD545" s="18" t="inlineStr">
        <is>
          <t>√</t>
        </is>
      </c>
      <c r="AE545" s="18" t="inlineStr">
        <is>
          <t>√</t>
        </is>
      </c>
      <c r="AF545" s="18" t="inlineStr">
        <is>
          <t>√</t>
        </is>
      </c>
      <c r="AG545" s="18" t="inlineStr">
        <is>
          <t>√</t>
        </is>
      </c>
      <c r="AH545" s="67" t="inlineStr">
        <is>
          <t>√</t>
        </is>
      </c>
      <c r="AI545" s="67" t="inlineStr">
        <is>
          <t>√</t>
        </is>
      </c>
      <c r="AJ545" s="67" t="inlineStr">
        <is>
          <t>√</t>
        </is>
      </c>
      <c r="AK545" s="67" t="inlineStr">
        <is>
          <t>√</t>
        </is>
      </c>
      <c r="AL545" s="18" t="inlineStr">
        <is>
          <t>×</t>
        </is>
      </c>
      <c r="AM545" s="18" t="inlineStr">
        <is>
          <t>×</t>
        </is>
      </c>
      <c r="AN545" s="18" t="inlineStr">
        <is>
          <t>√</t>
        </is>
      </c>
      <c r="AO545" s="67" t="inlineStr">
        <is>
          <t>正在完善</t>
        </is>
      </c>
    </row>
    <row r="546" ht="39" customHeight="1" s="186">
      <c r="A546" s="123" t="n"/>
      <c r="B546" s="188" t="inlineStr">
        <is>
          <t>（五）林业改革发展&lt;不含林业资源管护和相关试点资金&gt;</t>
        </is>
      </c>
      <c r="C546" s="181" t="n"/>
      <c r="D546" s="181" t="n"/>
      <c r="E546" s="182" t="n"/>
      <c r="F546" s="47" t="n"/>
      <c r="G546" s="48">
        <f>G547+G548+G549</f>
        <v/>
      </c>
      <c r="H546" s="48">
        <f>H547+H548+H549</f>
        <v/>
      </c>
      <c r="I546" s="48">
        <f>I547+I548+I549</f>
        <v/>
      </c>
      <c r="J546" s="48">
        <f>J547+J548+J549</f>
        <v/>
      </c>
      <c r="K546" s="48">
        <f>K547+K548+K549</f>
        <v/>
      </c>
      <c r="L546" s="67" t="n"/>
      <c r="M546" s="73" t="n"/>
      <c r="N546" s="73" t="n"/>
      <c r="O546" s="67" t="n"/>
      <c r="P546" s="67" t="n"/>
      <c r="Q546" s="67" t="n"/>
      <c r="R546" s="67" t="n"/>
      <c r="S546" s="67" t="n"/>
      <c r="T546" s="67" t="n"/>
      <c r="U546" s="67" t="n"/>
      <c r="V546" s="67" t="n"/>
      <c r="W546" s="77" t="n"/>
      <c r="X546" s="77" t="n"/>
      <c r="Y546" s="67" t="n"/>
      <c r="Z546" s="67" t="n"/>
      <c r="AA546" s="67" t="n"/>
      <c r="AB546" s="67" t="n"/>
      <c r="AC546" s="67" t="n"/>
      <c r="AD546" s="67" t="n"/>
      <c r="AE546" s="67" t="n"/>
      <c r="AF546" s="67" t="n"/>
      <c r="AG546" s="67" t="n"/>
      <c r="AH546" s="67" t="n"/>
      <c r="AI546" s="67" t="n"/>
      <c r="AJ546" s="67" t="n"/>
      <c r="AK546" s="67" t="n"/>
      <c r="AL546" s="67" t="n"/>
      <c r="AM546" s="67" t="n"/>
      <c r="AN546" s="67" t="n"/>
      <c r="AO546" s="67" t="n"/>
    </row>
    <row r="547" ht="67" customFormat="1" customHeight="1" s="4">
      <c r="A547" s="42" t="n"/>
      <c r="B547" s="42" t="inlineStr">
        <is>
          <t>环县2021年中央财政森林抚育补助项目</t>
        </is>
      </c>
      <c r="C547" s="42" t="inlineStr">
        <is>
          <t>续建</t>
        </is>
      </c>
      <c r="D547" s="40" t="inlineStr">
        <is>
          <t>2021.06-2022.12</t>
        </is>
      </c>
      <c r="E547" s="42" t="inlineStr">
        <is>
          <t>毛井镇砖城子村</t>
        </is>
      </c>
      <c r="F547" s="50" t="inlineStr">
        <is>
          <t>森林抚育10000亩，每亩补助约100元 （已安排70万元，本次安排24.2万元）。</t>
        </is>
      </c>
      <c r="G547" s="42" t="n">
        <v>24.2</v>
      </c>
      <c r="H547" s="42" t="n">
        <v>24.2</v>
      </c>
      <c r="I547" s="42" t="n"/>
      <c r="J547" s="42" t="n"/>
      <c r="K547" s="42" t="n"/>
      <c r="L547" s="42" t="inlineStr">
        <is>
          <t>甘财农〔2021〕132号</t>
        </is>
      </c>
      <c r="M547" s="191" t="inlineStr">
        <is>
          <t>通过实施该项目，可以有效改善林分结构，提高森林质量，促进森林健康生长，增强生态防护功能。</t>
        </is>
      </c>
      <c r="N547" s="191" t="inlineStr">
        <is>
          <t>在工程项目实施中，组织专业绿化队伍，美化周围人居环境，实现合作共赢、利益共享，助推生态振兴。</t>
        </is>
      </c>
      <c r="O547" s="42" t="n">
        <v>1</v>
      </c>
      <c r="P547" s="42" t="n"/>
      <c r="Q547" s="42" t="n">
        <v>0.021</v>
      </c>
      <c r="R547" s="42" t="n">
        <v>0.015</v>
      </c>
      <c r="S547" s="42" t="n">
        <v>0.006</v>
      </c>
      <c r="T547" s="42" t="n">
        <v>0.1052</v>
      </c>
      <c r="U547" s="42" t="n">
        <v>0.075</v>
      </c>
      <c r="V547" s="42" t="n">
        <v>0.0302</v>
      </c>
      <c r="W547" s="42" t="inlineStr">
        <is>
          <t>自然
资源局</t>
        </is>
      </c>
      <c r="X547" s="42" t="inlineStr">
        <is>
          <t>尚红锁</t>
        </is>
      </c>
      <c r="Y547" s="42" t="inlineStr">
        <is>
          <t>自然
资源局</t>
        </is>
      </c>
      <c r="Z547" s="42" t="inlineStr">
        <is>
          <t>尚红锁</t>
        </is>
      </c>
      <c r="AA547" s="40" t="inlineStr">
        <is>
          <t>环农领办发〔2022〕5号</t>
        </is>
      </c>
      <c r="AB547" s="40" t="inlineStr">
        <is>
          <t>二批整合</t>
        </is>
      </c>
      <c r="AC547" s="44" t="inlineStr">
        <is>
          <t>否</t>
        </is>
      </c>
      <c r="AD547" s="44" t="inlineStr">
        <is>
          <t>√</t>
        </is>
      </c>
      <c r="AE547" s="44" t="inlineStr">
        <is>
          <t>√</t>
        </is>
      </c>
      <c r="AF547" s="44" t="inlineStr">
        <is>
          <t>√</t>
        </is>
      </c>
      <c r="AG547" s="44" t="inlineStr">
        <is>
          <t>√</t>
        </is>
      </c>
      <c r="AH547" s="44" t="inlineStr">
        <is>
          <t>√</t>
        </is>
      </c>
      <c r="AI547" s="44" t="inlineStr">
        <is>
          <t>√</t>
        </is>
      </c>
      <c r="AJ547" s="44" t="inlineStr">
        <is>
          <t>√</t>
        </is>
      </c>
      <c r="AK547" s="44" t="inlineStr">
        <is>
          <t>√</t>
        </is>
      </c>
      <c r="AL547" s="18" t="inlineStr">
        <is>
          <t>×</t>
        </is>
      </c>
      <c r="AM547" s="18" t="inlineStr">
        <is>
          <t>×</t>
        </is>
      </c>
      <c r="AN547" s="44" t="inlineStr">
        <is>
          <t>√</t>
        </is>
      </c>
      <c r="AO547" s="67" t="inlineStr">
        <is>
          <t>正在完善</t>
        </is>
      </c>
    </row>
    <row r="548" ht="191" customFormat="1" customHeight="1" s="4">
      <c r="A548" s="42" t="n"/>
      <c r="B548" s="42" t="inlineStr">
        <is>
          <t>环县2021年自主荒山造林项目</t>
        </is>
      </c>
      <c r="C548" s="42" t="inlineStr">
        <is>
          <t>续建</t>
        </is>
      </c>
      <c r="D548" s="40" t="inlineStr">
        <is>
          <t>2021.06-2022.12</t>
        </is>
      </c>
      <c r="E548" s="42" t="inlineStr">
        <is>
          <t>车道等10个乡镇31个村</t>
        </is>
      </c>
      <c r="F548" s="50" t="inlineStr">
        <is>
          <t>自主荒山造林40000亩，每亩补助约200元（已安排244.171865万元，本次安排551.2万元）。其中：车道镇4447亩（安掌村577亩、代掌村443.4亩、苦水掌村1061亩、刘园子村738.3亩、樱桃掌村573亩、元峁村1054.3亩），樊家川镇2000亩（马驿沟村1000亩、闫塬村1000亩），耿湾乡3052亩（耿河村421.2亩、潘掌村623亩、天桥村305.8亩、早流渠村1702亩），合道镇1160亩（陈旗塬村608亩、陶洼子村552亩），虎洞镇5227亩（常兆台村2256.1亩、张湾村2970.9亩），环城镇9244亩（陈汤塬村1000亩、龚淌村1010亩、漫塬村2596亩、宁老庄村1000亩、唐塬村2661亩、西川村977亩），毛井镇562亩（大户掌村202亩、砖城子村360亩），木钵镇3410亩（曹旗村826.5亩、井儿岔村385.3亩、坪子塬村1340亩、周家湾村858.2亩），曲子镇9764亩（西沟村7871亩、许家塬村1893亩），山城乡八里铺村1134亩。</t>
        </is>
      </c>
      <c r="G548" s="42" t="n">
        <v>551.2</v>
      </c>
      <c r="H548" s="42" t="n"/>
      <c r="I548" s="42" t="n">
        <v>551.2</v>
      </c>
      <c r="J548" s="42" t="n"/>
      <c r="K548" s="42" t="n"/>
      <c r="L548" s="42" t="inlineStr">
        <is>
          <t>甘财农〔2021〕132号</t>
        </is>
      </c>
      <c r="M548" s="191" t="inlineStr">
        <is>
          <t>通过实施该项目，进一步改善生态环境，有效发挥防风固沙、保持水土作用。</t>
        </is>
      </c>
      <c r="N548" s="191" t="inlineStr">
        <is>
          <t>在工程项目实施中，组织专业绿化队伍，美化周围人居环境，实现合作共赢、利益共享，助推生态振兴。</t>
        </is>
      </c>
      <c r="O548" s="42" t="n">
        <v>23</v>
      </c>
      <c r="P548" s="42" t="n">
        <v>8</v>
      </c>
      <c r="Q548" s="42" t="n">
        <v>0.645</v>
      </c>
      <c r="R548" s="42" t="n">
        <v>0.464</v>
      </c>
      <c r="S548" s="42" t="n">
        <v>0.181</v>
      </c>
      <c r="T548" s="42" t="n">
        <v>2.89</v>
      </c>
      <c r="U548" s="42" t="n">
        <v>2.08</v>
      </c>
      <c r="V548" s="42" t="n">
        <v>0.8100000000000001</v>
      </c>
      <c r="W548" s="42" t="inlineStr">
        <is>
          <t>自然
资源局</t>
        </is>
      </c>
      <c r="X548" s="42" t="inlineStr">
        <is>
          <t>尚红锁</t>
        </is>
      </c>
      <c r="Y548" s="42" t="inlineStr">
        <is>
          <t>自然
资源局</t>
        </is>
      </c>
      <c r="Z548" s="42" t="inlineStr">
        <is>
          <t>尚红锁</t>
        </is>
      </c>
      <c r="AA548" s="40" t="inlineStr">
        <is>
          <t>环农领办发〔2022〕5号</t>
        </is>
      </c>
      <c r="AB548" s="40" t="inlineStr">
        <is>
          <t>二批整合</t>
        </is>
      </c>
      <c r="AC548" s="44" t="inlineStr">
        <is>
          <t>否</t>
        </is>
      </c>
      <c r="AD548" s="44" t="inlineStr">
        <is>
          <t>√</t>
        </is>
      </c>
      <c r="AE548" s="44" t="inlineStr">
        <is>
          <t>√</t>
        </is>
      </c>
      <c r="AF548" s="44" t="inlineStr">
        <is>
          <t>√</t>
        </is>
      </c>
      <c r="AG548" s="44" t="inlineStr">
        <is>
          <t>√</t>
        </is>
      </c>
      <c r="AH548" s="44" t="inlineStr">
        <is>
          <t>√</t>
        </is>
      </c>
      <c r="AI548" s="44" t="inlineStr">
        <is>
          <t>√</t>
        </is>
      </c>
      <c r="AJ548" s="44" t="inlineStr">
        <is>
          <t>√</t>
        </is>
      </c>
      <c r="AK548" s="44" t="inlineStr">
        <is>
          <t>√</t>
        </is>
      </c>
      <c r="AL548" s="18" t="inlineStr">
        <is>
          <t>×</t>
        </is>
      </c>
      <c r="AM548" s="18" t="inlineStr">
        <is>
          <t>×</t>
        </is>
      </c>
      <c r="AN548" s="44" t="inlineStr">
        <is>
          <t>√</t>
        </is>
      </c>
      <c r="AO548" s="67" t="inlineStr">
        <is>
          <t>正在完善</t>
        </is>
      </c>
    </row>
    <row r="549" ht="78" customFormat="1" customHeight="1" s="4">
      <c r="A549" s="42" t="n"/>
      <c r="B549" s="42" t="inlineStr">
        <is>
          <t>环县木钵-八珠（樊家川）县乡公路行道树栽植项目</t>
        </is>
      </c>
      <c r="C549" s="42" t="inlineStr">
        <is>
          <t>续建</t>
        </is>
      </c>
      <c r="D549" s="40" t="inlineStr">
        <is>
          <t>2021.06-2022.12</t>
        </is>
      </c>
      <c r="E549" s="42" t="inlineStr">
        <is>
          <t>木钵、八珠、樊家川3个乡镇</t>
        </is>
      </c>
      <c r="F549" s="50" t="inlineStr">
        <is>
          <t>在木钵-八珠（樊家川）县乡公路沿线栽植樱花、云杉、金叶复叶槭等行道树30公里（已安排223.2958万元，本次安排73.6万元）。</t>
        </is>
      </c>
      <c r="G549" s="42" t="n">
        <v>73.59999999999999</v>
      </c>
      <c r="H549" s="42" t="n">
        <v>46.8</v>
      </c>
      <c r="I549" s="42" t="n">
        <v>26.8</v>
      </c>
      <c r="J549" s="42" t="n"/>
      <c r="K549" s="42" t="n"/>
      <c r="L549" s="42" t="inlineStr">
        <is>
          <t>甘财农〔2021〕132号</t>
        </is>
      </c>
      <c r="M549" s="191" t="inlineStr">
        <is>
          <t>通过实施该项目，有效发挥防风固沙进一步改善道路周边生态环境.</t>
        </is>
      </c>
      <c r="N549" s="191" t="inlineStr">
        <is>
          <t>在工程项目实施中，组织专业绿化队伍，美化周围人居环境，实现合作共赢、利益共享，助推生态振兴。</t>
        </is>
      </c>
      <c r="O549" s="42" t="n">
        <v>7</v>
      </c>
      <c r="P549" s="42" t="n"/>
      <c r="Q549" s="42" t="n">
        <v>0.1552</v>
      </c>
      <c r="R549" s="42" t="n">
        <v>0.1236</v>
      </c>
      <c r="S549" s="42" t="n">
        <v>0.0316</v>
      </c>
      <c r="T549" s="42" t="n">
        <v>0.63</v>
      </c>
      <c r="U549" s="42" t="n">
        <v>0.5</v>
      </c>
      <c r="V549" s="42" t="n">
        <v>0.13</v>
      </c>
      <c r="W549" s="42" t="inlineStr">
        <is>
          <t>自然
资源局</t>
        </is>
      </c>
      <c r="X549" s="42" t="inlineStr">
        <is>
          <t>尚红锁</t>
        </is>
      </c>
      <c r="Y549" s="42" t="inlineStr">
        <is>
          <t>自然
资源局</t>
        </is>
      </c>
      <c r="Z549" s="42" t="inlineStr">
        <is>
          <t>尚红锁</t>
        </is>
      </c>
      <c r="AA549" s="40" t="inlineStr">
        <is>
          <t>环农领办发〔2022〕5号</t>
        </is>
      </c>
      <c r="AB549" s="40" t="inlineStr">
        <is>
          <t>二批整合</t>
        </is>
      </c>
      <c r="AC549" s="44" t="inlineStr">
        <is>
          <t>否</t>
        </is>
      </c>
      <c r="AD549" s="44" t="inlineStr">
        <is>
          <t>√</t>
        </is>
      </c>
      <c r="AE549" s="44" t="inlineStr">
        <is>
          <t>√</t>
        </is>
      </c>
      <c r="AF549" s="44" t="inlineStr">
        <is>
          <t>√</t>
        </is>
      </c>
      <c r="AG549" s="44" t="inlineStr">
        <is>
          <t>√</t>
        </is>
      </c>
      <c r="AH549" s="44" t="inlineStr">
        <is>
          <t>√</t>
        </is>
      </c>
      <c r="AI549" s="44" t="inlineStr">
        <is>
          <t>√</t>
        </is>
      </c>
      <c r="AJ549" s="44" t="inlineStr">
        <is>
          <t>√</t>
        </is>
      </c>
      <c r="AK549" s="44" t="inlineStr">
        <is>
          <t>√</t>
        </is>
      </c>
      <c r="AL549" s="18" t="inlineStr">
        <is>
          <t>×</t>
        </is>
      </c>
      <c r="AM549" s="18" t="inlineStr">
        <is>
          <t>×</t>
        </is>
      </c>
      <c r="AN549" s="44" t="inlineStr">
        <is>
          <t>√</t>
        </is>
      </c>
      <c r="AO549" s="67" t="inlineStr">
        <is>
          <t>正在完善</t>
        </is>
      </c>
    </row>
    <row r="550" ht="39" customHeight="1" s="186">
      <c r="A550" s="123" t="n"/>
      <c r="B550" s="188" t="inlineStr">
        <is>
          <t>（六）农村环境整治&lt;农村人居环境整治&gt;</t>
        </is>
      </c>
      <c r="C550" s="181" t="n"/>
      <c r="D550" s="181" t="n"/>
      <c r="E550" s="182" t="n"/>
      <c r="F550" s="47" t="n"/>
      <c r="G550" s="48">
        <f>G551</f>
        <v/>
      </c>
      <c r="H550" s="48">
        <f>H551</f>
        <v/>
      </c>
      <c r="I550" s="48">
        <f>I551</f>
        <v/>
      </c>
      <c r="J550" s="48">
        <f>J551</f>
        <v/>
      </c>
      <c r="K550" s="48">
        <f>K551</f>
        <v/>
      </c>
      <c r="L550" s="67" t="n"/>
      <c r="M550" s="73" t="n"/>
      <c r="N550" s="73" t="n"/>
      <c r="O550" s="67" t="n"/>
      <c r="P550" s="67" t="n"/>
      <c r="Q550" s="67" t="n"/>
      <c r="R550" s="67" t="n"/>
      <c r="S550" s="67" t="n"/>
      <c r="T550" s="67" t="n"/>
      <c r="U550" s="67" t="n"/>
      <c r="V550" s="67" t="n"/>
      <c r="W550" s="77" t="n"/>
      <c r="X550" s="77" t="n"/>
      <c r="Y550" s="67" t="n"/>
      <c r="Z550" s="67" t="n"/>
      <c r="AA550" s="67" t="n"/>
      <c r="AB550" s="67" t="n"/>
      <c r="AC550" s="67" t="n"/>
      <c r="AD550" s="67" t="n"/>
      <c r="AE550" s="67" t="n"/>
      <c r="AF550" s="67" t="n"/>
      <c r="AG550" s="67" t="n"/>
      <c r="AH550" s="67" t="n"/>
      <c r="AI550" s="67" t="n"/>
      <c r="AJ550" s="67" t="n"/>
      <c r="AK550" s="67" t="n"/>
      <c r="AL550" s="67" t="n"/>
      <c r="AM550" s="67" t="n"/>
      <c r="AN550" s="67" t="n"/>
      <c r="AO550" s="67" t="n"/>
    </row>
    <row r="551" ht="69" customFormat="1" customHeight="1" s="4">
      <c r="A551" s="42" t="n"/>
      <c r="B551" s="42" t="inlineStr">
        <is>
          <t>2022年农村环境综合整治项目</t>
        </is>
      </c>
      <c r="C551" s="42" t="inlineStr">
        <is>
          <t>新建</t>
        </is>
      </c>
      <c r="D551" s="40" t="inlineStr">
        <is>
          <t>2022.01-2022.12</t>
        </is>
      </c>
      <c r="E551" s="42" t="inlineStr">
        <is>
          <t>演武乡黑泉河村等4个村</t>
        </is>
      </c>
      <c r="F551" s="137" t="inlineStr">
        <is>
          <t>在演武乡黑泉河村、木钵镇关营村、天池乡苏北岔村、八珠乡瓦崾岘村新建污水处理站3座，污水管网1780米。</t>
        </is>
      </c>
      <c r="G551" s="42">
        <f>160.545</f>
        <v/>
      </c>
      <c r="H551" s="42">
        <f>160.545</f>
        <v/>
      </c>
      <c r="I551" s="42" t="n"/>
      <c r="J551" s="42" t="n"/>
      <c r="K551" s="42" t="n"/>
      <c r="L551" s="42" t="inlineStr">
        <is>
          <t>甘财农〔2021〕132号</t>
        </is>
      </c>
      <c r="M551" s="50" t="inlineStr">
        <is>
          <t>加大污水治理力度，严控污水乱排乱放，进一步提高污水处理质量。</t>
        </is>
      </c>
      <c r="N551" s="50" t="inlineStr">
        <is>
          <t>有效治理黑水臭水，进一步改善乡村生态环境，推动乡村建设，建设美丽乡村。</t>
        </is>
      </c>
      <c r="O551" s="42" t="n">
        <v>4</v>
      </c>
      <c r="P551" s="42" t="n"/>
      <c r="Q551" s="42">
        <f>R551+S551</f>
        <v/>
      </c>
      <c r="R551" s="42" t="n">
        <v>0.08599999999999999</v>
      </c>
      <c r="S551" s="42" t="n"/>
      <c r="T551" s="42">
        <f>U551+V551</f>
        <v/>
      </c>
      <c r="U551" s="42" t="n">
        <v>0.35</v>
      </c>
      <c r="V551" s="42" t="n"/>
      <c r="W551" s="42" t="inlineStr">
        <is>
          <t>生态
环境局</t>
        </is>
      </c>
      <c r="X551" s="42" t="inlineStr">
        <is>
          <t>谈应琪</t>
        </is>
      </c>
      <c r="Y551" s="42" t="inlineStr">
        <is>
          <t>生态
环境局</t>
        </is>
      </c>
      <c r="Z551" s="40" t="n"/>
      <c r="AA551" s="40" t="inlineStr">
        <is>
          <t>环农领办发〔2022〕5号</t>
        </is>
      </c>
      <c r="AB551" s="40" t="inlineStr">
        <is>
          <t>二批整合</t>
        </is>
      </c>
      <c r="AC551" s="18" t="inlineStr">
        <is>
          <t>否</t>
        </is>
      </c>
      <c r="AD551" s="18" t="inlineStr">
        <is>
          <t>√</t>
        </is>
      </c>
      <c r="AE551" s="18" t="inlineStr">
        <is>
          <t>√</t>
        </is>
      </c>
      <c r="AF551" s="18" t="inlineStr">
        <is>
          <t>√</t>
        </is>
      </c>
      <c r="AG551" s="18" t="inlineStr">
        <is>
          <t>√</t>
        </is>
      </c>
      <c r="AH551" s="67" t="inlineStr">
        <is>
          <t>√</t>
        </is>
      </c>
      <c r="AI551" s="67" t="inlineStr">
        <is>
          <t>√</t>
        </is>
      </c>
      <c r="AJ551" s="67" t="inlineStr">
        <is>
          <t>√</t>
        </is>
      </c>
      <c r="AK551" s="44" t="inlineStr">
        <is>
          <t>√</t>
        </is>
      </c>
      <c r="AL551" s="18" t="inlineStr">
        <is>
          <t>×</t>
        </is>
      </c>
      <c r="AM551" s="18" t="inlineStr">
        <is>
          <t>×</t>
        </is>
      </c>
      <c r="AN551" s="18" t="inlineStr">
        <is>
          <t>√</t>
        </is>
      </c>
      <c r="AO551" s="67" t="inlineStr">
        <is>
          <t>正在完善</t>
        </is>
      </c>
    </row>
    <row r="552" ht="39" customHeight="1" s="186">
      <c r="A552" s="123" t="n"/>
      <c r="B552" s="188" t="inlineStr">
        <is>
          <t>（七）易地扶贫搬迁集中安置区“一站式”社区综合服务建设</t>
        </is>
      </c>
      <c r="C552" s="181" t="n"/>
      <c r="D552" s="181" t="n"/>
      <c r="E552" s="182" t="n"/>
      <c r="F552" s="47" t="n"/>
      <c r="G552" s="48">
        <f>SUM(G553:G560)</f>
        <v/>
      </c>
      <c r="H552" s="48">
        <f>SUM(H553:H560)</f>
        <v/>
      </c>
      <c r="I552" s="48">
        <f>SUM(I553:I560)</f>
        <v/>
      </c>
      <c r="J552" s="48">
        <f>SUM(J553:J560)</f>
        <v/>
      </c>
      <c r="K552" s="48">
        <f>SUM(K553:K560)</f>
        <v/>
      </c>
      <c r="L552" s="67" t="n"/>
      <c r="M552" s="73" t="n"/>
      <c r="N552" s="73" t="n"/>
      <c r="O552" s="67" t="n"/>
      <c r="P552" s="67" t="n"/>
      <c r="Q552" s="67" t="n"/>
      <c r="R552" s="67" t="n"/>
      <c r="S552" s="67" t="n"/>
      <c r="T552" s="67" t="n"/>
      <c r="U552" s="67" t="n"/>
      <c r="V552" s="67" t="n"/>
      <c r="W552" s="77" t="n"/>
      <c r="X552" s="77" t="n"/>
      <c r="Y552" s="67" t="n"/>
      <c r="Z552" s="67" t="n"/>
      <c r="AA552" s="67" t="n"/>
      <c r="AB552" s="67" t="n"/>
      <c r="AC552" s="67" t="n"/>
      <c r="AD552" s="67" t="n"/>
      <c r="AE552" s="67" t="n"/>
      <c r="AF552" s="67" t="n"/>
      <c r="AG552" s="67" t="n"/>
      <c r="AH552" s="67" t="n"/>
      <c r="AI552" s="67" t="n"/>
      <c r="AJ552" s="67" t="n"/>
      <c r="AK552" s="67" t="n"/>
      <c r="AL552" s="67" t="n"/>
      <c r="AM552" s="67" t="n"/>
      <c r="AN552" s="67" t="n"/>
      <c r="AO552" s="67" t="n"/>
    </row>
    <row r="553" ht="64" customFormat="1" customHeight="1" s="7">
      <c r="A553" s="123" t="n"/>
      <c r="B553" s="46" t="inlineStr">
        <is>
          <t>毛井镇二条俭村雅阳洼组安置点公共基础设施维修工程</t>
        </is>
      </c>
      <c r="C553" s="46" t="inlineStr">
        <is>
          <t>新建</t>
        </is>
      </c>
      <c r="D553" s="44" t="inlineStr">
        <is>
          <t>2022.01-2022.12</t>
        </is>
      </c>
      <c r="E553" s="46" t="inlineStr">
        <is>
          <t>毛井镇二条俭村雅阳洼组安置点</t>
        </is>
      </c>
      <c r="F553" s="51" t="inlineStr">
        <is>
          <t>1.拆除工程：混凝土道路276.66米，透水砖硬化605.72平方米，树池92个，道牙511.2米，检查井11座，雨水口11座,管网270米。
2，新建工程:混凝土道路276.66米，透水砖硬化605.72平方米，树池92个，道牙511.2米，急流槽276.66米，土方翻夯2113.49立方米。</t>
        </is>
      </c>
      <c r="G553" s="46" t="n">
        <v>57.5</v>
      </c>
      <c r="H553" s="46" t="n"/>
      <c r="I553" s="46" t="n">
        <v>57.5</v>
      </c>
      <c r="J553" s="46" t="n"/>
      <c r="K553" s="46" t="n"/>
      <c r="L553" s="103" t="inlineStr">
        <is>
          <t>甘财扶贫〔2021〕25号</t>
        </is>
      </c>
      <c r="M553" s="192" t="inlineStr">
        <is>
          <t>改善搬迁点基础设施条件。</t>
        </is>
      </c>
      <c r="N553" s="192" t="inlineStr">
        <is>
          <t>项目实施后极大改善安置点内的人居环境现状，增强农民的幸福感，达到吸引投资的目的，助推建设美丽乡村。</t>
        </is>
      </c>
      <c r="O553" s="46" t="n">
        <v>1</v>
      </c>
      <c r="P553" s="44" t="n"/>
      <c r="Q553" s="46">
        <f>R553+S553</f>
        <v/>
      </c>
      <c r="R553" s="46" t="n">
        <v>0.0015</v>
      </c>
      <c r="S553" s="46" t="n"/>
      <c r="T553" s="46">
        <f>U553+V553</f>
        <v/>
      </c>
      <c r="U553" s="46" t="n">
        <v>0.0057</v>
      </c>
      <c r="V553" s="46" t="n"/>
      <c r="W553" s="46" t="inlineStr">
        <is>
          <t>发改局</t>
        </is>
      </c>
      <c r="X553" s="80" t="inlineStr">
        <is>
          <t>白兴时</t>
        </is>
      </c>
      <c r="Y553" s="46" t="inlineStr">
        <is>
          <t>以工代赈办</t>
        </is>
      </c>
      <c r="Z553" s="44" t="inlineStr">
        <is>
          <t>耿嫔</t>
        </is>
      </c>
      <c r="AA553" s="44" t="inlineStr">
        <is>
          <t>环农领办发〔2022〕4号</t>
        </is>
      </c>
      <c r="AB553" s="44" t="inlineStr">
        <is>
          <t>省提前批</t>
        </is>
      </c>
      <c r="AC553" s="44" t="inlineStr">
        <is>
          <t>否</t>
        </is>
      </c>
      <c r="AD553" s="44" t="inlineStr">
        <is>
          <t>√</t>
        </is>
      </c>
      <c r="AE553" s="44" t="inlineStr">
        <is>
          <t>√</t>
        </is>
      </c>
      <c r="AF553" s="44" t="inlineStr">
        <is>
          <t>√</t>
        </is>
      </c>
      <c r="AG553" s="44" t="inlineStr">
        <is>
          <t>√</t>
        </is>
      </c>
      <c r="AH553" s="44" t="inlineStr">
        <is>
          <t>√</t>
        </is>
      </c>
      <c r="AI553" s="44" t="inlineStr">
        <is>
          <t>√</t>
        </is>
      </c>
      <c r="AJ553" s="44" t="inlineStr">
        <is>
          <t>√</t>
        </is>
      </c>
      <c r="AK553" s="44" t="inlineStr">
        <is>
          <t>√</t>
        </is>
      </c>
      <c r="AL553" s="18" t="inlineStr">
        <is>
          <t>×</t>
        </is>
      </c>
      <c r="AM553" s="18" t="inlineStr">
        <is>
          <t>×</t>
        </is>
      </c>
      <c r="AN553" s="44" t="inlineStr">
        <is>
          <t>√</t>
        </is>
      </c>
      <c r="AO553" s="67" t="inlineStr">
        <is>
          <t>正在完善</t>
        </is>
      </c>
    </row>
    <row r="554" ht="64" customFormat="1" customHeight="1" s="7">
      <c r="A554" s="123" t="n"/>
      <c r="B554" s="46" t="inlineStr">
        <is>
          <t>樊家川镇樊家川村樊家川组安置点公共基础设施维修工程</t>
        </is>
      </c>
      <c r="C554" s="46" t="inlineStr">
        <is>
          <t>新建</t>
        </is>
      </c>
      <c r="D554" s="44" t="inlineStr">
        <is>
          <t>2022.01-2022.12</t>
        </is>
      </c>
      <c r="E554" s="46" t="inlineStr">
        <is>
          <t>樊家川镇樊家川村安置点</t>
        </is>
      </c>
      <c r="F554" s="51" t="inlineStr">
        <is>
          <t>回填塌陷约318.75平方米，维修混凝土路面120平方米，维修化粪池1座。</t>
        </is>
      </c>
      <c r="G554" s="46" t="n">
        <v>9</v>
      </c>
      <c r="H554" s="46" t="n"/>
      <c r="I554" s="46" t="n">
        <v>9</v>
      </c>
      <c r="J554" s="46" t="n"/>
      <c r="K554" s="46" t="n"/>
      <c r="L554" s="103" t="inlineStr">
        <is>
          <t>甘财扶贫〔2021〕25号</t>
        </is>
      </c>
      <c r="M554" s="192" t="inlineStr">
        <is>
          <t>解决樊家川组易地搬迁点52户群众的出行、生活困难问题。</t>
        </is>
      </c>
      <c r="N554" s="192" t="inlineStr">
        <is>
          <t>彻底解决安置点塌陷带来的安全隐患，改善人居环境、吸引商户落户，促进经济发展。</t>
        </is>
      </c>
      <c r="O554" s="46" t="n">
        <v>1</v>
      </c>
      <c r="P554" s="44" t="n"/>
      <c r="Q554" s="46">
        <f>R554+S554</f>
        <v/>
      </c>
      <c r="R554" s="46" t="n">
        <v>0.0052</v>
      </c>
      <c r="S554" s="46" t="n"/>
      <c r="T554" s="46">
        <f>U554+V554</f>
        <v/>
      </c>
      <c r="U554" s="46" t="n">
        <v>0.0283</v>
      </c>
      <c r="V554" s="46" t="n"/>
      <c r="W554" s="46" t="inlineStr">
        <is>
          <t>发改局</t>
        </is>
      </c>
      <c r="X554" s="80" t="inlineStr">
        <is>
          <t>白兴时</t>
        </is>
      </c>
      <c r="Y554" s="46" t="inlineStr">
        <is>
          <t>以工代赈办</t>
        </is>
      </c>
      <c r="Z554" s="44" t="inlineStr">
        <is>
          <t>耿嫔</t>
        </is>
      </c>
      <c r="AA554" s="44" t="inlineStr">
        <is>
          <t>环农领办发〔2022〕4号</t>
        </is>
      </c>
      <c r="AB554" s="44" t="inlineStr">
        <is>
          <t>省提前批</t>
        </is>
      </c>
      <c r="AC554" s="44" t="inlineStr">
        <is>
          <t>否</t>
        </is>
      </c>
      <c r="AD554" s="44" t="inlineStr">
        <is>
          <t>√</t>
        </is>
      </c>
      <c r="AE554" s="44" t="inlineStr">
        <is>
          <t>√</t>
        </is>
      </c>
      <c r="AF554" s="44" t="inlineStr">
        <is>
          <t>√</t>
        </is>
      </c>
      <c r="AG554" s="44" t="inlineStr">
        <is>
          <t>√</t>
        </is>
      </c>
      <c r="AH554" s="44" t="inlineStr">
        <is>
          <t>√</t>
        </is>
      </c>
      <c r="AI554" s="44" t="inlineStr">
        <is>
          <t>√</t>
        </is>
      </c>
      <c r="AJ554" s="44" t="inlineStr">
        <is>
          <t>√</t>
        </is>
      </c>
      <c r="AK554" s="44" t="inlineStr">
        <is>
          <t>√</t>
        </is>
      </c>
      <c r="AL554" s="18" t="inlineStr">
        <is>
          <t>×</t>
        </is>
      </c>
      <c r="AM554" s="18" t="inlineStr">
        <is>
          <t>×</t>
        </is>
      </c>
      <c r="AN554" s="44" t="inlineStr">
        <is>
          <t>√</t>
        </is>
      </c>
      <c r="AO554" s="67" t="inlineStr">
        <is>
          <t>正在完善</t>
        </is>
      </c>
    </row>
    <row r="555" ht="64" customFormat="1" customHeight="1" s="7">
      <c r="A555" s="123" t="n"/>
      <c r="B555" s="46" t="inlineStr">
        <is>
          <t>芦家湾乡杨新庄村安置点公共基础设施维修工程</t>
        </is>
      </c>
      <c r="C555" s="46" t="inlineStr">
        <is>
          <t>新建</t>
        </is>
      </c>
      <c r="D555" s="44" t="inlineStr">
        <is>
          <t>2022.01-2022.12</t>
        </is>
      </c>
      <c r="E555" s="46" t="inlineStr">
        <is>
          <t>芦家湾乡杨新庄村安置点</t>
        </is>
      </c>
      <c r="F555" s="51" t="inlineStr">
        <is>
          <t>维修水毁道路1公里，新建混泥土排水槽200米，并实施其他附属设施。</t>
        </is>
      </c>
      <c r="G555" s="46" t="n">
        <v>150</v>
      </c>
      <c r="H555" s="46" t="n"/>
      <c r="I555" s="46" t="n">
        <v>150</v>
      </c>
      <c r="J555" s="46" t="n"/>
      <c r="K555" s="46" t="n"/>
      <c r="L555" s="103" t="inlineStr">
        <is>
          <t>甘财扶贫〔2021〕25号</t>
        </is>
      </c>
      <c r="M555" s="51" t="inlineStr">
        <is>
          <t>有效解决搬迁群众出行难的问题。</t>
        </is>
      </c>
      <c r="N555" s="51" t="inlineStr">
        <is>
          <t>为安置点群众外出销售农副产品提供便利，改善农村基础设施，为安置点发展积蓄能量、增添后劲。</t>
        </is>
      </c>
      <c r="O555" s="46" t="n">
        <v>1</v>
      </c>
      <c r="P555" s="44" t="n"/>
      <c r="Q555" s="46">
        <f>R555+S555</f>
        <v/>
      </c>
      <c r="R555" s="46" t="n">
        <v>0.003</v>
      </c>
      <c r="S555" s="46" t="n"/>
      <c r="T555" s="46">
        <f>U555+V555</f>
        <v/>
      </c>
      <c r="U555" s="46" t="n">
        <v>0.008500000000000001</v>
      </c>
      <c r="V555" s="46" t="n"/>
      <c r="W555" s="46" t="inlineStr">
        <is>
          <t>发改局</t>
        </is>
      </c>
      <c r="X555" s="80" t="inlineStr">
        <is>
          <t>白兴时</t>
        </is>
      </c>
      <c r="Y555" s="46" t="inlineStr">
        <is>
          <t>以工代赈办</t>
        </is>
      </c>
      <c r="Z555" s="44" t="inlineStr">
        <is>
          <t>耿嫔</t>
        </is>
      </c>
      <c r="AA555" s="44" t="inlineStr">
        <is>
          <t>环农领办发〔2022〕4号</t>
        </is>
      </c>
      <c r="AB555" s="44" t="inlineStr">
        <is>
          <t>省提前批</t>
        </is>
      </c>
      <c r="AC555" s="44" t="inlineStr">
        <is>
          <t>否</t>
        </is>
      </c>
      <c r="AD555" s="44" t="inlineStr">
        <is>
          <t>√</t>
        </is>
      </c>
      <c r="AE555" s="44" t="inlineStr">
        <is>
          <t>√</t>
        </is>
      </c>
      <c r="AF555" s="44" t="inlineStr">
        <is>
          <t>√</t>
        </is>
      </c>
      <c r="AG555" s="44" t="inlineStr">
        <is>
          <t>√</t>
        </is>
      </c>
      <c r="AH555" s="44" t="inlineStr">
        <is>
          <t>√</t>
        </is>
      </c>
      <c r="AI555" s="44" t="inlineStr">
        <is>
          <t>√</t>
        </is>
      </c>
      <c r="AJ555" s="44" t="inlineStr">
        <is>
          <t>√</t>
        </is>
      </c>
      <c r="AK555" s="44" t="inlineStr">
        <is>
          <t>√</t>
        </is>
      </c>
      <c r="AL555" s="18" t="inlineStr">
        <is>
          <t>×</t>
        </is>
      </c>
      <c r="AM555" s="18" t="inlineStr">
        <is>
          <t>×</t>
        </is>
      </c>
      <c r="AN555" s="44" t="inlineStr">
        <is>
          <t>√</t>
        </is>
      </c>
      <c r="AO555" s="67" t="inlineStr">
        <is>
          <t>正在完善</t>
        </is>
      </c>
    </row>
    <row r="556" ht="81" customFormat="1" customHeight="1" s="7">
      <c r="A556" s="123" t="n"/>
      <c r="B556" s="46" t="inlineStr">
        <is>
          <t>甜水镇甜水街村北街组安置点天然气管网工程</t>
        </is>
      </c>
      <c r="C556" s="46" t="inlineStr">
        <is>
          <t>新建</t>
        </is>
      </c>
      <c r="D556" s="44" t="inlineStr">
        <is>
          <t>2022.01-2022.12</t>
        </is>
      </c>
      <c r="E556" s="46" t="inlineStr">
        <is>
          <t>甜水镇北街安置点</t>
        </is>
      </c>
      <c r="F556" s="51" t="inlineStr">
        <is>
          <t>实施甜水街村北街组安置点天然气管网工程1处。</t>
        </is>
      </c>
      <c r="G556" s="46" t="n">
        <v>63.5</v>
      </c>
      <c r="H556" s="46" t="n"/>
      <c r="I556" s="46" t="n">
        <v>63.5</v>
      </c>
      <c r="J556" s="46" t="n"/>
      <c r="K556" s="46" t="n"/>
      <c r="L556" s="103" t="inlineStr">
        <is>
          <t>甘财扶贫〔2021〕25号</t>
        </is>
      </c>
      <c r="M556" s="51" t="inlineStr">
        <is>
          <t>可以有效解决甜水街村北街组易地搬迁点群众冬季取暖、做饭用气等问题。</t>
        </is>
      </c>
      <c r="N556" s="51" t="inlineStr">
        <is>
          <t>改变安置点农户能源利用结构提高农户对天然气的利用率，减少冬季用煤，降低大气污染，极大改善人居环境。</t>
        </is>
      </c>
      <c r="O556" s="46" t="n">
        <v>10</v>
      </c>
      <c r="P556" s="44" t="n"/>
      <c r="Q556" s="46">
        <f>R556+S556</f>
        <v/>
      </c>
      <c r="R556" s="46" t="n">
        <v>0.0134</v>
      </c>
      <c r="S556" s="46" t="n"/>
      <c r="T556" s="46">
        <f>U556+V556</f>
        <v/>
      </c>
      <c r="U556" s="46" t="n">
        <v>0.0675</v>
      </c>
      <c r="V556" s="46" t="n"/>
      <c r="W556" s="46" t="inlineStr">
        <is>
          <t>发改局</t>
        </is>
      </c>
      <c r="X556" s="80" t="inlineStr">
        <is>
          <t>白兴时</t>
        </is>
      </c>
      <c r="Y556" s="46" t="inlineStr">
        <is>
          <t>以工代赈办</t>
        </is>
      </c>
      <c r="Z556" s="44" t="inlineStr">
        <is>
          <t>耿嫔</t>
        </is>
      </c>
      <c r="AA556" s="44" t="inlineStr">
        <is>
          <t>环农领办发〔2022〕4号</t>
        </is>
      </c>
      <c r="AB556" s="44" t="inlineStr">
        <is>
          <t>省提前批</t>
        </is>
      </c>
      <c r="AC556" s="44" t="inlineStr">
        <is>
          <t>否</t>
        </is>
      </c>
      <c r="AD556" s="44" t="inlineStr">
        <is>
          <t>√</t>
        </is>
      </c>
      <c r="AE556" s="44" t="inlineStr">
        <is>
          <t>√</t>
        </is>
      </c>
      <c r="AF556" s="44" t="inlineStr">
        <is>
          <t>√</t>
        </is>
      </c>
      <c r="AG556" s="44" t="inlineStr">
        <is>
          <t>√</t>
        </is>
      </c>
      <c r="AH556" s="44" t="inlineStr">
        <is>
          <t>√</t>
        </is>
      </c>
      <c r="AI556" s="44" t="inlineStr">
        <is>
          <t>√</t>
        </is>
      </c>
      <c r="AJ556" s="44" t="inlineStr">
        <is>
          <t>√</t>
        </is>
      </c>
      <c r="AK556" s="44" t="inlineStr">
        <is>
          <t>√</t>
        </is>
      </c>
      <c r="AL556" s="18" t="inlineStr">
        <is>
          <t>×</t>
        </is>
      </c>
      <c r="AM556" s="18" t="inlineStr">
        <is>
          <t>×</t>
        </is>
      </c>
      <c r="AN556" s="44" t="inlineStr">
        <is>
          <t>√</t>
        </is>
      </c>
      <c r="AO556" s="67" t="inlineStr">
        <is>
          <t>正在完善</t>
        </is>
      </c>
    </row>
    <row r="557" ht="64" customFormat="1" customHeight="1" s="7">
      <c r="A557" s="123" t="n"/>
      <c r="B557" s="46" t="inlineStr">
        <is>
          <t>合道镇杨坪沟村高掌组安置点公共基础设施维修工程</t>
        </is>
      </c>
      <c r="C557" s="46" t="inlineStr">
        <is>
          <t>新建</t>
        </is>
      </c>
      <c r="D557" s="44" t="inlineStr">
        <is>
          <t>2022.01-2022.12</t>
        </is>
      </c>
      <c r="E557" s="46" t="inlineStr">
        <is>
          <t>合道镇杨坪沟村高掌组安置点</t>
        </is>
      </c>
      <c r="F557" s="51" t="inlineStr">
        <is>
          <t>安置点实施混凝土硬化1063.8平方米，护坡20米，并配套实施其他工程。</t>
        </is>
      </c>
      <c r="G557" s="46" t="n">
        <v>50</v>
      </c>
      <c r="H557" s="46" t="n"/>
      <c r="I557" s="46" t="n">
        <v>50</v>
      </c>
      <c r="J557" s="46" t="n"/>
      <c r="K557" s="46" t="n"/>
      <c r="L557" s="103" t="inlineStr">
        <is>
          <t>甘财扶贫〔2021〕25号</t>
        </is>
      </c>
      <c r="M557" s="51" t="inlineStr">
        <is>
          <t>改善搬迁点基础设施条件。</t>
        </is>
      </c>
      <c r="N557" s="51" t="inlineStr">
        <is>
          <t>改善搬迁点基础设施条件，提升易地搬迁点群众生产生活质量，助推建设美丽乡村。</t>
        </is>
      </c>
      <c r="O557" s="46" t="n">
        <v>1</v>
      </c>
      <c r="P557" s="44" t="n"/>
      <c r="Q557" s="46">
        <f>R557+S557</f>
        <v/>
      </c>
      <c r="R557" s="46" t="n">
        <v>0.0015</v>
      </c>
      <c r="S557" s="46" t="n"/>
      <c r="T557" s="46">
        <f>U557+V557</f>
        <v/>
      </c>
      <c r="U557" s="46" t="n">
        <v>0.0074</v>
      </c>
      <c r="V557" s="46" t="n"/>
      <c r="W557" s="46" t="inlineStr">
        <is>
          <t>发改局</t>
        </is>
      </c>
      <c r="X557" s="80" t="inlineStr">
        <is>
          <t>白兴时</t>
        </is>
      </c>
      <c r="Y557" s="46" t="inlineStr">
        <is>
          <t>以工代赈办</t>
        </is>
      </c>
      <c r="Z557" s="44" t="inlineStr">
        <is>
          <t>耿嫔</t>
        </is>
      </c>
      <c r="AA557" s="44" t="inlineStr">
        <is>
          <t>环农领办发〔2022〕4号</t>
        </is>
      </c>
      <c r="AB557" s="44" t="inlineStr">
        <is>
          <t>省提前批</t>
        </is>
      </c>
      <c r="AC557" s="44" t="inlineStr">
        <is>
          <t>否</t>
        </is>
      </c>
      <c r="AD557" s="44" t="inlineStr">
        <is>
          <t>√</t>
        </is>
      </c>
      <c r="AE557" s="44" t="inlineStr">
        <is>
          <t>√</t>
        </is>
      </c>
      <c r="AF557" s="44" t="inlineStr">
        <is>
          <t>√</t>
        </is>
      </c>
      <c r="AG557" s="44" t="inlineStr">
        <is>
          <t>√</t>
        </is>
      </c>
      <c r="AH557" s="44" t="inlineStr">
        <is>
          <t>√</t>
        </is>
      </c>
      <c r="AI557" s="44" t="inlineStr">
        <is>
          <t>√</t>
        </is>
      </c>
      <c r="AJ557" s="44" t="inlineStr">
        <is>
          <t>√</t>
        </is>
      </c>
      <c r="AK557" s="44" t="inlineStr">
        <is>
          <t>√</t>
        </is>
      </c>
      <c r="AL557" s="18" t="inlineStr">
        <is>
          <t>×</t>
        </is>
      </c>
      <c r="AM557" s="18" t="inlineStr">
        <is>
          <t>×</t>
        </is>
      </c>
      <c r="AN557" s="44" t="inlineStr">
        <is>
          <t>√</t>
        </is>
      </c>
      <c r="AO557" s="67" t="inlineStr">
        <is>
          <t>正在完善</t>
        </is>
      </c>
    </row>
    <row r="558" ht="64" customFormat="1" customHeight="1" s="7">
      <c r="A558" s="123" t="n"/>
      <c r="B558" s="46" t="inlineStr">
        <is>
          <t>合道镇唐台子村何台组安置点公共基础设施维修工程</t>
        </is>
      </c>
      <c r="C558" s="46" t="inlineStr">
        <is>
          <t>新建</t>
        </is>
      </c>
      <c r="D558" s="44" t="inlineStr">
        <is>
          <t>2022.01-2022.12</t>
        </is>
      </c>
      <c r="E558" s="46" t="inlineStr">
        <is>
          <t>合道镇唐台子村安置点</t>
        </is>
      </c>
      <c r="F558" s="138" t="inlineStr">
        <is>
          <t>维修农宅9户，并实施场地混凝土硬化等其他附属工程。</t>
        </is>
      </c>
      <c r="G558" s="46" t="n">
        <v>90</v>
      </c>
      <c r="H558" s="46" t="n"/>
      <c r="I558" s="46" t="n">
        <v>90</v>
      </c>
      <c r="J558" s="46" t="n"/>
      <c r="K558" s="46" t="n"/>
      <c r="L558" s="103" t="inlineStr">
        <is>
          <t>甘财扶贫〔2021〕25号</t>
        </is>
      </c>
      <c r="M558" s="51" t="inlineStr">
        <is>
          <t>改善搬迁点基础设施条件。</t>
        </is>
      </c>
      <c r="N558" s="51" t="inlineStr">
        <is>
          <t>解决搬迁点群众的出行困难、、生活困扰问题，为群众外出销售农副产品提供便利。</t>
        </is>
      </c>
      <c r="O558" s="46" t="n">
        <v>1</v>
      </c>
      <c r="P558" s="44" t="n"/>
      <c r="Q558" s="46">
        <f>R558+S558</f>
        <v/>
      </c>
      <c r="R558" s="46" t="n">
        <v>0.0035</v>
      </c>
      <c r="S558" s="46" t="n"/>
      <c r="T558" s="46">
        <f>U558+V558</f>
        <v/>
      </c>
      <c r="U558" s="46" t="n">
        <v>0.0165</v>
      </c>
      <c r="V558" s="46" t="n"/>
      <c r="W558" s="46" t="inlineStr">
        <is>
          <t>发改局</t>
        </is>
      </c>
      <c r="X558" s="80" t="inlineStr">
        <is>
          <t>白兴时</t>
        </is>
      </c>
      <c r="Y558" s="46" t="inlineStr">
        <is>
          <t>以工代赈办</t>
        </is>
      </c>
      <c r="Z558" s="44" t="inlineStr">
        <is>
          <t>耿嫔</t>
        </is>
      </c>
      <c r="AA558" s="44" t="inlineStr">
        <is>
          <t>环农领办发〔2022〕4号</t>
        </is>
      </c>
      <c r="AB558" s="44" t="inlineStr">
        <is>
          <t>省提前批</t>
        </is>
      </c>
      <c r="AC558" s="44" t="inlineStr">
        <is>
          <t>否</t>
        </is>
      </c>
      <c r="AD558" s="44" t="inlineStr">
        <is>
          <t>√</t>
        </is>
      </c>
      <c r="AE558" s="44" t="inlineStr">
        <is>
          <t>√</t>
        </is>
      </c>
      <c r="AF558" s="44" t="inlineStr">
        <is>
          <t>√</t>
        </is>
      </c>
      <c r="AG558" s="44" t="inlineStr">
        <is>
          <t>√</t>
        </is>
      </c>
      <c r="AH558" s="44" t="inlineStr">
        <is>
          <t>√</t>
        </is>
      </c>
      <c r="AI558" s="44" t="inlineStr">
        <is>
          <t>√</t>
        </is>
      </c>
      <c r="AJ558" s="44" t="inlineStr">
        <is>
          <t>√</t>
        </is>
      </c>
      <c r="AK558" s="44" t="inlineStr">
        <is>
          <t>√</t>
        </is>
      </c>
      <c r="AL558" s="18" t="inlineStr">
        <is>
          <t>×</t>
        </is>
      </c>
      <c r="AM558" s="18" t="inlineStr">
        <is>
          <t>×</t>
        </is>
      </c>
      <c r="AN558" s="44" t="inlineStr">
        <is>
          <t>√</t>
        </is>
      </c>
      <c r="AO558" s="67" t="inlineStr">
        <is>
          <t>正在完善</t>
        </is>
      </c>
    </row>
    <row r="559" ht="64" customFormat="1" customHeight="1" s="7">
      <c r="A559" s="123" t="n"/>
      <c r="B559" s="46" t="inlineStr">
        <is>
          <t>合道镇梁坪村三合湾组安置点公共基础设施维修工程</t>
        </is>
      </c>
      <c r="C559" s="46" t="inlineStr">
        <is>
          <t>新建</t>
        </is>
      </c>
      <c r="D559" s="44" t="inlineStr">
        <is>
          <t>2022.01-2022.12</t>
        </is>
      </c>
      <c r="E559" s="46" t="inlineStr">
        <is>
          <t>合道镇梁坪村三合湾组安置点</t>
        </is>
      </c>
      <c r="F559" s="51" t="inlineStr">
        <is>
          <t>混凝土路面硬化353.5㎡，排水渠236.3m，路沿石60m。</t>
        </is>
      </c>
      <c r="G559" s="46" t="n">
        <v>28</v>
      </c>
      <c r="H559" s="46" t="n"/>
      <c r="I559" s="46" t="n">
        <v>28</v>
      </c>
      <c r="J559" s="46" t="n"/>
      <c r="K559" s="46" t="n"/>
      <c r="L559" s="103" t="inlineStr">
        <is>
          <t>甘财扶贫〔2021〕25号</t>
        </is>
      </c>
      <c r="M559" s="206" t="inlineStr">
        <is>
          <t>改善搬迁点基础设施条件。</t>
        </is>
      </c>
      <c r="N559" s="206" t="inlineStr">
        <is>
          <t>解决搬迁点群众的出行困难、、生活困扰问题，为群众外出销售农副产品提供便利。</t>
        </is>
      </c>
      <c r="O559" s="46" t="n">
        <v>1</v>
      </c>
      <c r="P559" s="44" t="n"/>
      <c r="Q559" s="46">
        <f>R559+S559</f>
        <v/>
      </c>
      <c r="R559" s="46" t="n">
        <v>0.0015</v>
      </c>
      <c r="S559" s="46" t="n"/>
      <c r="T559" s="46">
        <f>U559+V559</f>
        <v/>
      </c>
      <c r="U559" s="46" t="n">
        <v>0.0083</v>
      </c>
      <c r="V559" s="46" t="n"/>
      <c r="W559" s="46" t="inlineStr">
        <is>
          <t>发改局</t>
        </is>
      </c>
      <c r="X559" s="80" t="inlineStr">
        <is>
          <t>白兴时</t>
        </is>
      </c>
      <c r="Y559" s="46" t="inlineStr">
        <is>
          <t>以工代赈办</t>
        </is>
      </c>
      <c r="Z559" s="44" t="inlineStr">
        <is>
          <t>耿嫔</t>
        </is>
      </c>
      <c r="AA559" s="44" t="inlineStr">
        <is>
          <t>环农领办发〔2022〕4号</t>
        </is>
      </c>
      <c r="AB559" s="44" t="inlineStr">
        <is>
          <t>省提前批</t>
        </is>
      </c>
      <c r="AC559" s="44" t="inlineStr">
        <is>
          <t>否</t>
        </is>
      </c>
      <c r="AD559" s="44" t="inlineStr">
        <is>
          <t>√</t>
        </is>
      </c>
      <c r="AE559" s="44" t="inlineStr">
        <is>
          <t>√</t>
        </is>
      </c>
      <c r="AF559" s="44" t="inlineStr">
        <is>
          <t>√</t>
        </is>
      </c>
      <c r="AG559" s="44" t="inlineStr">
        <is>
          <t>√</t>
        </is>
      </c>
      <c r="AH559" s="44" t="inlineStr">
        <is>
          <t>√</t>
        </is>
      </c>
      <c r="AI559" s="44" t="inlineStr">
        <is>
          <t>√</t>
        </is>
      </c>
      <c r="AJ559" s="44" t="inlineStr">
        <is>
          <t>√</t>
        </is>
      </c>
      <c r="AK559" s="44" t="inlineStr">
        <is>
          <t>√</t>
        </is>
      </c>
      <c r="AL559" s="18" t="inlineStr">
        <is>
          <t>×</t>
        </is>
      </c>
      <c r="AM559" s="18" t="inlineStr">
        <is>
          <t>×</t>
        </is>
      </c>
      <c r="AN559" s="44" t="inlineStr">
        <is>
          <t>√</t>
        </is>
      </c>
      <c r="AO559" s="67" t="inlineStr">
        <is>
          <t>正在完善</t>
        </is>
      </c>
    </row>
    <row r="560" ht="64" customFormat="1" customHeight="1" s="7">
      <c r="A560" s="123" t="n"/>
      <c r="B560" s="210" t="inlineStr">
        <is>
          <t>秦团庄乡新集子村安置点后续扶持养殖小区道路硬化排污建设项目</t>
        </is>
      </c>
      <c r="C560" s="46" t="inlineStr">
        <is>
          <t>续建</t>
        </is>
      </c>
      <c r="D560" s="44" t="inlineStr">
        <is>
          <t>2021.01-2022.12</t>
        </is>
      </c>
      <c r="E560" s="46" t="inlineStr">
        <is>
          <t>秦团庄乡新集子村安置点</t>
        </is>
      </c>
      <c r="F560" s="51" t="inlineStr">
        <is>
          <t>硬化养殖小区内道路2公里，配套完善小区内水、电等附属工程。</t>
        </is>
      </c>
      <c r="G560" s="46" t="n">
        <v>90</v>
      </c>
      <c r="H560" s="46" t="n"/>
      <c r="I560" s="46" t="n">
        <v>90</v>
      </c>
      <c r="J560" s="46" t="n"/>
      <c r="K560" s="46" t="n"/>
      <c r="L560" s="103" t="inlineStr">
        <is>
          <t>甘财扶贫〔2021〕25号</t>
        </is>
      </c>
      <c r="M560" s="51" t="inlineStr">
        <is>
          <t>完善养殖小区内水、电、道路硬化等附属工程，改善养殖小区基础条件。</t>
        </is>
      </c>
      <c r="N560" s="51" t="inlineStr">
        <is>
          <t>项目实施后极大改善安置点内的人居环境现状，改善安置点养殖小区基础设施现状，带动相关产业发展，达到吸引投资的目的。</t>
        </is>
      </c>
      <c r="O560" s="211" t="n">
        <v>1</v>
      </c>
      <c r="P560" s="44" t="n"/>
      <c r="Q560" s="46">
        <f>R560+S560</f>
        <v/>
      </c>
      <c r="R560" s="212" t="n">
        <v>0.0074</v>
      </c>
      <c r="S560" s="212" t="n"/>
      <c r="T560" s="46">
        <f>U560+V560</f>
        <v/>
      </c>
      <c r="U560" s="115" t="n">
        <v>0.0296</v>
      </c>
      <c r="V560" s="115" t="n"/>
      <c r="W560" s="46" t="inlineStr">
        <is>
          <t>发改局</t>
        </is>
      </c>
      <c r="X560" s="80" t="inlineStr">
        <is>
          <t>白兴时</t>
        </is>
      </c>
      <c r="Y560" s="46" t="inlineStr">
        <is>
          <t>秦团庄</t>
        </is>
      </c>
      <c r="Z560" s="44" t="inlineStr">
        <is>
          <t>刘凤飞</t>
        </is>
      </c>
      <c r="AA560" s="44" t="inlineStr">
        <is>
          <t>环农领办发〔2022〕4号</t>
        </is>
      </c>
      <c r="AB560" s="44" t="inlineStr">
        <is>
          <t>省提前批</t>
        </is>
      </c>
      <c r="AC560" s="44" t="inlineStr">
        <is>
          <t>否</t>
        </is>
      </c>
      <c r="AD560" s="44" t="inlineStr">
        <is>
          <t>√</t>
        </is>
      </c>
      <c r="AE560" s="44" t="inlineStr">
        <is>
          <t>√</t>
        </is>
      </c>
      <c r="AF560" s="44" t="inlineStr">
        <is>
          <t>√</t>
        </is>
      </c>
      <c r="AG560" s="44" t="inlineStr">
        <is>
          <t>√</t>
        </is>
      </c>
      <c r="AH560" s="44" t="inlineStr">
        <is>
          <t>√</t>
        </is>
      </c>
      <c r="AI560" s="44" t="inlineStr">
        <is>
          <t>√</t>
        </is>
      </c>
      <c r="AJ560" s="44" t="inlineStr">
        <is>
          <t>√</t>
        </is>
      </c>
      <c r="AK560" s="44" t="inlineStr">
        <is>
          <t>√</t>
        </is>
      </c>
      <c r="AL560" s="18" t="inlineStr">
        <is>
          <t>×</t>
        </is>
      </c>
      <c r="AM560" s="18" t="inlineStr">
        <is>
          <t>×</t>
        </is>
      </c>
      <c r="AN560" s="44" t="inlineStr">
        <is>
          <t>√</t>
        </is>
      </c>
      <c r="AO560" s="67" t="inlineStr">
        <is>
          <t>正在完善</t>
        </is>
      </c>
    </row>
    <row r="561" ht="39" customHeight="1" s="186">
      <c r="A561" s="123" t="n"/>
      <c r="B561" s="188" t="inlineStr">
        <is>
          <t>（八）易地扶贫搬迁贷款贴息</t>
        </is>
      </c>
      <c r="C561" s="181" t="n"/>
      <c r="D561" s="181" t="n"/>
      <c r="E561" s="182" t="n"/>
      <c r="F561" s="47" t="n"/>
      <c r="G561" s="48">
        <f>G562</f>
        <v/>
      </c>
      <c r="H561" s="48">
        <f>H562</f>
        <v/>
      </c>
      <c r="I561" s="48">
        <f>I562</f>
        <v/>
      </c>
      <c r="J561" s="48">
        <f>J562</f>
        <v/>
      </c>
      <c r="K561" s="48">
        <f>K562</f>
        <v/>
      </c>
      <c r="L561" s="67" t="n"/>
      <c r="M561" s="73" t="n"/>
      <c r="N561" s="73" t="n"/>
      <c r="O561" s="67" t="n"/>
      <c r="P561" s="67" t="n"/>
      <c r="Q561" s="67" t="n"/>
      <c r="R561" s="67" t="n"/>
      <c r="S561" s="67" t="n"/>
      <c r="T561" s="67" t="n"/>
      <c r="U561" s="67" t="n"/>
      <c r="V561" s="67" t="n"/>
      <c r="W561" s="77" t="n"/>
      <c r="X561" s="77" t="n"/>
      <c r="Y561" s="67" t="n"/>
      <c r="Z561" s="67" t="n"/>
      <c r="AA561" s="67" t="n"/>
      <c r="AB561" s="67" t="n"/>
      <c r="AC561" s="67" t="n"/>
      <c r="AD561" s="67" t="n"/>
      <c r="AE561" s="67" t="n"/>
      <c r="AF561" s="67" t="n"/>
      <c r="AG561" s="67" t="n"/>
      <c r="AH561" s="67" t="n"/>
      <c r="AI561" s="67" t="n"/>
      <c r="AJ561" s="67" t="n"/>
      <c r="AK561" s="67" t="n"/>
      <c r="AL561" s="67" t="n"/>
      <c r="AM561" s="67" t="n"/>
      <c r="AN561" s="67" t="n"/>
      <c r="AO561" s="67" t="n"/>
    </row>
    <row r="562" ht="65" customFormat="1" customHeight="1" s="7">
      <c r="A562" s="42" t="n"/>
      <c r="B562" s="42" t="inlineStr">
        <is>
          <t>易地扶贫搬迁贴息</t>
        </is>
      </c>
      <c r="C562" s="42" t="inlineStr">
        <is>
          <t>续建</t>
        </is>
      </c>
      <c r="D562" s="40" t="inlineStr">
        <is>
          <t>2021.01-2022.12</t>
        </is>
      </c>
      <c r="E562" s="42" t="inlineStr">
        <is>
          <t>20个乡镇</t>
        </is>
      </c>
      <c r="F562" s="50" t="inlineStr">
        <is>
          <t>“十三五”易地扶贫搬迁贷款贴息。</t>
        </is>
      </c>
      <c r="G562" s="42" t="n">
        <v>1000</v>
      </c>
      <c r="H562" s="42" t="n"/>
      <c r="I562" s="42" t="n">
        <v>1000</v>
      </c>
      <c r="J562" s="42" t="n"/>
      <c r="K562" s="42" t="n"/>
      <c r="L562" s="101" t="inlineStr">
        <is>
          <t>甘财扶贫〔2021〕25号</t>
        </is>
      </c>
      <c r="M562" s="191" t="inlineStr">
        <is>
          <t>解决贫困群众易地扶贫搬迁资金短缺问题。</t>
        </is>
      </c>
      <c r="N562" s="191" t="inlineStr">
        <is>
          <t>解决贫困群众易地扶贫搬迁资金短缺问题。</t>
        </is>
      </c>
      <c r="O562" s="42" t="n">
        <v>235</v>
      </c>
      <c r="P562" s="40" t="n"/>
      <c r="Q562" s="42">
        <f>R562+S562</f>
        <v/>
      </c>
      <c r="R562" s="42" t="n">
        <v>0.4135</v>
      </c>
      <c r="S562" s="42" t="n"/>
      <c r="T562" s="42">
        <f>U562+V562</f>
        <v/>
      </c>
      <c r="U562" s="42" t="n">
        <v>1.9846</v>
      </c>
      <c r="V562" s="42" t="n"/>
      <c r="W562" s="42" t="inlineStr">
        <is>
          <t>发改局</t>
        </is>
      </c>
      <c r="X562" s="40" t="inlineStr">
        <is>
          <t>白兴时</t>
        </is>
      </c>
      <c r="Y562" s="42" t="inlineStr">
        <is>
          <t>环县嘉诚公司</t>
        </is>
      </c>
      <c r="Z562" s="40" t="inlineStr">
        <is>
          <t>邓志勇</t>
        </is>
      </c>
      <c r="AA562" s="40" t="inlineStr">
        <is>
          <t>环农领办发〔2022〕4号</t>
        </is>
      </c>
      <c r="AB562" s="40" t="inlineStr">
        <is>
          <t>省提前批</t>
        </is>
      </c>
      <c r="AC562" s="44" t="inlineStr">
        <is>
          <t>否</t>
        </is>
      </c>
      <c r="AD562" s="44" t="inlineStr">
        <is>
          <t>√</t>
        </is>
      </c>
      <c r="AE562" s="44" t="inlineStr">
        <is>
          <t>√</t>
        </is>
      </c>
      <c r="AF562" s="44" t="inlineStr">
        <is>
          <t>√</t>
        </is>
      </c>
      <c r="AG562" s="44" t="inlineStr">
        <is>
          <t>√</t>
        </is>
      </c>
      <c r="AH562" s="44" t="inlineStr">
        <is>
          <t>√</t>
        </is>
      </c>
      <c r="AI562" s="44" t="inlineStr">
        <is>
          <t>√</t>
        </is>
      </c>
      <c r="AJ562" s="44" t="inlineStr">
        <is>
          <t>√</t>
        </is>
      </c>
      <c r="AK562" s="44" t="inlineStr">
        <is>
          <t>√</t>
        </is>
      </c>
      <c r="AL562" s="18" t="inlineStr">
        <is>
          <t>×</t>
        </is>
      </c>
      <c r="AM562" s="18" t="inlineStr">
        <is>
          <t>×</t>
        </is>
      </c>
      <c r="AN562" s="44" t="inlineStr">
        <is>
          <t>√</t>
        </is>
      </c>
      <c r="AO562" s="67" t="inlineStr">
        <is>
          <t>正在完善</t>
        </is>
      </c>
    </row>
    <row r="563" ht="36" customFormat="1" customHeight="1" s="7">
      <c r="A563" s="123" t="n"/>
      <c r="B563" s="188" t="inlineStr">
        <is>
          <t>（九）其他</t>
        </is>
      </c>
      <c r="C563" s="181" t="n"/>
      <c r="D563" s="181" t="n"/>
      <c r="E563" s="182" t="n"/>
      <c r="F563" s="140" t="n"/>
      <c r="G563" s="141">
        <f>G564</f>
        <v/>
      </c>
      <c r="H563" s="141">
        <f>H564</f>
        <v/>
      </c>
      <c r="I563" s="141">
        <f>I564</f>
        <v/>
      </c>
      <c r="J563" s="141">
        <f>J564</f>
        <v/>
      </c>
      <c r="K563" s="141">
        <f>K564</f>
        <v/>
      </c>
      <c r="L563" s="103" t="n"/>
      <c r="M563" s="213" t="n"/>
      <c r="N563" s="213" t="n"/>
      <c r="O563" s="123" t="n"/>
      <c r="P563" s="18" t="n"/>
      <c r="Q563" s="123" t="n"/>
      <c r="R563" s="123" t="n"/>
      <c r="S563" s="123" t="n"/>
      <c r="T563" s="123" t="n"/>
      <c r="U563" s="123" t="n"/>
      <c r="V563" s="123" t="n"/>
      <c r="W563" s="123" t="n"/>
      <c r="X563" s="167" t="n"/>
      <c r="Y563" s="123" t="n"/>
      <c r="Z563" s="18" t="n"/>
      <c r="AA563" s="18" t="n"/>
      <c r="AB563" s="18" t="n"/>
      <c r="AC563" s="44" t="n"/>
      <c r="AD563" s="44" t="n"/>
      <c r="AE563" s="44" t="n"/>
      <c r="AF563" s="44" t="n"/>
      <c r="AG563" s="44" t="n"/>
      <c r="AH563" s="44" t="n"/>
      <c r="AI563" s="44" t="n"/>
      <c r="AJ563" s="44" t="n"/>
      <c r="AK563" s="44" t="n"/>
      <c r="AL563" s="44" t="n"/>
      <c r="AM563" s="44" t="n"/>
      <c r="AN563" s="44" t="n"/>
      <c r="AO563" s="44" t="n"/>
    </row>
    <row r="564" ht="69" customFormat="1" customHeight="1" s="7">
      <c r="A564" s="42" t="n"/>
      <c r="B564" s="42" t="inlineStr">
        <is>
          <t>以工代赈项目</t>
        </is>
      </c>
      <c r="C564" s="42" t="inlineStr">
        <is>
          <t>新建</t>
        </is>
      </c>
      <c r="D564" s="40" t="inlineStr">
        <is>
          <t>2022.01-2022.12</t>
        </is>
      </c>
      <c r="E564" s="42" t="inlineStr">
        <is>
          <t>甜水镇木钵镇</t>
        </is>
      </c>
      <c r="F564" s="102" t="inlineStr">
        <is>
          <t>新修砂砾路18.14公里，配套完成边沟及涵管铺设。修建柏油路10.077公里，配套建设附属设施。</t>
        </is>
      </c>
      <c r="G564" s="42" t="n">
        <v>1099</v>
      </c>
      <c r="H564" s="42" t="n">
        <v>1099</v>
      </c>
      <c r="I564" s="105" t="n"/>
      <c r="J564" s="40" t="n"/>
      <c r="K564" s="40" t="n"/>
      <c r="L564" s="40" t="n"/>
      <c r="M564" s="102" t="inlineStr">
        <is>
          <t>解决群众出行困难，带动群众就近就业。</t>
        </is>
      </c>
      <c r="N564" s="102" t="inlineStr">
        <is>
          <t>通过实施以工代赈项目，就地就近解决脱贫群众就业问题，增加群众务工收入 ，巩固脱贫成果。</t>
        </is>
      </c>
      <c r="O564" s="42" t="n">
        <v>3</v>
      </c>
      <c r="P564" s="40" t="n"/>
      <c r="Q564" s="42">
        <f>R564+S564</f>
        <v/>
      </c>
      <c r="R564" s="42" t="n">
        <v>0.056</v>
      </c>
      <c r="S564" s="40" t="n"/>
      <c r="T564" s="42">
        <f>U564+V564</f>
        <v/>
      </c>
      <c r="U564" s="204" t="n">
        <v>0.2439</v>
      </c>
      <c r="V564" s="40" t="n"/>
      <c r="W564" s="42" t="inlineStr">
        <is>
          <t>发改局</t>
        </is>
      </c>
      <c r="X564" s="79" t="inlineStr">
        <is>
          <t>白兴时</t>
        </is>
      </c>
      <c r="Y564" s="42" t="inlineStr">
        <is>
          <t>以工代赈办</t>
        </is>
      </c>
      <c r="Z564" s="40" t="inlineStr">
        <is>
          <t>耿嫔</t>
        </is>
      </c>
      <c r="AA564" s="40" t="inlineStr">
        <is>
          <t>环农领办发〔2022〕3号</t>
        </is>
      </c>
      <c r="AB564" s="40" t="inlineStr">
        <is>
          <t>中提前批</t>
        </is>
      </c>
      <c r="AC564" s="44" t="inlineStr">
        <is>
          <t>否</t>
        </is>
      </c>
      <c r="AD564" s="44" t="inlineStr">
        <is>
          <t>√</t>
        </is>
      </c>
      <c r="AE564" s="44" t="inlineStr">
        <is>
          <t>√</t>
        </is>
      </c>
      <c r="AF564" s="44" t="inlineStr">
        <is>
          <t>√</t>
        </is>
      </c>
      <c r="AG564" s="44" t="inlineStr">
        <is>
          <t>√</t>
        </is>
      </c>
      <c r="AH564" s="44" t="inlineStr">
        <is>
          <t>√</t>
        </is>
      </c>
      <c r="AI564" s="44" t="inlineStr">
        <is>
          <t>√</t>
        </is>
      </c>
      <c r="AJ564" s="44" t="inlineStr">
        <is>
          <t>√</t>
        </is>
      </c>
      <c r="AK564" s="44" t="inlineStr">
        <is>
          <t>√</t>
        </is>
      </c>
      <c r="AL564" s="18" t="inlineStr">
        <is>
          <t>×</t>
        </is>
      </c>
      <c r="AM564" s="18" t="inlineStr">
        <is>
          <t>×</t>
        </is>
      </c>
      <c r="AN564" s="44" t="inlineStr">
        <is>
          <t>√</t>
        </is>
      </c>
      <c r="AO564" s="67" t="inlineStr">
        <is>
          <t>正在完善</t>
        </is>
      </c>
    </row>
    <row r="565" ht="84" customFormat="1" customHeight="1" s="7">
      <c r="A565" s="123" t="n"/>
      <c r="B565" s="46" t="inlineStr">
        <is>
          <t>环县甜水镇何塬村部至宁夏石腰沟过境砂砾路</t>
        </is>
      </c>
      <c r="C565" s="46" t="inlineStr">
        <is>
          <t>新建</t>
        </is>
      </c>
      <c r="D565" s="44" t="inlineStr">
        <is>
          <t>2022.01-2022.12</t>
        </is>
      </c>
      <c r="E565" s="46" t="inlineStr">
        <is>
          <t>甜水镇何塬村</t>
        </is>
      </c>
      <c r="F565" s="104" t="inlineStr">
        <is>
          <t>新修砂砾路18.14公里，配套完成边沟及涵管铺设。</t>
        </is>
      </c>
      <c r="G565" s="46" t="n">
        <v>550</v>
      </c>
      <c r="H565" s="46" t="n">
        <v>550</v>
      </c>
      <c r="I565" s="117" t="n"/>
      <c r="J565" s="44" t="n"/>
      <c r="K565" s="44" t="n"/>
      <c r="L565" s="44" t="inlineStr">
        <is>
          <t>甘财扶贫〔2021〕26号</t>
        </is>
      </c>
      <c r="M565" s="51" t="inlineStr">
        <is>
          <t>解决了何塬村石坑沿组、倪新庄组、赵崾岘组等沿线500多人的出行问题，也带动甜水镇何塬村经济的发展具有积极的促进作用。</t>
        </is>
      </c>
      <c r="N565" s="51" t="inlineStr">
        <is>
          <t>通过实施以工代赈项目，就地就近解决脱贫群众就业问题，增加群众务工收入 ，巩固脱贫成果。</t>
        </is>
      </c>
      <c r="O565" s="46" t="n">
        <v>1</v>
      </c>
      <c r="P565" s="44" t="n"/>
      <c r="Q565" s="46">
        <f>R565+S565</f>
        <v/>
      </c>
      <c r="R565" s="46" t="n">
        <v>0.01</v>
      </c>
      <c r="S565" s="44" t="n"/>
      <c r="T565" s="46">
        <f>U565+V565</f>
        <v/>
      </c>
      <c r="U565" s="46" t="n">
        <v>0.05</v>
      </c>
      <c r="V565" s="44" t="n"/>
      <c r="W565" s="46" t="inlineStr">
        <is>
          <t>发改局</t>
        </is>
      </c>
      <c r="X565" s="80" t="inlineStr">
        <is>
          <t>白兴时</t>
        </is>
      </c>
      <c r="Y565" s="46" t="inlineStr">
        <is>
          <t>甜以工代赈办水镇</t>
        </is>
      </c>
      <c r="Z565" s="44" t="inlineStr">
        <is>
          <t>耿嫔</t>
        </is>
      </c>
      <c r="AA565" s="44" t="inlineStr">
        <is>
          <t>环农领办发〔2022〕3号</t>
        </is>
      </c>
      <c r="AB565" s="44" t="inlineStr">
        <is>
          <t>中提前批</t>
        </is>
      </c>
      <c r="AC565" s="44" t="inlineStr">
        <is>
          <t>否</t>
        </is>
      </c>
      <c r="AD565" s="44" t="inlineStr">
        <is>
          <t>√</t>
        </is>
      </c>
      <c r="AE565" s="44" t="inlineStr">
        <is>
          <t>√</t>
        </is>
      </c>
      <c r="AF565" s="44" t="inlineStr">
        <is>
          <t>√</t>
        </is>
      </c>
      <c r="AG565" s="44" t="inlineStr">
        <is>
          <t>√</t>
        </is>
      </c>
      <c r="AH565" s="44" t="inlineStr">
        <is>
          <t>√</t>
        </is>
      </c>
      <c r="AI565" s="44" t="inlineStr">
        <is>
          <t>√</t>
        </is>
      </c>
      <c r="AJ565" s="44" t="inlineStr">
        <is>
          <t>√</t>
        </is>
      </c>
      <c r="AK565" s="44" t="inlineStr">
        <is>
          <t>√</t>
        </is>
      </c>
      <c r="AL565" s="18" t="inlineStr">
        <is>
          <t>×</t>
        </is>
      </c>
      <c r="AM565" s="18" t="inlineStr">
        <is>
          <t>×</t>
        </is>
      </c>
      <c r="AN565" s="44" t="inlineStr">
        <is>
          <t>√</t>
        </is>
      </c>
      <c r="AO565" s="67" t="inlineStr">
        <is>
          <t>正在完善</t>
        </is>
      </c>
    </row>
    <row r="566" ht="84" customFormat="1" customHeight="1" s="7">
      <c r="A566" s="123" t="n"/>
      <c r="B566" s="46" t="inlineStr">
        <is>
          <t>环县木钵镇韩洼子村韩洼子组至八珠乡苟塬村张塬组柏油路工程</t>
        </is>
      </c>
      <c r="C566" s="46" t="inlineStr">
        <is>
          <t>新建</t>
        </is>
      </c>
      <c r="D566" s="44" t="inlineStr">
        <is>
          <t>2022.01-2022.12</t>
        </is>
      </c>
      <c r="E566" s="46" t="inlineStr">
        <is>
          <t>木钵镇韩洼子村至八珠乡苟塬村</t>
        </is>
      </c>
      <c r="F566" s="104" t="inlineStr">
        <is>
          <t>修建柏油路10.077公里及附属设施。</t>
        </is>
      </c>
      <c r="G566" s="46" t="n">
        <v>549</v>
      </c>
      <c r="H566" s="46" t="n">
        <v>549</v>
      </c>
      <c r="I566" s="117" t="n"/>
      <c r="J566" s="44" t="n"/>
      <c r="K566" s="44" t="n"/>
      <c r="L566" s="44" t="inlineStr">
        <is>
          <t>甘财扶贫〔2021〕26号</t>
        </is>
      </c>
      <c r="M566" s="51" t="inlineStr">
        <is>
          <t>改善韩洼子村及周边群众生产生活条件的行路难问题，对加快沿线群众脱贫致富步伐都起到积极带动作用。</t>
        </is>
      </c>
      <c r="N566" s="51" t="inlineStr">
        <is>
          <t>通过实施以工代赈项目，就地就近解决脱贫群众就业问题，增加群众务工收入 ，巩固脱贫成果。</t>
        </is>
      </c>
      <c r="O566" s="46" t="n">
        <v>2</v>
      </c>
      <c r="P566" s="44" t="n"/>
      <c r="Q566" s="46">
        <f>R566+S566</f>
        <v/>
      </c>
      <c r="R566" s="46" t="n">
        <v>0.046</v>
      </c>
      <c r="S566" s="44" t="n"/>
      <c r="T566" s="46">
        <f>U566+V566</f>
        <v/>
      </c>
      <c r="U566" s="46" t="n">
        <v>0.1939</v>
      </c>
      <c r="V566" s="44" t="n"/>
      <c r="W566" s="46" t="inlineStr">
        <is>
          <t>发改局</t>
        </is>
      </c>
      <c r="X566" s="80" t="inlineStr">
        <is>
          <t>白兴时</t>
        </is>
      </c>
      <c r="Y566" s="46" t="inlineStr">
        <is>
          <t>甜以工代赈办水镇</t>
        </is>
      </c>
      <c r="Z566" s="44" t="inlineStr">
        <is>
          <t>耿嫔</t>
        </is>
      </c>
      <c r="AA566" s="44" t="inlineStr">
        <is>
          <t>环农领办发〔2022〕3号</t>
        </is>
      </c>
      <c r="AB566" s="44" t="inlineStr">
        <is>
          <t>中提前批</t>
        </is>
      </c>
      <c r="AC566" s="44" t="inlineStr">
        <is>
          <t>否</t>
        </is>
      </c>
      <c r="AD566" s="44" t="inlineStr">
        <is>
          <t>√</t>
        </is>
      </c>
      <c r="AE566" s="44" t="inlineStr">
        <is>
          <t>√</t>
        </is>
      </c>
      <c r="AF566" s="44" t="inlineStr">
        <is>
          <t>√</t>
        </is>
      </c>
      <c r="AG566" s="44" t="inlineStr">
        <is>
          <t>√</t>
        </is>
      </c>
      <c r="AH566" s="44" t="inlineStr">
        <is>
          <t>√</t>
        </is>
      </c>
      <c r="AI566" s="44" t="inlineStr">
        <is>
          <t>√</t>
        </is>
      </c>
      <c r="AJ566" s="44" t="inlineStr">
        <is>
          <t>√</t>
        </is>
      </c>
      <c r="AK566" s="44" t="inlineStr">
        <is>
          <t>√</t>
        </is>
      </c>
      <c r="AL566" s="18" t="inlineStr">
        <is>
          <t>×</t>
        </is>
      </c>
      <c r="AM566" s="18" t="inlineStr">
        <is>
          <t>×</t>
        </is>
      </c>
      <c r="AN566" s="44" t="inlineStr">
        <is>
          <t>√</t>
        </is>
      </c>
      <c r="AO566" s="67" t="inlineStr">
        <is>
          <t>正在完善</t>
        </is>
      </c>
    </row>
    <row r="567" ht="39" customHeight="1" s="186">
      <c r="A567" s="123" t="inlineStr">
        <is>
          <t>三</t>
        </is>
      </c>
      <c r="B567" s="187" t="inlineStr">
        <is>
          <t>其他方面</t>
        </is>
      </c>
      <c r="C567" s="181" t="n"/>
      <c r="D567" s="181" t="n"/>
      <c r="E567" s="182" t="n"/>
      <c r="F567" s="29" t="n"/>
      <c r="G567" s="30">
        <f>G568+G607+G609</f>
        <v/>
      </c>
      <c r="H567" s="30">
        <f>H568+H607+H609</f>
        <v/>
      </c>
      <c r="I567" s="30">
        <f>I568+I607+I609</f>
        <v/>
      </c>
      <c r="J567" s="30">
        <f>J568+J607+J609</f>
        <v/>
      </c>
      <c r="K567" s="30">
        <f>K568+K607+K609</f>
        <v/>
      </c>
      <c r="L567" s="147" t="n"/>
      <c r="M567" s="147" t="n"/>
      <c r="N567" s="147" t="n"/>
      <c r="O567" s="147" t="n"/>
      <c r="P567" s="147" t="n"/>
      <c r="Q567" s="147" t="n"/>
      <c r="R567" s="147" t="n"/>
      <c r="S567" s="147" t="n"/>
      <c r="T567" s="147" t="n"/>
      <c r="U567" s="147" t="n"/>
      <c r="V567" s="147" t="n"/>
      <c r="W567" s="67" t="n"/>
      <c r="X567" s="67" t="n"/>
      <c r="Y567" s="163" t="n"/>
      <c r="Z567" s="163" t="n"/>
      <c r="AA567" s="67" t="n"/>
      <c r="AB567" s="67" t="n"/>
      <c r="AC567" s="67" t="n"/>
      <c r="AD567" s="67" t="n"/>
      <c r="AE567" s="67" t="n"/>
      <c r="AF567" s="67" t="n"/>
      <c r="AG567" s="67" t="n"/>
      <c r="AH567" s="67" t="n"/>
      <c r="AI567" s="67" t="n"/>
      <c r="AJ567" s="67" t="n"/>
      <c r="AK567" s="67" t="n"/>
      <c r="AL567" s="67" t="n"/>
      <c r="AM567" s="67" t="n"/>
      <c r="AN567" s="67" t="n"/>
      <c r="AO567" s="67" t="n"/>
    </row>
    <row r="568" ht="39" customHeight="1" s="186">
      <c r="A568" s="123" t="n"/>
      <c r="B568" s="188" t="inlineStr">
        <is>
          <t>（一）致富带头人（高素质农民培训）</t>
        </is>
      </c>
      <c r="C568" s="181" t="n"/>
      <c r="D568" s="181" t="n"/>
      <c r="E568" s="182" t="n"/>
      <c r="F568" s="47" t="n"/>
      <c r="G568" s="48">
        <f>G569+G590+G591</f>
        <v/>
      </c>
      <c r="H568" s="48">
        <f>H569+H590+H591</f>
        <v/>
      </c>
      <c r="I568" s="48">
        <f>I569+I590+I591</f>
        <v/>
      </c>
      <c r="J568" s="48">
        <f>J569+J590+J591</f>
        <v/>
      </c>
      <c r="K568" s="48">
        <f>K569+K590+K591</f>
        <v/>
      </c>
      <c r="L568" s="67" t="n"/>
      <c r="M568" s="73" t="n"/>
      <c r="N568" s="73" t="n"/>
      <c r="O568" s="67" t="n"/>
      <c r="P568" s="67" t="n"/>
      <c r="Q568" s="67" t="n"/>
      <c r="R568" s="67" t="n"/>
      <c r="S568" s="67" t="n"/>
      <c r="T568" s="67" t="n"/>
      <c r="U568" s="67" t="n"/>
      <c r="V568" s="67" t="n"/>
      <c r="W568" s="77" t="n"/>
      <c r="X568" s="77" t="n"/>
      <c r="Y568" s="67" t="n"/>
      <c r="Z568" s="67" t="n"/>
      <c r="AA568" s="67" t="n"/>
      <c r="AB568" s="67" t="n"/>
      <c r="AC568" s="67" t="n"/>
      <c r="AD568" s="67" t="n"/>
      <c r="AE568" s="67" t="n"/>
      <c r="AF568" s="67" t="n"/>
      <c r="AG568" s="67" t="n"/>
      <c r="AH568" s="67" t="n"/>
      <c r="AI568" s="67" t="n"/>
      <c r="AJ568" s="67" t="n"/>
      <c r="AK568" s="67" t="n"/>
      <c r="AL568" s="67" t="n"/>
      <c r="AM568" s="67" t="n"/>
      <c r="AN568" s="67" t="n"/>
      <c r="AO568" s="67" t="n"/>
    </row>
    <row r="569" ht="80" customHeight="1" s="186">
      <c r="A569" s="42" t="n"/>
      <c r="B569" s="142" t="inlineStr">
        <is>
          <t>致富带头人
（养羊致富能手培育）合计</t>
        </is>
      </c>
      <c r="C569" s="143" t="inlineStr">
        <is>
          <t>新建</t>
        </is>
      </c>
      <c r="D569" s="134" t="inlineStr">
        <is>
          <t>2022.01-2022.12</t>
        </is>
      </c>
      <c r="E569" s="143" t="inlineStr">
        <is>
          <t>车道镇等20乡镇</t>
        </is>
      </c>
      <c r="F569" s="144" t="inlineStr">
        <is>
          <t>培育湖羊专业户3000户，黑山羊专业户600户，每户补助100元，鼓励养殖户发展湖羊和黑山羊养殖，优化全县羊只结构，提高养殖户养殖效益。由合作社、养殖大户指导，湖羊自养户、黑山羊养殖户开展种羊选育、配方饲喂、疫病防治，确保养殖户的效益发挥，直至自养户学懂弄通，能够独立进行科学养殖，达到预期效果，养殖户满意，经专业部门考核认定，直接奖补合作社、养羊大户，每带动一户奖补1000元。</t>
        </is>
      </c>
      <c r="G569" s="145">
        <f>SUM(G570:G589)</f>
        <v/>
      </c>
      <c r="H569" s="145" t="n"/>
      <c r="I569" s="145" t="n">
        <v>360</v>
      </c>
      <c r="J569" s="145" t="n"/>
      <c r="K569" s="145" t="n"/>
      <c r="L569" s="145" t="n"/>
      <c r="M569" s="172" t="inlineStr">
        <is>
          <t>通过合作社、养殖大户的传帮带作用，进一步健全完善合作社及农户的利益联结机制，壮大养殖群体和养殖数量，提高养殖效益。</t>
        </is>
      </c>
      <c r="N569" s="172" t="inlineStr">
        <is>
          <t>合作社、养殖大户每成功培育1户养殖致富能手，奖补1000元。通过实践跟学，示范带动养殖户科学养殖，提高羔羊成活率和养殖效益。</t>
        </is>
      </c>
      <c r="O569" s="143">
        <f>SUM(O570:O589)</f>
        <v/>
      </c>
      <c r="P569" s="134" t="n">
        <v>27</v>
      </c>
      <c r="Q569" s="143">
        <f>R569+S569</f>
        <v/>
      </c>
      <c r="R569" s="143">
        <f>SUM(R570:R589)</f>
        <v/>
      </c>
      <c r="S569" s="143" t="n"/>
      <c r="T569" s="143">
        <f>U569+V569</f>
        <v/>
      </c>
      <c r="U569" s="143">
        <f>SUM(U570:U589)</f>
        <v/>
      </c>
      <c r="V569" s="143" t="n"/>
      <c r="W569" s="143" t="inlineStr">
        <is>
          <t>畜牧局</t>
        </is>
      </c>
      <c r="X569" s="168" t="inlineStr">
        <is>
          <t>赵过存</t>
        </is>
      </c>
      <c r="Y569" s="143" t="inlineStr">
        <is>
          <t>各乡镇</t>
        </is>
      </c>
      <c r="Z569" s="134" t="n"/>
      <c r="AA569" s="134" t="inlineStr">
        <is>
          <t>环农领办发〔2022〕4号</t>
        </is>
      </c>
      <c r="AB569" s="134" t="inlineStr">
        <is>
          <t>省提前批</t>
        </is>
      </c>
      <c r="AC569" s="67" t="inlineStr">
        <is>
          <t>是</t>
        </is>
      </c>
      <c r="AD569" s="67" t="inlineStr">
        <is>
          <t>√</t>
        </is>
      </c>
      <c r="AE569" s="67" t="inlineStr">
        <is>
          <t>√</t>
        </is>
      </c>
      <c r="AF569" s="67" t="inlineStr">
        <is>
          <t>√</t>
        </is>
      </c>
      <c r="AG569" s="67" t="inlineStr">
        <is>
          <t>√</t>
        </is>
      </c>
      <c r="AH569" s="67" t="inlineStr">
        <is>
          <t>√</t>
        </is>
      </c>
      <c r="AI569" s="67" t="inlineStr">
        <is>
          <t>√</t>
        </is>
      </c>
      <c r="AJ569" s="67" t="inlineStr">
        <is>
          <t>√</t>
        </is>
      </c>
      <c r="AK569" s="67" t="inlineStr">
        <is>
          <t>√</t>
        </is>
      </c>
      <c r="AL569" s="18" t="inlineStr">
        <is>
          <t>×</t>
        </is>
      </c>
      <c r="AM569" s="18" t="inlineStr">
        <is>
          <t>×</t>
        </is>
      </c>
      <c r="AN569" s="67" t="inlineStr">
        <is>
          <t>√</t>
        </is>
      </c>
      <c r="AO569" s="67" t="inlineStr">
        <is>
          <t>正在完善</t>
        </is>
      </c>
    </row>
    <row r="570" ht="63" customHeight="1" s="186">
      <c r="A570" s="123" t="n"/>
      <c r="B570" s="146" t="inlineStr">
        <is>
          <t>致富带头人
（养羊致富能手培育）</t>
        </is>
      </c>
      <c r="C570" s="147" t="inlineStr">
        <is>
          <t>新建</t>
        </is>
      </c>
      <c r="D570" s="67" t="inlineStr">
        <is>
          <t>2022.01-2022.12</t>
        </is>
      </c>
      <c r="E570" s="148" t="inlineStr">
        <is>
          <t>车道镇</t>
        </is>
      </c>
      <c r="F570" s="149" t="inlineStr">
        <is>
          <t>培育湖羊和黑山羊养殖专业户200户，其中：元峁村20户、苦水掌20户、双庙村20、吊渠村10户、三角城村10户、杨掌村13户、魏洼村14户、红台村15户、樱桃掌村15户、安掌村15户、刘渠村40户、刘园子村8户。</t>
        </is>
      </c>
      <c r="G570" s="150" t="n">
        <v>20</v>
      </c>
      <c r="H570" s="150" t="n"/>
      <c r="I570" s="150" t="n">
        <v>20</v>
      </c>
      <c r="J570" s="150" t="n"/>
      <c r="K570" s="150" t="n"/>
      <c r="L570" s="162" t="inlineStr">
        <is>
          <t>甘财扶贫〔2021〕25号</t>
        </is>
      </c>
      <c r="M570" s="163" t="inlineStr">
        <is>
          <t>提高养殖户养殖技术，提升养殖效益。</t>
        </is>
      </c>
      <c r="N570" s="163" t="inlineStr">
        <is>
          <t>合作社、养殖大户每成功培育1户养殖致富能手，奖补1000元。通过实践跟学，示范带动养殖户科学养殖，提高羔羊成活率和养殖效益。</t>
        </is>
      </c>
      <c r="O570" s="147" t="n">
        <v>12</v>
      </c>
      <c r="P570" s="67" t="n"/>
      <c r="Q570" s="147">
        <f>R570+S570</f>
        <v/>
      </c>
      <c r="R570" s="147" t="n">
        <v>0.02</v>
      </c>
      <c r="S570" s="147" t="n"/>
      <c r="T570" s="147">
        <f>U570+V570</f>
        <v/>
      </c>
      <c r="U570" s="147" t="n">
        <v>0.08</v>
      </c>
      <c r="V570" s="147" t="n"/>
      <c r="W570" s="147" t="inlineStr">
        <is>
          <t>畜牧局</t>
        </is>
      </c>
      <c r="X570" s="77" t="inlineStr">
        <is>
          <t>赵过存</t>
        </is>
      </c>
      <c r="Y570" s="148" t="inlineStr">
        <is>
          <t>车道镇</t>
        </is>
      </c>
      <c r="Z570" s="147" t="inlineStr">
        <is>
          <t>张会星</t>
        </is>
      </c>
      <c r="AA570" s="67" t="inlineStr">
        <is>
          <t>环农领办发〔2022〕4号</t>
        </is>
      </c>
      <c r="AB570" s="67" t="inlineStr">
        <is>
          <t>省提前批</t>
        </is>
      </c>
      <c r="AC570" s="67" t="inlineStr">
        <is>
          <t>是</t>
        </is>
      </c>
      <c r="AD570" s="67" t="inlineStr">
        <is>
          <t>√</t>
        </is>
      </c>
      <c r="AE570" s="67" t="inlineStr">
        <is>
          <t>√</t>
        </is>
      </c>
      <c r="AF570" s="67" t="inlineStr">
        <is>
          <t>√</t>
        </is>
      </c>
      <c r="AG570" s="67" t="inlineStr">
        <is>
          <t>√</t>
        </is>
      </c>
      <c r="AH570" s="67" t="inlineStr">
        <is>
          <t>√</t>
        </is>
      </c>
      <c r="AI570" s="67" t="inlineStr">
        <is>
          <t>√</t>
        </is>
      </c>
      <c r="AJ570" s="67" t="inlineStr">
        <is>
          <t>√</t>
        </is>
      </c>
      <c r="AK570" s="67" t="inlineStr">
        <is>
          <t>√</t>
        </is>
      </c>
      <c r="AL570" s="18" t="inlineStr">
        <is>
          <t>×</t>
        </is>
      </c>
      <c r="AM570" s="18" t="inlineStr">
        <is>
          <t>×</t>
        </is>
      </c>
      <c r="AN570" s="67" t="inlineStr">
        <is>
          <t>√</t>
        </is>
      </c>
      <c r="AO570" s="67" t="inlineStr">
        <is>
          <t>正在完善</t>
        </is>
      </c>
    </row>
    <row r="571" ht="63" customHeight="1" s="186">
      <c r="A571" s="123" t="n"/>
      <c r="B571" s="146" t="inlineStr">
        <is>
          <t>致富带头人
（养羊致富能手培育）</t>
        </is>
      </c>
      <c r="C571" s="147" t="inlineStr">
        <is>
          <t>新建</t>
        </is>
      </c>
      <c r="D571" s="67" t="inlineStr">
        <is>
          <t>2022.01-2022.12</t>
        </is>
      </c>
      <c r="E571" s="148" t="inlineStr">
        <is>
          <t>毛井镇</t>
        </is>
      </c>
      <c r="F571" s="149" t="inlineStr">
        <is>
          <t>培育湖羊和黑山羊养殖专业户128户，其中：施家滩村24户、高家洼村24户、丁连掌村24户、大户掌村32户、山西掌村24户。</t>
        </is>
      </c>
      <c r="G571" s="150" t="n">
        <v>12.8</v>
      </c>
      <c r="H571" s="150" t="n"/>
      <c r="I571" s="150" t="n">
        <v>12.8</v>
      </c>
      <c r="J571" s="150" t="n"/>
      <c r="K571" s="150" t="n"/>
      <c r="L571" s="162" t="inlineStr">
        <is>
          <t>甘财扶贫〔2021〕25号</t>
        </is>
      </c>
      <c r="M571" s="163" t="inlineStr">
        <is>
          <t>提高养殖户养殖技术，提升养殖效益。</t>
        </is>
      </c>
      <c r="N571" s="163" t="inlineStr">
        <is>
          <t>合作社、养殖大户每成功培育1户养殖致富能手，奖补1000元。通过实践跟学，示范带动养殖户科学养殖，提高羔羊成活率和养殖效益。</t>
        </is>
      </c>
      <c r="O571" s="147" t="n">
        <v>5</v>
      </c>
      <c r="P571" s="67" t="n"/>
      <c r="Q571" s="147">
        <f>R571+S571</f>
        <v/>
      </c>
      <c r="R571" s="147" t="n">
        <v>0.0128</v>
      </c>
      <c r="S571" s="147" t="n"/>
      <c r="T571" s="147">
        <f>U571+V571</f>
        <v/>
      </c>
      <c r="U571" s="147" t="n">
        <v>0.0512</v>
      </c>
      <c r="V571" s="147" t="n"/>
      <c r="W571" s="147" t="inlineStr">
        <is>
          <t>畜牧局</t>
        </is>
      </c>
      <c r="X571" s="77" t="inlineStr">
        <is>
          <t>赵过存</t>
        </is>
      </c>
      <c r="Y571" s="148" t="inlineStr">
        <is>
          <t>毛井镇</t>
        </is>
      </c>
      <c r="Z571" s="67" t="inlineStr">
        <is>
          <t>梁立群</t>
        </is>
      </c>
      <c r="AA571" s="67" t="inlineStr">
        <is>
          <t>环农领办发〔2022〕4号</t>
        </is>
      </c>
      <c r="AB571" s="67" t="inlineStr">
        <is>
          <t>省提前批</t>
        </is>
      </c>
      <c r="AC571" s="67" t="inlineStr">
        <is>
          <t>是</t>
        </is>
      </c>
      <c r="AD571" s="67" t="inlineStr">
        <is>
          <t>√</t>
        </is>
      </c>
      <c r="AE571" s="67" t="inlineStr">
        <is>
          <t>√</t>
        </is>
      </c>
      <c r="AF571" s="67" t="inlineStr">
        <is>
          <t>√</t>
        </is>
      </c>
      <c r="AG571" s="67" t="inlineStr">
        <is>
          <t>√</t>
        </is>
      </c>
      <c r="AH571" s="67" t="inlineStr">
        <is>
          <t>√</t>
        </is>
      </c>
      <c r="AI571" s="67" t="inlineStr">
        <is>
          <t>√</t>
        </is>
      </c>
      <c r="AJ571" s="67" t="inlineStr">
        <is>
          <t>√</t>
        </is>
      </c>
      <c r="AK571" s="67" t="inlineStr">
        <is>
          <t>√</t>
        </is>
      </c>
      <c r="AL571" s="18" t="inlineStr">
        <is>
          <t>×</t>
        </is>
      </c>
      <c r="AM571" s="18" t="inlineStr">
        <is>
          <t>×</t>
        </is>
      </c>
      <c r="AN571" s="67" t="inlineStr">
        <is>
          <t>√</t>
        </is>
      </c>
      <c r="AO571" s="67" t="inlineStr">
        <is>
          <t>正在完善</t>
        </is>
      </c>
    </row>
    <row r="572" ht="63" customHeight="1" s="186">
      <c r="A572" s="123" t="n"/>
      <c r="B572" s="146" t="inlineStr">
        <is>
          <t>致富带头人
（养羊致富能手培育）</t>
        </is>
      </c>
      <c r="C572" s="147" t="inlineStr">
        <is>
          <t>新建</t>
        </is>
      </c>
      <c r="D572" s="67" t="inlineStr">
        <is>
          <t>2022.01-2022.12</t>
        </is>
      </c>
      <c r="E572" s="148" t="inlineStr">
        <is>
          <t>洪德镇</t>
        </is>
      </c>
      <c r="F572" s="149" t="inlineStr">
        <is>
          <t>培育湖羊和黑山羊养殖专业户241户，其中：大户塬村15户、丁阳渠子村17户、洪德街村15户、寇河村11户、李达掌村14户、李塬村13户、梁岔村11户、马塬村12户、苗河村22户、私盐路村13户、苏长沟村22户、肖关村20户、许旗村13户、张崾岘村12户、张塬村15户、赵洼村16户。</t>
        </is>
      </c>
      <c r="G572" s="150" t="n">
        <v>24.1</v>
      </c>
      <c r="H572" s="150" t="n"/>
      <c r="I572" s="150" t="n">
        <v>24.1</v>
      </c>
      <c r="J572" s="150" t="n"/>
      <c r="K572" s="150" t="n"/>
      <c r="L572" s="162" t="inlineStr">
        <is>
          <t>甘财扶贫〔2021〕25号</t>
        </is>
      </c>
      <c r="M572" s="163" t="inlineStr">
        <is>
          <t>提高养殖户养殖技术，提升养殖效益。</t>
        </is>
      </c>
      <c r="N572" s="163" t="inlineStr">
        <is>
          <t>合作社、养殖大户每成功培育1户养殖致富能手，奖补1000元。通过实践跟学，示范带动养殖户科学养殖，提高羔羊成活率和养殖效益。</t>
        </is>
      </c>
      <c r="O572" s="147" t="n">
        <v>16</v>
      </c>
      <c r="P572" s="67" t="n"/>
      <c r="Q572" s="147">
        <f>R572+S572</f>
        <v/>
      </c>
      <c r="R572" s="147" t="n">
        <v>0.0241</v>
      </c>
      <c r="S572" s="147" t="n"/>
      <c r="T572" s="147">
        <f>U572+V572</f>
        <v/>
      </c>
      <c r="U572" s="147" t="n">
        <v>0.0964</v>
      </c>
      <c r="V572" s="147" t="n"/>
      <c r="W572" s="147" t="inlineStr">
        <is>
          <t>畜牧局</t>
        </is>
      </c>
      <c r="X572" s="77" t="inlineStr">
        <is>
          <t>赵过存</t>
        </is>
      </c>
      <c r="Y572" s="148" t="inlineStr">
        <is>
          <t>洪德镇</t>
        </is>
      </c>
      <c r="Z572" s="169" t="inlineStr">
        <is>
          <t>王国伍</t>
        </is>
      </c>
      <c r="AA572" s="67" t="inlineStr">
        <is>
          <t>环农领办发〔2022〕4号</t>
        </is>
      </c>
      <c r="AB572" s="67" t="inlineStr">
        <is>
          <t>省提前批</t>
        </is>
      </c>
      <c r="AC572" s="67" t="inlineStr">
        <is>
          <t>是</t>
        </is>
      </c>
      <c r="AD572" s="67" t="inlineStr">
        <is>
          <t>√</t>
        </is>
      </c>
      <c r="AE572" s="67" t="inlineStr">
        <is>
          <t>√</t>
        </is>
      </c>
      <c r="AF572" s="67" t="inlineStr">
        <is>
          <t>√</t>
        </is>
      </c>
      <c r="AG572" s="67" t="inlineStr">
        <is>
          <t>√</t>
        </is>
      </c>
      <c r="AH572" s="67" t="inlineStr">
        <is>
          <t>√</t>
        </is>
      </c>
      <c r="AI572" s="67" t="inlineStr">
        <is>
          <t>√</t>
        </is>
      </c>
      <c r="AJ572" s="67" t="inlineStr">
        <is>
          <t>√</t>
        </is>
      </c>
      <c r="AK572" s="67" t="inlineStr">
        <is>
          <t>√</t>
        </is>
      </c>
      <c r="AL572" s="18" t="inlineStr">
        <is>
          <t>×</t>
        </is>
      </c>
      <c r="AM572" s="18" t="inlineStr">
        <is>
          <t>×</t>
        </is>
      </c>
      <c r="AN572" s="67" t="inlineStr">
        <is>
          <t>√</t>
        </is>
      </c>
      <c r="AO572" s="67" t="inlineStr">
        <is>
          <t>正在完善</t>
        </is>
      </c>
    </row>
    <row r="573" ht="63" customHeight="1" s="186">
      <c r="A573" s="123" t="n"/>
      <c r="B573" s="146" t="inlineStr">
        <is>
          <t>致富带头人
（养羊致富能手培育）</t>
        </is>
      </c>
      <c r="C573" s="151" t="inlineStr">
        <is>
          <t>新建</t>
        </is>
      </c>
      <c r="D573" s="67" t="inlineStr">
        <is>
          <t>2022.01-2022.12</t>
        </is>
      </c>
      <c r="E573" s="152" t="inlineStr">
        <is>
          <t>小南沟乡</t>
        </is>
      </c>
      <c r="F573" s="153" t="inlineStr">
        <is>
          <t>培育湖羊和黑山羊养殖专业户180户，其中：小南沟村15户、许掌村16户、陈掌村10户、李塬村16户、汪天子村21户、李上山村14户、粉子山村13户、丁寨柯村14户、杨胡套子村15户、连川村14户、天子渠村16户、燕麦掌村16户。</t>
        </is>
      </c>
      <c r="G573" s="150" t="n">
        <v>18</v>
      </c>
      <c r="H573" s="150" t="n"/>
      <c r="I573" s="150" t="n">
        <v>18</v>
      </c>
      <c r="J573" s="150" t="n"/>
      <c r="K573" s="150" t="n"/>
      <c r="L573" s="162" t="inlineStr">
        <is>
          <t>甘财扶贫〔2021〕25号</t>
        </is>
      </c>
      <c r="M573" s="163" t="inlineStr">
        <is>
          <t>提高养殖户养殖技术，提升养殖效益。</t>
        </is>
      </c>
      <c r="N573" s="163" t="inlineStr">
        <is>
          <t>合作社、养殖大户每成功培育1户养殖致富能手，奖补1000元。通过实践跟学，示范带动养殖户科学养殖，提高羔羊成活率和养殖效益。</t>
        </is>
      </c>
      <c r="O573" s="147" t="n">
        <v>12</v>
      </c>
      <c r="P573" s="67" t="n"/>
      <c r="Q573" s="147">
        <f>R573+S573</f>
        <v/>
      </c>
      <c r="R573" s="147" t="n">
        <v>0.018</v>
      </c>
      <c r="S573" s="147" t="n"/>
      <c r="T573" s="147">
        <f>U573+V573</f>
        <v/>
      </c>
      <c r="U573" s="147" t="n">
        <v>0.07199999999999999</v>
      </c>
      <c r="V573" s="147" t="n"/>
      <c r="W573" s="147" t="inlineStr">
        <is>
          <t>畜牧局</t>
        </is>
      </c>
      <c r="X573" s="77" t="inlineStr">
        <is>
          <t>赵过存</t>
        </is>
      </c>
      <c r="Y573" s="152" t="inlineStr">
        <is>
          <t>小南沟乡</t>
        </is>
      </c>
      <c r="Z573" s="67" t="inlineStr">
        <is>
          <t>任新育</t>
        </is>
      </c>
      <c r="AA573" s="67" t="inlineStr">
        <is>
          <t>环农领办发〔2022〕4号</t>
        </is>
      </c>
      <c r="AB573" s="67" t="inlineStr">
        <is>
          <t>省提前批</t>
        </is>
      </c>
      <c r="AC573" s="67" t="inlineStr">
        <is>
          <t>是</t>
        </is>
      </c>
      <c r="AD573" s="67" t="inlineStr">
        <is>
          <t>√</t>
        </is>
      </c>
      <c r="AE573" s="67" t="inlineStr">
        <is>
          <t>√</t>
        </is>
      </c>
      <c r="AF573" s="67" t="inlineStr">
        <is>
          <t>√</t>
        </is>
      </c>
      <c r="AG573" s="67" t="inlineStr">
        <is>
          <t>√</t>
        </is>
      </c>
      <c r="AH573" s="67" t="inlineStr">
        <is>
          <t>√</t>
        </is>
      </c>
      <c r="AI573" s="67" t="inlineStr">
        <is>
          <t>√</t>
        </is>
      </c>
      <c r="AJ573" s="67" t="inlineStr">
        <is>
          <t>√</t>
        </is>
      </c>
      <c r="AK573" s="67" t="inlineStr">
        <is>
          <t>√</t>
        </is>
      </c>
      <c r="AL573" s="18" t="inlineStr">
        <is>
          <t>×</t>
        </is>
      </c>
      <c r="AM573" s="18" t="inlineStr">
        <is>
          <t>×</t>
        </is>
      </c>
      <c r="AN573" s="67" t="inlineStr">
        <is>
          <t>√</t>
        </is>
      </c>
      <c r="AO573" s="67" t="inlineStr">
        <is>
          <t>正在完善</t>
        </is>
      </c>
    </row>
    <row r="574" ht="63" customHeight="1" s="186">
      <c r="A574" s="123" t="n"/>
      <c r="B574" s="146" t="inlineStr">
        <is>
          <t>致富带头人
（养羊致富能手培育）</t>
        </is>
      </c>
      <c r="C574" s="147" t="inlineStr">
        <is>
          <t>新建</t>
        </is>
      </c>
      <c r="D574" s="67" t="inlineStr">
        <is>
          <t>2022.01-2022.12</t>
        </is>
      </c>
      <c r="E574" s="148" t="inlineStr">
        <is>
          <t>耿湾乡</t>
        </is>
      </c>
      <c r="F574" s="149" t="inlineStr">
        <is>
          <t>培训湖羊和黑山羊养殖专业户175户，其中：耿河村16户、四合原村10户、桃树掌村18户、韩老庄村17户、天桥村14户、许掌村17户、张台村17户、黑城岔村17户、郜庄村10户、郝东掌村15户、万湾村12户、潘掌村12户。</t>
        </is>
      </c>
      <c r="G574" s="150" t="n">
        <v>17.5</v>
      </c>
      <c r="H574" s="150" t="n"/>
      <c r="I574" s="150" t="n">
        <v>17.5</v>
      </c>
      <c r="J574" s="150" t="n"/>
      <c r="K574" s="150" t="n"/>
      <c r="L574" s="162" t="inlineStr">
        <is>
          <t>甘财扶贫〔2021〕25号</t>
        </is>
      </c>
      <c r="M574" s="163" t="inlineStr">
        <is>
          <t>提高养殖户养殖技术，提升养殖效益。</t>
        </is>
      </c>
      <c r="N574" s="163" t="inlineStr">
        <is>
          <t>合作社、养殖大户每成功培育1户养殖致富能手，奖补1000元。通过实践跟学，示范带动养殖户科学养殖，提高羔羊成活率和养殖效益。</t>
        </is>
      </c>
      <c r="O574" s="147" t="n">
        <v>12</v>
      </c>
      <c r="P574" s="67" t="n"/>
      <c r="Q574" s="147">
        <f>R574+S574</f>
        <v/>
      </c>
      <c r="R574" s="147" t="n">
        <v>0.0175</v>
      </c>
      <c r="S574" s="147" t="n"/>
      <c r="T574" s="147">
        <f>U574+V574</f>
        <v/>
      </c>
      <c r="U574" s="147" t="n">
        <v>0.07000000000000001</v>
      </c>
      <c r="V574" s="147" t="n"/>
      <c r="W574" s="147" t="inlineStr">
        <is>
          <t>畜牧局</t>
        </is>
      </c>
      <c r="X574" s="77" t="inlineStr">
        <is>
          <t>赵过存</t>
        </is>
      </c>
      <c r="Y574" s="148" t="inlineStr">
        <is>
          <t>耿湾乡</t>
        </is>
      </c>
      <c r="Z574" s="67" t="inlineStr">
        <is>
          <t>王秀丽</t>
        </is>
      </c>
      <c r="AA574" s="67" t="inlineStr">
        <is>
          <t>环农领办发〔2022〕4号</t>
        </is>
      </c>
      <c r="AB574" s="67" t="inlineStr">
        <is>
          <t>省提前批</t>
        </is>
      </c>
      <c r="AC574" s="67" t="inlineStr">
        <is>
          <t>是</t>
        </is>
      </c>
      <c r="AD574" s="67" t="inlineStr">
        <is>
          <t>√</t>
        </is>
      </c>
      <c r="AE574" s="67" t="inlineStr">
        <is>
          <t>√</t>
        </is>
      </c>
      <c r="AF574" s="67" t="inlineStr">
        <is>
          <t>√</t>
        </is>
      </c>
      <c r="AG574" s="67" t="inlineStr">
        <is>
          <t>√</t>
        </is>
      </c>
      <c r="AH574" s="67" t="inlineStr">
        <is>
          <t>√</t>
        </is>
      </c>
      <c r="AI574" s="67" t="inlineStr">
        <is>
          <t>√</t>
        </is>
      </c>
      <c r="AJ574" s="67" t="inlineStr">
        <is>
          <t>√</t>
        </is>
      </c>
      <c r="AK574" s="67" t="inlineStr">
        <is>
          <t>√</t>
        </is>
      </c>
      <c r="AL574" s="18" t="inlineStr">
        <is>
          <t>×</t>
        </is>
      </c>
      <c r="AM574" s="18" t="inlineStr">
        <is>
          <t>×</t>
        </is>
      </c>
      <c r="AN574" s="67" t="inlineStr">
        <is>
          <t>√</t>
        </is>
      </c>
      <c r="AO574" s="67" t="inlineStr">
        <is>
          <t>正在完善</t>
        </is>
      </c>
    </row>
    <row r="575" ht="63" customHeight="1" s="186">
      <c r="A575" s="123" t="n"/>
      <c r="B575" s="146" t="inlineStr">
        <is>
          <t>致富带头人
（养羊致富能手培育）</t>
        </is>
      </c>
      <c r="C575" s="147" t="inlineStr">
        <is>
          <t>新建</t>
        </is>
      </c>
      <c r="D575" s="67" t="inlineStr">
        <is>
          <t>2022.01-2022.12</t>
        </is>
      </c>
      <c r="E575" s="148" t="inlineStr">
        <is>
          <t>环城镇</t>
        </is>
      </c>
      <c r="F575" s="171" t="inlineStr">
        <is>
          <t>培育湖羊和黑山羊养殖专业户200户，其中：龚淌村15户、陈汤塬村16户、城东塬村8户、红星村17户、马坊塬村6户、漫塬村8户、高龚塬村19户、北郭塬村5户、宁老庄村13户、十五里沟村10户、五里屯村7户、西川村9户、肖川村8户、杨庙掌村8户、张淌村12户、周塬村8户、耿家沟16户、冉旗寨村15户。</t>
        </is>
      </c>
      <c r="G575" s="150" t="n">
        <v>20</v>
      </c>
      <c r="H575" s="150" t="n"/>
      <c r="I575" s="150" t="n">
        <v>20</v>
      </c>
      <c r="J575" s="150" t="n"/>
      <c r="K575" s="150" t="n"/>
      <c r="L575" s="162" t="inlineStr">
        <is>
          <t>甘财扶贫〔2021〕25号</t>
        </is>
      </c>
      <c r="M575" s="163" t="inlineStr">
        <is>
          <t>提高养殖户养殖技术，提升养殖效益。</t>
        </is>
      </c>
      <c r="N575" s="163" t="inlineStr">
        <is>
          <t>合作社、养殖大户每成功培育1户养殖致富能手，奖补1000元。通过实践跟学，示范带动养殖户科学养殖，提高羔羊成活率和养殖效益。</t>
        </is>
      </c>
      <c r="O575" s="147" t="n">
        <v>1</v>
      </c>
      <c r="P575" s="67" t="n">
        <v>17</v>
      </c>
      <c r="Q575" s="147">
        <f>R575+S575</f>
        <v/>
      </c>
      <c r="R575" s="147" t="n">
        <v>0.02</v>
      </c>
      <c r="S575" s="147" t="n"/>
      <c r="T575" s="147">
        <f>U575+V575</f>
        <v/>
      </c>
      <c r="U575" s="147" t="n">
        <v>0.08</v>
      </c>
      <c r="V575" s="147" t="n"/>
      <c r="W575" s="147" t="inlineStr">
        <is>
          <t>畜牧局</t>
        </is>
      </c>
      <c r="X575" s="77" t="inlineStr">
        <is>
          <t>赵过存</t>
        </is>
      </c>
      <c r="Y575" s="148" t="inlineStr">
        <is>
          <t>环城镇</t>
        </is>
      </c>
      <c r="Z575" s="67" t="inlineStr">
        <is>
          <t>王向斌</t>
        </is>
      </c>
      <c r="AA575" s="67" t="inlineStr">
        <is>
          <t>环农领办发〔2022〕4号</t>
        </is>
      </c>
      <c r="AB575" s="67" t="inlineStr">
        <is>
          <t>省提前批</t>
        </is>
      </c>
      <c r="AC575" s="67" t="inlineStr">
        <is>
          <t>是</t>
        </is>
      </c>
      <c r="AD575" s="67" t="inlineStr">
        <is>
          <t>√</t>
        </is>
      </c>
      <c r="AE575" s="67" t="inlineStr">
        <is>
          <t>√</t>
        </is>
      </c>
      <c r="AF575" s="67" t="inlineStr">
        <is>
          <t>√</t>
        </is>
      </c>
      <c r="AG575" s="67" t="inlineStr">
        <is>
          <t>√</t>
        </is>
      </c>
      <c r="AH575" s="67" t="inlineStr">
        <is>
          <t>√</t>
        </is>
      </c>
      <c r="AI575" s="67" t="inlineStr">
        <is>
          <t>√</t>
        </is>
      </c>
      <c r="AJ575" s="67" t="inlineStr">
        <is>
          <t>√</t>
        </is>
      </c>
      <c r="AK575" s="67" t="inlineStr">
        <is>
          <t>√</t>
        </is>
      </c>
      <c r="AL575" s="18" t="inlineStr">
        <is>
          <t>×</t>
        </is>
      </c>
      <c r="AM575" s="18" t="inlineStr">
        <is>
          <t>×</t>
        </is>
      </c>
      <c r="AN575" s="67" t="inlineStr">
        <is>
          <t>√</t>
        </is>
      </c>
      <c r="AO575" s="67" t="inlineStr">
        <is>
          <t>正在完善</t>
        </is>
      </c>
    </row>
    <row r="576" ht="63" customHeight="1" s="186">
      <c r="A576" s="123" t="n"/>
      <c r="B576" s="146" t="inlineStr">
        <is>
          <t>致富带头人
（养羊致富能手培育）</t>
        </is>
      </c>
      <c r="C576" s="147" t="inlineStr">
        <is>
          <t>新建</t>
        </is>
      </c>
      <c r="D576" s="67" t="inlineStr">
        <is>
          <t>2022.01-2022.12</t>
        </is>
      </c>
      <c r="E576" s="148" t="inlineStr">
        <is>
          <t>合道镇</t>
        </is>
      </c>
      <c r="F576" s="155" t="inlineStr">
        <is>
          <t>培育湖羊和黑山羊养殖专业户232户，其中：朱家塬村10户、赵家塬村15户、沈家岭村13户、瓦天沟村13户、何家坪村14户、唐台子村13户、梁坪村16户、陶洼子村14户、陈旗塬村12户、辛坪村20户、赵台村12户、杨坪沟村12户、常崾岘村20户、寨子坪村11户、红崖洼村13户、大路洼村14户、尚西坪村10户。</t>
        </is>
      </c>
      <c r="G576" s="150" t="n">
        <v>23.2</v>
      </c>
      <c r="H576" s="150" t="n"/>
      <c r="I576" s="150" t="n">
        <v>23.2</v>
      </c>
      <c r="J576" s="150" t="n"/>
      <c r="K576" s="150" t="n"/>
      <c r="L576" s="162" t="inlineStr">
        <is>
          <t>甘财扶贫〔2021〕25号</t>
        </is>
      </c>
      <c r="M576" s="163" t="inlineStr">
        <is>
          <t>提高养殖户养殖技术，提升养殖效益。</t>
        </is>
      </c>
      <c r="N576" s="163" t="inlineStr">
        <is>
          <t>合作社、养殖大户每成功培育1户养殖致富能手，奖补1000元。通过实践跟学，示范带动养殖户科学养殖，提高羔羊成活率和养殖效益。</t>
        </is>
      </c>
      <c r="O576" s="147" t="n">
        <v>17</v>
      </c>
      <c r="P576" s="67" t="n"/>
      <c r="Q576" s="147">
        <f>R576+S576</f>
        <v/>
      </c>
      <c r="R576" s="147" t="n">
        <v>0.0232</v>
      </c>
      <c r="S576" s="147" t="n"/>
      <c r="T576" s="147">
        <f>U576+V576</f>
        <v/>
      </c>
      <c r="U576" s="147" t="n">
        <v>0.09279999999999999</v>
      </c>
      <c r="V576" s="147" t="n"/>
      <c r="W576" s="147" t="inlineStr">
        <is>
          <t>畜牧局</t>
        </is>
      </c>
      <c r="X576" s="77" t="inlineStr">
        <is>
          <t>赵过存</t>
        </is>
      </c>
      <c r="Y576" s="148" t="inlineStr">
        <is>
          <t>合道镇</t>
        </is>
      </c>
      <c r="Z576" s="67" t="inlineStr">
        <is>
          <t>王宝明</t>
        </is>
      </c>
      <c r="AA576" s="67" t="inlineStr">
        <is>
          <t>环农领办发〔2022〕4号</t>
        </is>
      </c>
      <c r="AB576" s="67" t="inlineStr">
        <is>
          <t>省提前批</t>
        </is>
      </c>
      <c r="AC576" s="67" t="inlineStr">
        <is>
          <t>是</t>
        </is>
      </c>
      <c r="AD576" s="67" t="inlineStr">
        <is>
          <t>√</t>
        </is>
      </c>
      <c r="AE576" s="67" t="inlineStr">
        <is>
          <t>√</t>
        </is>
      </c>
      <c r="AF576" s="67" t="inlineStr">
        <is>
          <t>√</t>
        </is>
      </c>
      <c r="AG576" s="67" t="inlineStr">
        <is>
          <t>√</t>
        </is>
      </c>
      <c r="AH576" s="67" t="inlineStr">
        <is>
          <t>√</t>
        </is>
      </c>
      <c r="AI576" s="67" t="inlineStr">
        <is>
          <t>√</t>
        </is>
      </c>
      <c r="AJ576" s="67" t="inlineStr">
        <is>
          <t>√</t>
        </is>
      </c>
      <c r="AK576" s="67" t="inlineStr">
        <is>
          <t>√</t>
        </is>
      </c>
      <c r="AL576" s="18" t="inlineStr">
        <is>
          <t>×</t>
        </is>
      </c>
      <c r="AM576" s="18" t="inlineStr">
        <is>
          <t>×</t>
        </is>
      </c>
      <c r="AN576" s="67" t="inlineStr">
        <is>
          <t>√</t>
        </is>
      </c>
      <c r="AO576" s="67" t="inlineStr">
        <is>
          <t>正在完善</t>
        </is>
      </c>
    </row>
    <row r="577" ht="63" customHeight="1" s="186">
      <c r="A577" s="123" t="n"/>
      <c r="B577" s="146" t="inlineStr">
        <is>
          <t>致富带头人
（养羊致富能手培育）</t>
        </is>
      </c>
      <c r="C577" s="147" t="inlineStr">
        <is>
          <t>新建</t>
        </is>
      </c>
      <c r="D577" s="67" t="inlineStr">
        <is>
          <t>2022.01-2022.12</t>
        </is>
      </c>
      <c r="E577" s="148" t="inlineStr">
        <is>
          <t>曲子镇</t>
        </is>
      </c>
      <c r="F577" s="155" t="inlineStr">
        <is>
          <t>培育湖羊和黑山羊养殖专业户240户，其中：马家河村25户、刘旗村18户、高李湾村17户、楼房子村25户、西沟村29户、许家塬村25户、金村寺村20户、油坊塬村24户、金盆掌村15户、小庄子村18户、宋家塬村24户。</t>
        </is>
      </c>
      <c r="G577" s="150" t="n">
        <v>24</v>
      </c>
      <c r="H577" s="150" t="n"/>
      <c r="I577" s="150" t="n">
        <v>24</v>
      </c>
      <c r="J577" s="150" t="n"/>
      <c r="K577" s="150" t="n"/>
      <c r="L577" s="162" t="inlineStr">
        <is>
          <t>甘财扶贫〔2021〕25号</t>
        </is>
      </c>
      <c r="M577" s="163" t="inlineStr">
        <is>
          <t>提高养殖户养殖技术，提升养殖效益。</t>
        </is>
      </c>
      <c r="N577" s="163" t="inlineStr">
        <is>
          <t>合作社、养殖大户每成功培育1户养殖致富能手，奖补1000元。通过实践跟学，示范带动养殖户科学养殖，提高羔羊成活率和养殖效益。</t>
        </is>
      </c>
      <c r="O577" s="147" t="n">
        <v>1</v>
      </c>
      <c r="P577" s="67" t="n">
        <v>10</v>
      </c>
      <c r="Q577" s="147">
        <f>R577+S577</f>
        <v/>
      </c>
      <c r="R577" s="147" t="n">
        <v>0.024</v>
      </c>
      <c r="S577" s="147" t="n"/>
      <c r="T577" s="147">
        <f>U577+V577</f>
        <v/>
      </c>
      <c r="U577" s="147" t="n">
        <v>0.096</v>
      </c>
      <c r="V577" s="147" t="n"/>
      <c r="W577" s="147" t="inlineStr">
        <is>
          <t>畜牧局</t>
        </is>
      </c>
      <c r="X577" s="77" t="inlineStr">
        <is>
          <t>赵过存</t>
        </is>
      </c>
      <c r="Y577" s="148" t="inlineStr">
        <is>
          <t>曲子镇</t>
        </is>
      </c>
      <c r="Z577" s="67" t="inlineStr">
        <is>
          <t>段斌杰</t>
        </is>
      </c>
      <c r="AA577" s="67" t="inlineStr">
        <is>
          <t>环农领办发〔2022〕4号</t>
        </is>
      </c>
      <c r="AB577" s="67" t="inlineStr">
        <is>
          <t>省提前批</t>
        </is>
      </c>
      <c r="AC577" s="67" t="inlineStr">
        <is>
          <t>是</t>
        </is>
      </c>
      <c r="AD577" s="67" t="inlineStr">
        <is>
          <t>√</t>
        </is>
      </c>
      <c r="AE577" s="67" t="inlineStr">
        <is>
          <t>√</t>
        </is>
      </c>
      <c r="AF577" s="67" t="inlineStr">
        <is>
          <t>√</t>
        </is>
      </c>
      <c r="AG577" s="67" t="inlineStr">
        <is>
          <t>√</t>
        </is>
      </c>
      <c r="AH577" s="67" t="inlineStr">
        <is>
          <t>√</t>
        </is>
      </c>
      <c r="AI577" s="67" t="inlineStr">
        <is>
          <t>√</t>
        </is>
      </c>
      <c r="AJ577" s="67" t="inlineStr">
        <is>
          <t>√</t>
        </is>
      </c>
      <c r="AK577" s="67" t="inlineStr">
        <is>
          <t>√</t>
        </is>
      </c>
      <c r="AL577" s="18" t="inlineStr">
        <is>
          <t>×</t>
        </is>
      </c>
      <c r="AM577" s="18" t="inlineStr">
        <is>
          <t>×</t>
        </is>
      </c>
      <c r="AN577" s="67" t="inlineStr">
        <is>
          <t>√</t>
        </is>
      </c>
      <c r="AO577" s="67" t="inlineStr">
        <is>
          <t>正在完善</t>
        </is>
      </c>
    </row>
    <row r="578" ht="63" customHeight="1" s="186">
      <c r="A578" s="123" t="n"/>
      <c r="B578" s="146" t="inlineStr">
        <is>
          <t>致富带头人
（养羊致富能手培育）</t>
        </is>
      </c>
      <c r="C578" s="147" t="inlineStr">
        <is>
          <t>新建</t>
        </is>
      </c>
      <c r="D578" s="67" t="inlineStr">
        <is>
          <t>2022.01-2022.12</t>
        </is>
      </c>
      <c r="E578" s="147" t="inlineStr">
        <is>
          <t>罗山川乡</t>
        </is>
      </c>
      <c r="F578" s="170" t="inlineStr">
        <is>
          <t>培育湖羊和黑山羊养殖专业户180户，其中：西阳洼村36户、龙柏山村30户、兰家掌村32户、大树塬村30户、陈渠子村25户、光明村27户。</t>
        </is>
      </c>
      <c r="G578" s="150" t="n">
        <v>18</v>
      </c>
      <c r="H578" s="150" t="n"/>
      <c r="I578" s="150" t="n">
        <v>18</v>
      </c>
      <c r="J578" s="150" t="n"/>
      <c r="K578" s="150" t="n"/>
      <c r="L578" s="162" t="inlineStr">
        <is>
          <t>甘财扶贫〔2021〕25号</t>
        </is>
      </c>
      <c r="M578" s="163" t="inlineStr">
        <is>
          <t>提高养殖户养殖技术，提升养殖效益。</t>
        </is>
      </c>
      <c r="N578" s="163" t="inlineStr">
        <is>
          <t>合作社、养殖大户每成功培育1户养殖致富能手，奖补1000元。通过实践跟学，示范带动养殖户科学养殖，提高羔羊成活率和养殖效益。</t>
        </is>
      </c>
      <c r="O578" s="147" t="n">
        <v>6</v>
      </c>
      <c r="P578" s="67" t="n"/>
      <c r="Q578" s="147">
        <f>R578+S578</f>
        <v/>
      </c>
      <c r="R578" s="147" t="n">
        <v>0.018</v>
      </c>
      <c r="S578" s="147" t="n"/>
      <c r="T578" s="147">
        <f>U578+V578</f>
        <v/>
      </c>
      <c r="U578" s="147" t="n">
        <v>0.07199999999999999</v>
      </c>
      <c r="V578" s="147" t="n"/>
      <c r="W578" s="147" t="inlineStr">
        <is>
          <t>畜牧局</t>
        </is>
      </c>
      <c r="X578" s="77" t="inlineStr">
        <is>
          <t>赵过存</t>
        </is>
      </c>
      <c r="Y578" s="147" t="inlineStr">
        <is>
          <t>罗山川乡</t>
        </is>
      </c>
      <c r="Z578" s="67" t="inlineStr">
        <is>
          <t>李怀文</t>
        </is>
      </c>
      <c r="AA578" s="67" t="inlineStr">
        <is>
          <t>环农领办发〔2022〕4号</t>
        </is>
      </c>
      <c r="AB578" s="67" t="inlineStr">
        <is>
          <t>省提前批</t>
        </is>
      </c>
      <c r="AC578" s="67" t="inlineStr">
        <is>
          <t>是</t>
        </is>
      </c>
      <c r="AD578" s="67" t="inlineStr">
        <is>
          <t>√</t>
        </is>
      </c>
      <c r="AE578" s="67" t="inlineStr">
        <is>
          <t>√</t>
        </is>
      </c>
      <c r="AF578" s="67" t="inlineStr">
        <is>
          <t>√</t>
        </is>
      </c>
      <c r="AG578" s="67" t="inlineStr">
        <is>
          <t>√</t>
        </is>
      </c>
      <c r="AH578" s="67" t="inlineStr">
        <is>
          <t>√</t>
        </is>
      </c>
      <c r="AI578" s="67" t="inlineStr">
        <is>
          <t>√</t>
        </is>
      </c>
      <c r="AJ578" s="67" t="inlineStr">
        <is>
          <t>√</t>
        </is>
      </c>
      <c r="AK578" s="67" t="inlineStr">
        <is>
          <t>√</t>
        </is>
      </c>
      <c r="AL578" s="18" t="inlineStr">
        <is>
          <t>×</t>
        </is>
      </c>
      <c r="AM578" s="18" t="inlineStr">
        <is>
          <t>×</t>
        </is>
      </c>
      <c r="AN578" s="67" t="inlineStr">
        <is>
          <t>√</t>
        </is>
      </c>
      <c r="AO578" s="67" t="inlineStr">
        <is>
          <t>正在完善</t>
        </is>
      </c>
    </row>
    <row r="579" ht="63" customHeight="1" s="186">
      <c r="A579" s="123" t="n"/>
      <c r="B579" s="146" t="inlineStr">
        <is>
          <t>致富带头人
（养羊致富能手培育）</t>
        </is>
      </c>
      <c r="C579" s="147" t="inlineStr">
        <is>
          <t>新建</t>
        </is>
      </c>
      <c r="D579" s="67" t="inlineStr">
        <is>
          <t>2022.01-2022.12</t>
        </is>
      </c>
      <c r="E579" s="148" t="inlineStr">
        <is>
          <t>南湫乡</t>
        </is>
      </c>
      <c r="F579" s="155" t="inlineStr">
        <is>
          <t>培育湖羊和黑山羊养殖专业户150户，其中：党家洼村16户、代家洼村20户、洪涝池村22户、岳后渠村20户、花儿山村24户、杨兴堡村23户、双井子村25户.</t>
        </is>
      </c>
      <c r="G579" s="150" t="n">
        <v>15</v>
      </c>
      <c r="H579" s="150" t="n"/>
      <c r="I579" s="150" t="n">
        <v>15</v>
      </c>
      <c r="J579" s="150" t="n"/>
      <c r="K579" s="150" t="n"/>
      <c r="L579" s="162" t="inlineStr">
        <is>
          <t>甘财扶贫〔2021〕25号</t>
        </is>
      </c>
      <c r="M579" s="163" t="inlineStr">
        <is>
          <t>提高养殖户养殖技术，提升养殖效益。</t>
        </is>
      </c>
      <c r="N579" s="163" t="inlineStr">
        <is>
          <t>合作社、养殖大户每成功培育1户养殖致富能手，奖补1000元。通过实践跟学，示范带动养殖户科学养殖，提高羔羊成活率和养殖效益。</t>
        </is>
      </c>
      <c r="O579" s="147" t="n">
        <v>7</v>
      </c>
      <c r="P579" s="67" t="n"/>
      <c r="Q579" s="147">
        <f>R579+S579</f>
        <v/>
      </c>
      <c r="R579" s="147" t="n">
        <v>0.015</v>
      </c>
      <c r="S579" s="147" t="n"/>
      <c r="T579" s="147">
        <f>U579+V579</f>
        <v/>
      </c>
      <c r="U579" s="147" t="n">
        <v>0.06</v>
      </c>
      <c r="V579" s="147" t="n"/>
      <c r="W579" s="147" t="inlineStr">
        <is>
          <t>畜牧局</t>
        </is>
      </c>
      <c r="X579" s="77" t="inlineStr">
        <is>
          <t>赵过存</t>
        </is>
      </c>
      <c r="Y579" s="148" t="inlineStr">
        <is>
          <t>南湫乡</t>
        </is>
      </c>
      <c r="Z579" s="67" t="inlineStr">
        <is>
          <t>杜志远</t>
        </is>
      </c>
      <c r="AA579" s="67" t="inlineStr">
        <is>
          <t>环农领办发〔2022〕4号</t>
        </is>
      </c>
      <c r="AB579" s="67" t="inlineStr">
        <is>
          <t>省提前批</t>
        </is>
      </c>
      <c r="AC579" s="67" t="inlineStr">
        <is>
          <t>是</t>
        </is>
      </c>
      <c r="AD579" s="67" t="inlineStr">
        <is>
          <t>√</t>
        </is>
      </c>
      <c r="AE579" s="67" t="inlineStr">
        <is>
          <t>√</t>
        </is>
      </c>
      <c r="AF579" s="67" t="inlineStr">
        <is>
          <t>√</t>
        </is>
      </c>
      <c r="AG579" s="67" t="inlineStr">
        <is>
          <t>√</t>
        </is>
      </c>
      <c r="AH579" s="67" t="inlineStr">
        <is>
          <t>√</t>
        </is>
      </c>
      <c r="AI579" s="67" t="inlineStr">
        <is>
          <t>√</t>
        </is>
      </c>
      <c r="AJ579" s="67" t="inlineStr">
        <is>
          <t>√</t>
        </is>
      </c>
      <c r="AK579" s="67" t="inlineStr">
        <is>
          <t>√</t>
        </is>
      </c>
      <c r="AL579" s="18" t="inlineStr">
        <is>
          <t>×</t>
        </is>
      </c>
      <c r="AM579" s="18" t="inlineStr">
        <is>
          <t>×</t>
        </is>
      </c>
      <c r="AN579" s="67" t="inlineStr">
        <is>
          <t>√</t>
        </is>
      </c>
      <c r="AO579" s="67" t="inlineStr">
        <is>
          <t>正在完善</t>
        </is>
      </c>
    </row>
    <row r="580" ht="63" customHeight="1" s="186">
      <c r="A580" s="123" t="n"/>
      <c r="B580" s="146" t="inlineStr">
        <is>
          <t>致富带头人
（养羊致富能手培育）</t>
        </is>
      </c>
      <c r="C580" s="147" t="inlineStr">
        <is>
          <t>新建</t>
        </is>
      </c>
      <c r="D580" s="67" t="inlineStr">
        <is>
          <t>2022.01-2022.12</t>
        </is>
      </c>
      <c r="E580" s="148" t="inlineStr">
        <is>
          <t>天池乡</t>
        </is>
      </c>
      <c r="F580" s="155" t="inlineStr">
        <is>
          <t>培育湖羊和黑山羊养殖专业户148户，其中：鲜岔村10户、喜家坪村14户、井渠淌村10户、老庄湾村13户、曹李川村10户、天池村10户、殷屈河村10户、潘老庄村6户、碾盘岭村16户、吴城子村10户、苏北岔村10户、四合掌村15户、大庄台村4户、张邓塬村8户、梁家河村2户。</t>
        </is>
      </c>
      <c r="G580" s="150" t="n">
        <v>14.8</v>
      </c>
      <c r="H580" s="150" t="n"/>
      <c r="I580" s="150" t="n">
        <v>14.8</v>
      </c>
      <c r="J580" s="150" t="n"/>
      <c r="K580" s="150" t="n"/>
      <c r="L580" s="162" t="inlineStr">
        <is>
          <t>甘财扶贫〔2021〕25号</t>
        </is>
      </c>
      <c r="M580" s="163" t="inlineStr">
        <is>
          <t>提高养殖户养殖技术，提升养殖效益。</t>
        </is>
      </c>
      <c r="N580" s="163" t="inlineStr">
        <is>
          <t>合作社、养殖大户每成功培育1户养殖致富能手，奖补1000元。通过实践跟学，示范带动养殖户科学养殖，提高羔羊成活率和养殖效益。</t>
        </is>
      </c>
      <c r="O580" s="147" t="n">
        <v>15</v>
      </c>
      <c r="P580" s="67" t="n"/>
      <c r="Q580" s="147">
        <f>R580+S580</f>
        <v/>
      </c>
      <c r="R580" s="147" t="n">
        <v>0.0148</v>
      </c>
      <c r="S580" s="147" t="n"/>
      <c r="T580" s="147">
        <f>U580+V580</f>
        <v/>
      </c>
      <c r="U580" s="147" t="n">
        <v>0.0592</v>
      </c>
      <c r="V580" s="147" t="n"/>
      <c r="W580" s="147" t="inlineStr">
        <is>
          <t>畜牧局</t>
        </is>
      </c>
      <c r="X580" s="77" t="inlineStr">
        <is>
          <t>赵过存</t>
        </is>
      </c>
      <c r="Y580" s="148" t="inlineStr">
        <is>
          <t>天池乡</t>
        </is>
      </c>
      <c r="Z580" s="67" t="inlineStr">
        <is>
          <t>刘震</t>
        </is>
      </c>
      <c r="AA580" s="67" t="inlineStr">
        <is>
          <t>环农领办发〔2022〕4号</t>
        </is>
      </c>
      <c r="AB580" s="67" t="inlineStr">
        <is>
          <t>省提前批</t>
        </is>
      </c>
      <c r="AC580" s="67" t="inlineStr">
        <is>
          <t>是</t>
        </is>
      </c>
      <c r="AD580" s="67" t="inlineStr">
        <is>
          <t>√</t>
        </is>
      </c>
      <c r="AE580" s="67" t="inlineStr">
        <is>
          <t>√</t>
        </is>
      </c>
      <c r="AF580" s="67" t="inlineStr">
        <is>
          <t>√</t>
        </is>
      </c>
      <c r="AG580" s="67" t="inlineStr">
        <is>
          <t>√</t>
        </is>
      </c>
      <c r="AH580" s="67" t="inlineStr">
        <is>
          <t>√</t>
        </is>
      </c>
      <c r="AI580" s="67" t="inlineStr">
        <is>
          <t>√</t>
        </is>
      </c>
      <c r="AJ580" s="67" t="inlineStr">
        <is>
          <t>√</t>
        </is>
      </c>
      <c r="AK580" s="67" t="inlineStr">
        <is>
          <t>√</t>
        </is>
      </c>
      <c r="AL580" s="18" t="inlineStr">
        <is>
          <t>×</t>
        </is>
      </c>
      <c r="AM580" s="18" t="inlineStr">
        <is>
          <t>×</t>
        </is>
      </c>
      <c r="AN580" s="67" t="inlineStr">
        <is>
          <t>√</t>
        </is>
      </c>
      <c r="AO580" s="67" t="inlineStr">
        <is>
          <t>正在完善</t>
        </is>
      </c>
    </row>
    <row r="581" ht="63" customHeight="1" s="186">
      <c r="A581" s="123" t="n"/>
      <c r="B581" s="146" t="inlineStr">
        <is>
          <t>致富带头人
（养羊致富能手培育）</t>
        </is>
      </c>
      <c r="C581" s="147" t="inlineStr">
        <is>
          <t>新建</t>
        </is>
      </c>
      <c r="D581" s="67" t="inlineStr">
        <is>
          <t>2022.01-2022.12</t>
        </is>
      </c>
      <c r="E581" s="148" t="inlineStr">
        <is>
          <t>甜水镇</t>
        </is>
      </c>
      <c r="F581" s="155" t="inlineStr">
        <is>
          <t>培育湖羊和黑山羊养殖专业户158户，其中：甜水街村19户、张铁村20户、鲁掌村13户、何塬村14户、邱滩村17户、赵掌村20户、高崾岘村13户、狼儿滩村15户、大良洼村14户、七里墩村13户。</t>
        </is>
      </c>
      <c r="G581" s="150" t="n">
        <v>15.8</v>
      </c>
      <c r="H581" s="150" t="n"/>
      <c r="I581" s="150" t="n">
        <v>15.8</v>
      </c>
      <c r="J581" s="150" t="n"/>
      <c r="K581" s="150" t="n"/>
      <c r="L581" s="162" t="inlineStr">
        <is>
          <t>甘财扶贫〔2021〕25号</t>
        </is>
      </c>
      <c r="M581" s="163" t="inlineStr">
        <is>
          <t>提高养殖户养殖技术，提升养殖效益。</t>
        </is>
      </c>
      <c r="N581" s="163" t="inlineStr">
        <is>
          <t>合作社、养殖大户每成功培育1户养殖致富能手，奖补1000元。通过实践跟学，示范带动养殖户科学养殖，提高羔羊成活率和养殖效益。</t>
        </is>
      </c>
      <c r="O581" s="147" t="n">
        <v>10</v>
      </c>
      <c r="P581" s="67" t="n"/>
      <c r="Q581" s="147">
        <f>R581+S581</f>
        <v/>
      </c>
      <c r="R581" s="147" t="n">
        <v>0.0158</v>
      </c>
      <c r="S581" s="147" t="n"/>
      <c r="T581" s="147">
        <f>U581+V581</f>
        <v/>
      </c>
      <c r="U581" s="147" t="n">
        <v>0.06320000000000001</v>
      </c>
      <c r="V581" s="147" t="n"/>
      <c r="W581" s="147" t="inlineStr">
        <is>
          <t>畜牧局</t>
        </is>
      </c>
      <c r="X581" s="77" t="inlineStr">
        <is>
          <t>赵过存</t>
        </is>
      </c>
      <c r="Y581" s="148" t="inlineStr">
        <is>
          <t>甜水镇</t>
        </is>
      </c>
      <c r="Z581" s="67" t="inlineStr">
        <is>
          <t>程利平</t>
        </is>
      </c>
      <c r="AA581" s="67" t="inlineStr">
        <is>
          <t>环农领办发〔2022〕4号</t>
        </is>
      </c>
      <c r="AB581" s="67" t="inlineStr">
        <is>
          <t>省提前批</t>
        </is>
      </c>
      <c r="AC581" s="67" t="inlineStr">
        <is>
          <t>是</t>
        </is>
      </c>
      <c r="AD581" s="67" t="inlineStr">
        <is>
          <t>√</t>
        </is>
      </c>
      <c r="AE581" s="67" t="inlineStr">
        <is>
          <t>√</t>
        </is>
      </c>
      <c r="AF581" s="67" t="inlineStr">
        <is>
          <t>√</t>
        </is>
      </c>
      <c r="AG581" s="67" t="inlineStr">
        <is>
          <t>√</t>
        </is>
      </c>
      <c r="AH581" s="67" t="inlineStr">
        <is>
          <t>√</t>
        </is>
      </c>
      <c r="AI581" s="67" t="inlineStr">
        <is>
          <t>√</t>
        </is>
      </c>
      <c r="AJ581" s="67" t="inlineStr">
        <is>
          <t>√</t>
        </is>
      </c>
      <c r="AK581" s="67" t="inlineStr">
        <is>
          <t>√</t>
        </is>
      </c>
      <c r="AL581" s="18" t="inlineStr">
        <is>
          <t>×</t>
        </is>
      </c>
      <c r="AM581" s="18" t="inlineStr">
        <is>
          <t>×</t>
        </is>
      </c>
      <c r="AN581" s="67" t="inlineStr">
        <is>
          <t>√</t>
        </is>
      </c>
      <c r="AO581" s="67" t="inlineStr">
        <is>
          <t>正在完善</t>
        </is>
      </c>
    </row>
    <row r="582" ht="63" customHeight="1" s="186">
      <c r="A582" s="123" t="n"/>
      <c r="B582" s="146" t="inlineStr">
        <is>
          <t>致富带头人
（养羊致富能手培育）</t>
        </is>
      </c>
      <c r="C582" s="147" t="inlineStr">
        <is>
          <t>新建</t>
        </is>
      </c>
      <c r="D582" s="67" t="inlineStr">
        <is>
          <t>2022.01-2022.12</t>
        </is>
      </c>
      <c r="E582" s="148" t="inlineStr">
        <is>
          <t>山城乡</t>
        </is>
      </c>
      <c r="F582" s="155" t="inlineStr">
        <is>
          <t>培育湖羊和黑山羊养殖专业户147户，其中：山城堡村18户、八里铺村23户、薛塬村20户、王山口子村22户、郝掌村20户、赵庄村19户、谢庄村25户。</t>
        </is>
      </c>
      <c r="G582" s="150" t="n">
        <v>14.7</v>
      </c>
      <c r="H582" s="150" t="n"/>
      <c r="I582" s="150" t="n">
        <v>14.7</v>
      </c>
      <c r="J582" s="150" t="n"/>
      <c r="K582" s="150" t="n"/>
      <c r="L582" s="162" t="inlineStr">
        <is>
          <t>甘财扶贫〔2021〕25号</t>
        </is>
      </c>
      <c r="M582" s="163" t="inlineStr">
        <is>
          <t>提高养殖户养殖技术，提升养殖效益。</t>
        </is>
      </c>
      <c r="N582" s="163" t="inlineStr">
        <is>
          <t>合作社、养殖大户每成功培育1户养殖致富能手，奖补1000元。通过实践跟学，示范带动养殖户科学养殖，提高羔羊成活率和养殖效益。</t>
        </is>
      </c>
      <c r="O582" s="147" t="n">
        <v>7</v>
      </c>
      <c r="P582" s="67" t="n"/>
      <c r="Q582" s="147">
        <f>R582+S582</f>
        <v/>
      </c>
      <c r="R582" s="147" t="n">
        <v>0.0147</v>
      </c>
      <c r="S582" s="147" t="n"/>
      <c r="T582" s="147">
        <f>U582+V582</f>
        <v/>
      </c>
      <c r="U582" s="147" t="n">
        <v>0.0588</v>
      </c>
      <c r="V582" s="147" t="n"/>
      <c r="W582" s="147" t="inlineStr">
        <is>
          <t>畜牧局</t>
        </is>
      </c>
      <c r="X582" s="77" t="inlineStr">
        <is>
          <t>赵过存</t>
        </is>
      </c>
      <c r="Y582" s="148" t="inlineStr">
        <is>
          <t>山城乡</t>
        </is>
      </c>
      <c r="Z582" s="67" t="inlineStr">
        <is>
          <t>姚建平</t>
        </is>
      </c>
      <c r="AA582" s="67" t="inlineStr">
        <is>
          <t>环农领办发〔2022〕4号</t>
        </is>
      </c>
      <c r="AB582" s="67" t="inlineStr">
        <is>
          <t>省提前批</t>
        </is>
      </c>
      <c r="AC582" s="67" t="inlineStr">
        <is>
          <t>是</t>
        </is>
      </c>
      <c r="AD582" s="67" t="inlineStr">
        <is>
          <t>√</t>
        </is>
      </c>
      <c r="AE582" s="67" t="inlineStr">
        <is>
          <t>√</t>
        </is>
      </c>
      <c r="AF582" s="67" t="inlineStr">
        <is>
          <t>√</t>
        </is>
      </c>
      <c r="AG582" s="67" t="inlineStr">
        <is>
          <t>√</t>
        </is>
      </c>
      <c r="AH582" s="67" t="inlineStr">
        <is>
          <t>√</t>
        </is>
      </c>
      <c r="AI582" s="67" t="inlineStr">
        <is>
          <t>√</t>
        </is>
      </c>
      <c r="AJ582" s="67" t="inlineStr">
        <is>
          <t>√</t>
        </is>
      </c>
      <c r="AK582" s="67" t="inlineStr">
        <is>
          <t>√</t>
        </is>
      </c>
      <c r="AL582" s="18" t="inlineStr">
        <is>
          <t>×</t>
        </is>
      </c>
      <c r="AM582" s="18" t="inlineStr">
        <is>
          <t>×</t>
        </is>
      </c>
      <c r="AN582" s="67" t="inlineStr">
        <is>
          <t>√</t>
        </is>
      </c>
      <c r="AO582" s="67" t="inlineStr">
        <is>
          <t>正在完善</t>
        </is>
      </c>
    </row>
    <row r="583" ht="63" customHeight="1" s="186">
      <c r="A583" s="123" t="n"/>
      <c r="B583" s="146" t="inlineStr">
        <is>
          <t>致富带头人
（养羊致富能手培育）</t>
        </is>
      </c>
      <c r="C583" s="147" t="inlineStr">
        <is>
          <t>新建</t>
        </is>
      </c>
      <c r="D583" s="67" t="inlineStr">
        <is>
          <t>2022.01-2022.12</t>
        </is>
      </c>
      <c r="E583" s="148" t="inlineStr">
        <is>
          <t>秦团庄乡</t>
        </is>
      </c>
      <c r="F583" s="171" t="inlineStr">
        <is>
          <t>培育湖羊和黑山羊养殖专业户169户，其中：贾塬村17户、秦团庄村34户、新集子村23户、新峁村12户、白塬畔村18户、大天子村18户、王团庄村26户、南掌堡子村21户。</t>
        </is>
      </c>
      <c r="G583" s="150" t="n">
        <v>16.9</v>
      </c>
      <c r="H583" s="150" t="n"/>
      <c r="I583" s="150" t="n">
        <v>16.9</v>
      </c>
      <c r="J583" s="150" t="n"/>
      <c r="K583" s="150" t="n"/>
      <c r="L583" s="162" t="inlineStr">
        <is>
          <t>甘财扶贫〔2021〕25号</t>
        </is>
      </c>
      <c r="M583" s="163" t="inlineStr">
        <is>
          <t>提高养殖户养殖技术，提升养殖效益。</t>
        </is>
      </c>
      <c r="N583" s="163" t="inlineStr">
        <is>
          <t>合作社、养殖大户每成功培育1户养殖致富能手，奖补1000元。通过实践跟学，示范带动养殖户科学养殖，提高羔羊成活率和养殖效益。</t>
        </is>
      </c>
      <c r="O583" s="147" t="n">
        <v>8</v>
      </c>
      <c r="P583" s="67" t="n"/>
      <c r="Q583" s="147">
        <f>R583+S583</f>
        <v/>
      </c>
      <c r="R583" s="147" t="n">
        <v>0.0169</v>
      </c>
      <c r="S583" s="147" t="n"/>
      <c r="T583" s="147">
        <f>U583+V583</f>
        <v/>
      </c>
      <c r="U583" s="147" t="n">
        <v>0.06759999999999999</v>
      </c>
      <c r="V583" s="147" t="n"/>
      <c r="W583" s="147" t="inlineStr">
        <is>
          <t>畜牧局</t>
        </is>
      </c>
      <c r="X583" s="77" t="inlineStr">
        <is>
          <t>赵过存</t>
        </is>
      </c>
      <c r="Y583" s="148" t="inlineStr">
        <is>
          <t>秦团庄乡</t>
        </is>
      </c>
      <c r="Z583" s="67" t="inlineStr">
        <is>
          <t>刘凤飞</t>
        </is>
      </c>
      <c r="AA583" s="67" t="inlineStr">
        <is>
          <t>环农领办发〔2022〕4号</t>
        </is>
      </c>
      <c r="AB583" s="67" t="inlineStr">
        <is>
          <t>省提前批</t>
        </is>
      </c>
      <c r="AC583" s="67" t="inlineStr">
        <is>
          <t>是</t>
        </is>
      </c>
      <c r="AD583" s="67" t="inlineStr">
        <is>
          <t>√</t>
        </is>
      </c>
      <c r="AE583" s="67" t="inlineStr">
        <is>
          <t>√</t>
        </is>
      </c>
      <c r="AF583" s="67" t="inlineStr">
        <is>
          <t>√</t>
        </is>
      </c>
      <c r="AG583" s="67" t="inlineStr">
        <is>
          <t>√</t>
        </is>
      </c>
      <c r="AH583" s="67" t="inlineStr">
        <is>
          <t>√</t>
        </is>
      </c>
      <c r="AI583" s="67" t="inlineStr">
        <is>
          <t>√</t>
        </is>
      </c>
      <c r="AJ583" s="67" t="inlineStr">
        <is>
          <t>√</t>
        </is>
      </c>
      <c r="AK583" s="67" t="inlineStr">
        <is>
          <t>√</t>
        </is>
      </c>
      <c r="AL583" s="18" t="inlineStr">
        <is>
          <t>×</t>
        </is>
      </c>
      <c r="AM583" s="18" t="inlineStr">
        <is>
          <t>×</t>
        </is>
      </c>
      <c r="AN583" s="67" t="inlineStr">
        <is>
          <t>√</t>
        </is>
      </c>
      <c r="AO583" s="67" t="inlineStr">
        <is>
          <t>正在完善</t>
        </is>
      </c>
    </row>
    <row r="584" ht="63" customHeight="1" s="186">
      <c r="A584" s="123" t="n"/>
      <c r="B584" s="146" t="inlineStr">
        <is>
          <t>致富带头人
（养羊致富能手培育）</t>
        </is>
      </c>
      <c r="C584" s="147" t="inlineStr">
        <is>
          <t>新建</t>
        </is>
      </c>
      <c r="D584" s="67" t="inlineStr">
        <is>
          <t>2022.01-2022.12</t>
        </is>
      </c>
      <c r="E584" s="148" t="inlineStr">
        <is>
          <t>木钵镇</t>
        </is>
      </c>
      <c r="F584" s="171" t="inlineStr">
        <is>
          <t>培育湖羊和黑山羊养殖专业户180户，其中：高寨村7户、曹旗村16户、木钵街村10户、殷家桥村13户、韩洼子村12户、周湾村13户、刘家塬村10户、邓寨子村13户、高楼塬村7户、白家掌村8户、二合塬村17户、郭西掌村8户、坪子塬村8户、水坝滩村13户、井儿岔村12户、罗家沟村13户。</t>
        </is>
      </c>
      <c r="G584" s="150" t="n">
        <v>18</v>
      </c>
      <c r="H584" s="150" t="n"/>
      <c r="I584" s="150" t="n">
        <v>18</v>
      </c>
      <c r="J584" s="150" t="n"/>
      <c r="K584" s="150" t="n"/>
      <c r="L584" s="162" t="inlineStr">
        <is>
          <t>甘财扶贫〔2021〕25号</t>
        </is>
      </c>
      <c r="M584" s="163" t="inlineStr">
        <is>
          <t>提高养殖户养殖技术，提升养殖效益。</t>
        </is>
      </c>
      <c r="N584" s="163" t="inlineStr">
        <is>
          <t>合作社、养殖大户每成功培育1户养殖致富能手，奖补1000元。通过实践跟学，示范带动养殖户科学养殖，提高羔羊成活率和养殖效益。</t>
        </is>
      </c>
      <c r="O584" s="147" t="n">
        <v>16</v>
      </c>
      <c r="P584" s="67" t="n"/>
      <c r="Q584" s="147">
        <f>R584+S584</f>
        <v/>
      </c>
      <c r="R584" s="147" t="n">
        <v>0.018</v>
      </c>
      <c r="S584" s="147" t="n"/>
      <c r="T584" s="147">
        <f>U584+V584</f>
        <v/>
      </c>
      <c r="U584" s="147" t="n">
        <v>0.07199999999999999</v>
      </c>
      <c r="V584" s="147" t="n"/>
      <c r="W584" s="147" t="inlineStr">
        <is>
          <t>畜牧局</t>
        </is>
      </c>
      <c r="X584" s="77" t="inlineStr">
        <is>
          <t>赵过存</t>
        </is>
      </c>
      <c r="Y584" s="148" t="inlineStr">
        <is>
          <t>木钵镇</t>
        </is>
      </c>
      <c r="Z584" s="169" t="inlineStr">
        <is>
          <t>方显</t>
        </is>
      </c>
      <c r="AA584" s="67" t="inlineStr">
        <is>
          <t>环农领办发〔2022〕4号</t>
        </is>
      </c>
      <c r="AB584" s="67" t="inlineStr">
        <is>
          <t>省提前批</t>
        </is>
      </c>
      <c r="AC584" s="67" t="inlineStr">
        <is>
          <t>是</t>
        </is>
      </c>
      <c r="AD584" s="67" t="inlineStr">
        <is>
          <t>√</t>
        </is>
      </c>
      <c r="AE584" s="67" t="inlineStr">
        <is>
          <t>√</t>
        </is>
      </c>
      <c r="AF584" s="67" t="inlineStr">
        <is>
          <t>√</t>
        </is>
      </c>
      <c r="AG584" s="67" t="inlineStr">
        <is>
          <t>√</t>
        </is>
      </c>
      <c r="AH584" s="67" t="inlineStr">
        <is>
          <t>√</t>
        </is>
      </c>
      <c r="AI584" s="67" t="inlineStr">
        <is>
          <t>√</t>
        </is>
      </c>
      <c r="AJ584" s="67" t="inlineStr">
        <is>
          <t>√</t>
        </is>
      </c>
      <c r="AK584" s="67" t="inlineStr">
        <is>
          <t>√</t>
        </is>
      </c>
      <c r="AL584" s="18" t="inlineStr">
        <is>
          <t>×</t>
        </is>
      </c>
      <c r="AM584" s="18" t="inlineStr">
        <is>
          <t>×</t>
        </is>
      </c>
      <c r="AN584" s="67" t="inlineStr">
        <is>
          <t>√</t>
        </is>
      </c>
      <c r="AO584" s="67" t="inlineStr">
        <is>
          <t>正在完善</t>
        </is>
      </c>
    </row>
    <row r="585" ht="63" customHeight="1" s="186">
      <c r="A585" s="123" t="n"/>
      <c r="B585" s="146" t="inlineStr">
        <is>
          <t>致富带头人
（养羊致富能手培育）</t>
        </is>
      </c>
      <c r="C585" s="147" t="inlineStr">
        <is>
          <t>新建</t>
        </is>
      </c>
      <c r="D585" s="67" t="inlineStr">
        <is>
          <t>2022.01-2022.12</t>
        </is>
      </c>
      <c r="E585" s="148" t="inlineStr">
        <is>
          <t>虎洞镇</t>
        </is>
      </c>
      <c r="F585" s="149" t="inlineStr">
        <is>
          <t>培育湖羊和黑山羊养殖专业户119户，其中：半个城村8户、贾驿村10户、砂井子村30户、张大掌村8户、刘解掌村15户、金庄塬村18户、张家湾村30户。</t>
        </is>
      </c>
      <c r="G585" s="150" t="n">
        <v>11.9</v>
      </c>
      <c r="H585" s="150" t="n"/>
      <c r="I585" s="150" t="n">
        <v>11.9</v>
      </c>
      <c r="J585" s="150" t="n"/>
      <c r="K585" s="150" t="n"/>
      <c r="L585" s="162" t="inlineStr">
        <is>
          <t>甘财扶贫〔2021〕25号</t>
        </is>
      </c>
      <c r="M585" s="163" t="inlineStr">
        <is>
          <t>提高养殖户养殖技术，提升养殖效益。</t>
        </is>
      </c>
      <c r="N585" s="163" t="inlineStr">
        <is>
          <t>合作社、养殖大户每成功培育1户养殖致富能手，奖补1000元。通过实践跟学，示范带动养殖户科学养殖，提高羔羊成活率和养殖效益。</t>
        </is>
      </c>
      <c r="O585" s="147" t="n">
        <v>7</v>
      </c>
      <c r="P585" s="67" t="n"/>
      <c r="Q585" s="147">
        <f>R585+S585</f>
        <v/>
      </c>
      <c r="R585" s="147" t="n">
        <v>0.0119</v>
      </c>
      <c r="S585" s="147" t="n"/>
      <c r="T585" s="147">
        <f>U585+V585</f>
        <v/>
      </c>
      <c r="U585" s="147" t="n">
        <v>0.0476</v>
      </c>
      <c r="V585" s="147" t="n"/>
      <c r="W585" s="147" t="inlineStr">
        <is>
          <t>畜牧局</t>
        </is>
      </c>
      <c r="X585" s="77" t="inlineStr">
        <is>
          <t>赵过存</t>
        </is>
      </c>
      <c r="Y585" s="148" t="inlineStr">
        <is>
          <t>虎洞镇</t>
        </is>
      </c>
      <c r="Z585" s="67" t="inlineStr">
        <is>
          <t>梁海涛</t>
        </is>
      </c>
      <c r="AA585" s="67" t="inlineStr">
        <is>
          <t>环农领办发〔2022〕4号</t>
        </is>
      </c>
      <c r="AB585" s="67" t="inlineStr">
        <is>
          <t>省提前批</t>
        </is>
      </c>
      <c r="AC585" s="67" t="inlineStr">
        <is>
          <t>是</t>
        </is>
      </c>
      <c r="AD585" s="67" t="inlineStr">
        <is>
          <t>√</t>
        </is>
      </c>
      <c r="AE585" s="67" t="inlineStr">
        <is>
          <t>√</t>
        </is>
      </c>
      <c r="AF585" s="67" t="inlineStr">
        <is>
          <t>√</t>
        </is>
      </c>
      <c r="AG585" s="67" t="inlineStr">
        <is>
          <t>√</t>
        </is>
      </c>
      <c r="AH585" s="67" t="inlineStr">
        <is>
          <t>√</t>
        </is>
      </c>
      <c r="AI585" s="67" t="inlineStr">
        <is>
          <t>√</t>
        </is>
      </c>
      <c r="AJ585" s="67" t="inlineStr">
        <is>
          <t>√</t>
        </is>
      </c>
      <c r="AK585" s="67" t="inlineStr">
        <is>
          <t>√</t>
        </is>
      </c>
      <c r="AL585" s="18" t="inlineStr">
        <is>
          <t>×</t>
        </is>
      </c>
      <c r="AM585" s="18" t="inlineStr">
        <is>
          <t>×</t>
        </is>
      </c>
      <c r="AN585" s="67" t="inlineStr">
        <is>
          <t>√</t>
        </is>
      </c>
      <c r="AO585" s="67" t="inlineStr">
        <is>
          <t>正在完善</t>
        </is>
      </c>
    </row>
    <row r="586" ht="63" customHeight="1" s="186">
      <c r="A586" s="123" t="n"/>
      <c r="B586" s="146" t="inlineStr">
        <is>
          <t>致富带头人
（养羊致富能手培育）</t>
        </is>
      </c>
      <c r="C586" s="147" t="inlineStr">
        <is>
          <t>新建</t>
        </is>
      </c>
      <c r="D586" s="67" t="inlineStr">
        <is>
          <t>2022.01-2022.12</t>
        </is>
      </c>
      <c r="E586" s="148" t="inlineStr">
        <is>
          <t>演武乡</t>
        </is>
      </c>
      <c r="F586" s="171" t="inlineStr">
        <is>
          <t>培育湖羊和黑山羊养殖专业户177户，其中：曳郭咀村30户、杨家洼村25户、佛岔村27户、路家塬村24户、吴家塬村36户、走马硷村35户。</t>
        </is>
      </c>
      <c r="G586" s="150" t="n">
        <v>17.7</v>
      </c>
      <c r="H586" s="150" t="n"/>
      <c r="I586" s="150" t="n">
        <v>17.7</v>
      </c>
      <c r="J586" s="150" t="n"/>
      <c r="K586" s="150" t="n"/>
      <c r="L586" s="162" t="inlineStr">
        <is>
          <t>甘财扶贫〔2021〕25号</t>
        </is>
      </c>
      <c r="M586" s="163" t="inlineStr">
        <is>
          <t>提高养殖户养殖技术，提升养殖效益。</t>
        </is>
      </c>
      <c r="N586" s="163" t="inlineStr">
        <is>
          <t>合作社、养殖大户每成功培育1户养殖致富能手，奖补1000元。通过实践跟学，示范带动养殖户科学养殖，提高羔羊成活率和养殖效益。</t>
        </is>
      </c>
      <c r="O586" s="147" t="n">
        <v>6</v>
      </c>
      <c r="P586" s="67" t="n"/>
      <c r="Q586" s="147">
        <f>R586+S586</f>
        <v/>
      </c>
      <c r="R586" s="147" t="n">
        <v>0.0177</v>
      </c>
      <c r="S586" s="147" t="n"/>
      <c r="T586" s="147">
        <f>U586+V586</f>
        <v/>
      </c>
      <c r="U586" s="147" t="n">
        <v>0.0708</v>
      </c>
      <c r="V586" s="147" t="n"/>
      <c r="W586" s="147" t="inlineStr">
        <is>
          <t>畜牧局</t>
        </is>
      </c>
      <c r="X586" s="77" t="inlineStr">
        <is>
          <t>赵过存</t>
        </is>
      </c>
      <c r="Y586" s="148" t="inlineStr">
        <is>
          <t>演武乡</t>
        </is>
      </c>
      <c r="Z586" s="67" t="inlineStr">
        <is>
          <t>杨永杰</t>
        </is>
      </c>
      <c r="AA586" s="67" t="inlineStr">
        <is>
          <t>环农领办发〔2022〕4号</t>
        </is>
      </c>
      <c r="AB586" s="67" t="inlineStr">
        <is>
          <t>省提前批</t>
        </is>
      </c>
      <c r="AC586" s="67" t="inlineStr">
        <is>
          <t>是</t>
        </is>
      </c>
      <c r="AD586" s="67" t="inlineStr">
        <is>
          <t>√</t>
        </is>
      </c>
      <c r="AE586" s="67" t="inlineStr">
        <is>
          <t>√</t>
        </is>
      </c>
      <c r="AF586" s="67" t="inlineStr">
        <is>
          <t>√</t>
        </is>
      </c>
      <c r="AG586" s="67" t="inlineStr">
        <is>
          <t>√</t>
        </is>
      </c>
      <c r="AH586" s="67" t="inlineStr">
        <is>
          <t>√</t>
        </is>
      </c>
      <c r="AI586" s="67" t="inlineStr">
        <is>
          <t>√</t>
        </is>
      </c>
      <c r="AJ586" s="67" t="inlineStr">
        <is>
          <t>√</t>
        </is>
      </c>
      <c r="AK586" s="67" t="inlineStr">
        <is>
          <t>√</t>
        </is>
      </c>
      <c r="AL586" s="18" t="inlineStr">
        <is>
          <t>×</t>
        </is>
      </c>
      <c r="AM586" s="18" t="inlineStr">
        <is>
          <t>×</t>
        </is>
      </c>
      <c r="AN586" s="67" t="inlineStr">
        <is>
          <t>√</t>
        </is>
      </c>
      <c r="AO586" s="67" t="inlineStr">
        <is>
          <t>正在完善</t>
        </is>
      </c>
    </row>
    <row r="587" ht="63" customHeight="1" s="186">
      <c r="A587" s="123" t="n"/>
      <c r="B587" s="146" t="inlineStr">
        <is>
          <t>致富带头人
（养羊致富能手培育）</t>
        </is>
      </c>
      <c r="C587" s="147" t="inlineStr">
        <is>
          <t>新建</t>
        </is>
      </c>
      <c r="D587" s="67" t="inlineStr">
        <is>
          <t>2022.01-2022.12</t>
        </is>
      </c>
      <c r="E587" s="148" t="inlineStr">
        <is>
          <t>八珠乡</t>
        </is>
      </c>
      <c r="F587" s="155" t="inlineStr">
        <is>
          <t>培育湖羊和黑山羊养殖专业户180户，其中：八珠塬村34户、塔儿咀38户、湫坝沟村34户、马连掌村38户、曹塬村36户。</t>
        </is>
      </c>
      <c r="G587" s="150" t="n">
        <v>18</v>
      </c>
      <c r="H587" s="150" t="n"/>
      <c r="I587" s="150" t="n">
        <v>18</v>
      </c>
      <c r="J587" s="150" t="n"/>
      <c r="K587" s="150" t="n"/>
      <c r="L587" s="162" t="inlineStr">
        <is>
          <t>甘财扶贫〔2021〕25号</t>
        </is>
      </c>
      <c r="M587" s="163" t="inlineStr">
        <is>
          <t>提高养殖户养殖技术，提升养殖效益。</t>
        </is>
      </c>
      <c r="N587" s="163" t="inlineStr">
        <is>
          <t>合作社、养殖大户每成功培育1户养殖致富能手，奖补1000元。通过实践跟学，示范带动养殖户科学养殖，提高羔羊成活率和养殖效益。</t>
        </is>
      </c>
      <c r="O587" s="147" t="n">
        <v>5</v>
      </c>
      <c r="P587" s="67" t="n"/>
      <c r="Q587" s="147">
        <f>R587+S587</f>
        <v/>
      </c>
      <c r="R587" s="147" t="n">
        <v>0.018</v>
      </c>
      <c r="S587" s="147" t="n"/>
      <c r="T587" s="147">
        <f>U587+V587</f>
        <v/>
      </c>
      <c r="U587" s="147" t="n">
        <v>0.07199999999999999</v>
      </c>
      <c r="V587" s="147" t="n"/>
      <c r="W587" s="147" t="inlineStr">
        <is>
          <t>畜牧局</t>
        </is>
      </c>
      <c r="X587" s="77" t="inlineStr">
        <is>
          <t>赵过存</t>
        </is>
      </c>
      <c r="Y587" s="148" t="inlineStr">
        <is>
          <t>八珠乡</t>
        </is>
      </c>
      <c r="Z587" s="67" t="inlineStr">
        <is>
          <t>白俊虎</t>
        </is>
      </c>
      <c r="AA587" s="67" t="inlineStr">
        <is>
          <t>环农领办发〔2022〕4号</t>
        </is>
      </c>
      <c r="AB587" s="67" t="inlineStr">
        <is>
          <t>省提前批</t>
        </is>
      </c>
      <c r="AC587" s="67" t="inlineStr">
        <is>
          <t>是</t>
        </is>
      </c>
      <c r="AD587" s="67" t="inlineStr">
        <is>
          <t>√</t>
        </is>
      </c>
      <c r="AE587" s="67" t="inlineStr">
        <is>
          <t>√</t>
        </is>
      </c>
      <c r="AF587" s="67" t="inlineStr">
        <is>
          <t>√</t>
        </is>
      </c>
      <c r="AG587" s="67" t="inlineStr">
        <is>
          <t>√</t>
        </is>
      </c>
      <c r="AH587" s="67" t="inlineStr">
        <is>
          <t>√</t>
        </is>
      </c>
      <c r="AI587" s="67" t="inlineStr">
        <is>
          <t>√</t>
        </is>
      </c>
      <c r="AJ587" s="67" t="inlineStr">
        <is>
          <t>√</t>
        </is>
      </c>
      <c r="AK587" s="67" t="inlineStr">
        <is>
          <t>√</t>
        </is>
      </c>
      <c r="AL587" s="18" t="inlineStr">
        <is>
          <t>×</t>
        </is>
      </c>
      <c r="AM587" s="18" t="inlineStr">
        <is>
          <t>×</t>
        </is>
      </c>
      <c r="AN587" s="67" t="inlineStr">
        <is>
          <t>√</t>
        </is>
      </c>
      <c r="AO587" s="67" t="inlineStr">
        <is>
          <t>正在完善</t>
        </is>
      </c>
    </row>
    <row r="588" ht="63" customHeight="1" s="186">
      <c r="A588" s="123" t="n"/>
      <c r="B588" s="146" t="inlineStr">
        <is>
          <t>致富带头人
（养羊致富能手培育）</t>
        </is>
      </c>
      <c r="C588" s="147" t="inlineStr">
        <is>
          <t>新建</t>
        </is>
      </c>
      <c r="D588" s="67" t="inlineStr">
        <is>
          <t>2022.01-2022.12</t>
        </is>
      </c>
      <c r="E588" s="148" t="inlineStr">
        <is>
          <t>芦家湾乡</t>
        </is>
      </c>
      <c r="F588" s="149" t="inlineStr">
        <is>
          <t>培育湖羊和黑山羊养殖专业户180户，其中：杨兴庄村25户、花儿掌村13户、庙儿掌村15户、井川村19户、宋家掌村20户、桃李湾村18户、王庄村10户、大堡条村24户、盘龙村18户、小堡条村18户。</t>
        </is>
      </c>
      <c r="G588" s="150" t="n">
        <v>18</v>
      </c>
      <c r="H588" s="150" t="n"/>
      <c r="I588" s="150" t="n">
        <v>18</v>
      </c>
      <c r="J588" s="150" t="n"/>
      <c r="K588" s="150" t="n"/>
      <c r="L588" s="162" t="inlineStr">
        <is>
          <t>甘财扶贫〔2021〕25号</t>
        </is>
      </c>
      <c r="M588" s="163" t="inlineStr">
        <is>
          <t>提高养殖户养殖技术，提升养殖效益。</t>
        </is>
      </c>
      <c r="N588" s="163" t="inlineStr">
        <is>
          <t>合作社、养殖大户每成功培育1户养殖致富能手，奖补1000元。通过实践跟学，示范带动养殖户科学养殖，提高羔羊成活率和养殖效益。</t>
        </is>
      </c>
      <c r="O588" s="147" t="n">
        <v>10</v>
      </c>
      <c r="P588" s="67" t="n"/>
      <c r="Q588" s="147">
        <f>R588+S588</f>
        <v/>
      </c>
      <c r="R588" s="147" t="n">
        <v>0.018</v>
      </c>
      <c r="S588" s="147" t="n"/>
      <c r="T588" s="147">
        <f>U588+V588</f>
        <v/>
      </c>
      <c r="U588" s="147" t="n">
        <v>0.07199999999999999</v>
      </c>
      <c r="V588" s="147" t="n"/>
      <c r="W588" s="147" t="inlineStr">
        <is>
          <t>畜牧局</t>
        </is>
      </c>
      <c r="X588" s="77" t="inlineStr">
        <is>
          <t>赵过存</t>
        </is>
      </c>
      <c r="Y588" s="148" t="inlineStr">
        <is>
          <t>芦家湾乡</t>
        </is>
      </c>
      <c r="Z588" s="67" t="inlineStr">
        <is>
          <t>马鹏飞</t>
        </is>
      </c>
      <c r="AA588" s="67" t="inlineStr">
        <is>
          <t>环农领办发〔2022〕4号</t>
        </is>
      </c>
      <c r="AB588" s="67" t="inlineStr">
        <is>
          <t>省提前批</t>
        </is>
      </c>
      <c r="AC588" s="67" t="inlineStr">
        <is>
          <t>是</t>
        </is>
      </c>
      <c r="AD588" s="67" t="inlineStr">
        <is>
          <t>√</t>
        </is>
      </c>
      <c r="AE588" s="67" t="inlineStr">
        <is>
          <t>√</t>
        </is>
      </c>
      <c r="AF588" s="67" t="inlineStr">
        <is>
          <t>√</t>
        </is>
      </c>
      <c r="AG588" s="67" t="inlineStr">
        <is>
          <t>√</t>
        </is>
      </c>
      <c r="AH588" s="67" t="inlineStr">
        <is>
          <t>√</t>
        </is>
      </c>
      <c r="AI588" s="67" t="inlineStr">
        <is>
          <t>√</t>
        </is>
      </c>
      <c r="AJ588" s="67" t="inlineStr">
        <is>
          <t>√</t>
        </is>
      </c>
      <c r="AK588" s="67" t="inlineStr">
        <is>
          <t>√</t>
        </is>
      </c>
      <c r="AL588" s="18" t="inlineStr">
        <is>
          <t>×</t>
        </is>
      </c>
      <c r="AM588" s="18" t="inlineStr">
        <is>
          <t>×</t>
        </is>
      </c>
      <c r="AN588" s="67" t="inlineStr">
        <is>
          <t>√</t>
        </is>
      </c>
      <c r="AO588" s="67" t="inlineStr">
        <is>
          <t>正在完善</t>
        </is>
      </c>
    </row>
    <row r="589" ht="63" customHeight="1" s="186">
      <c r="A589" s="123" t="n"/>
      <c r="B589" s="146" t="inlineStr">
        <is>
          <t>致富带头人
（养羊致富能手培育）</t>
        </is>
      </c>
      <c r="C589" s="147" t="inlineStr">
        <is>
          <t>新建</t>
        </is>
      </c>
      <c r="D589" s="67" t="inlineStr">
        <is>
          <t>2022.01-2022.12</t>
        </is>
      </c>
      <c r="E589" s="148" t="inlineStr">
        <is>
          <t>樊家川镇</t>
        </is>
      </c>
      <c r="F589" s="155" t="inlineStr">
        <is>
          <t>培育湖羊和黑山羊养殖专业户216户，其中：慕家河村35户、樊家川村36户、马驿沟村35户、长城村35户、闫塬村40户、马骏滩村35户。</t>
        </is>
      </c>
      <c r="G589" s="150" t="n">
        <v>21.6</v>
      </c>
      <c r="H589" s="150" t="n"/>
      <c r="I589" s="150" t="n">
        <v>21.6</v>
      </c>
      <c r="J589" s="150" t="n"/>
      <c r="K589" s="150" t="n"/>
      <c r="L589" s="162" t="inlineStr">
        <is>
          <t>甘财扶贫〔2021〕25号</t>
        </is>
      </c>
      <c r="M589" s="163" t="inlineStr">
        <is>
          <t>提高养殖户养殖技术，提升养殖效益。</t>
        </is>
      </c>
      <c r="N589" s="163" t="inlineStr">
        <is>
          <t>合作社、养殖大户每成功培育1户养殖致富能手，奖补1000元。通过实践跟学，示范带动养殖户科学养殖，提高羔羊成活率和养殖效益。</t>
        </is>
      </c>
      <c r="O589" s="147" t="n">
        <v>6</v>
      </c>
      <c r="P589" s="67" t="n"/>
      <c r="Q589" s="147">
        <f>R589+S589</f>
        <v/>
      </c>
      <c r="R589" s="147" t="n">
        <v>0.0216</v>
      </c>
      <c r="S589" s="147" t="n"/>
      <c r="T589" s="147">
        <f>U589+V589</f>
        <v/>
      </c>
      <c r="U589" s="147" t="n">
        <v>0.0864</v>
      </c>
      <c r="V589" s="147" t="n"/>
      <c r="W589" s="147" t="inlineStr">
        <is>
          <t>畜牧局</t>
        </is>
      </c>
      <c r="X589" s="77" t="inlineStr">
        <is>
          <t>赵过存</t>
        </is>
      </c>
      <c r="Y589" s="148" t="inlineStr">
        <is>
          <t>樊家川镇</t>
        </is>
      </c>
      <c r="Z589" s="67" t="inlineStr">
        <is>
          <t>王治峰</t>
        </is>
      </c>
      <c r="AA589" s="67" t="inlineStr">
        <is>
          <t>环农领办发〔2022〕4号</t>
        </is>
      </c>
      <c r="AB589" s="67" t="inlineStr">
        <is>
          <t>省提前批</t>
        </is>
      </c>
      <c r="AC589" s="67" t="inlineStr">
        <is>
          <t>是</t>
        </is>
      </c>
      <c r="AD589" s="67" t="inlineStr">
        <is>
          <t>√</t>
        </is>
      </c>
      <c r="AE589" s="67" t="inlineStr">
        <is>
          <t>√</t>
        </is>
      </c>
      <c r="AF589" s="67" t="inlineStr">
        <is>
          <t>√</t>
        </is>
      </c>
      <c r="AG589" s="67" t="inlineStr">
        <is>
          <t>√</t>
        </is>
      </c>
      <c r="AH589" s="67" t="inlineStr">
        <is>
          <t>√</t>
        </is>
      </c>
      <c r="AI589" s="67" t="inlineStr">
        <is>
          <t>√</t>
        </is>
      </c>
      <c r="AJ589" s="67" t="inlineStr">
        <is>
          <t>√</t>
        </is>
      </c>
      <c r="AK589" s="67" t="inlineStr">
        <is>
          <t>√</t>
        </is>
      </c>
      <c r="AL589" s="18" t="inlineStr">
        <is>
          <t>×</t>
        </is>
      </c>
      <c r="AM589" s="18" t="inlineStr">
        <is>
          <t>×</t>
        </is>
      </c>
      <c r="AN589" s="67" t="inlineStr">
        <is>
          <t>√</t>
        </is>
      </c>
      <c r="AO589" s="67" t="inlineStr">
        <is>
          <t>正在完善</t>
        </is>
      </c>
    </row>
    <row r="590" ht="58" customHeight="1" s="186">
      <c r="A590" s="42" t="n"/>
      <c r="B590" s="143" t="inlineStr">
        <is>
          <t>致富带头人（人工授精技术员技术）育</t>
        </is>
      </c>
      <c r="C590" s="143" t="inlineStr">
        <is>
          <t>新建</t>
        </is>
      </c>
      <c r="D590" s="134" t="inlineStr">
        <is>
          <t>2022.01-2022.12</t>
        </is>
      </c>
      <c r="E590" s="143" t="inlineStr">
        <is>
          <t>全县20个乡镇</t>
        </is>
      </c>
      <c r="F590" s="172" t="inlineStr">
        <is>
          <t>全县培育人工授精技术员50人，每人补助3000元。</t>
        </is>
      </c>
      <c r="G590" s="145" t="n">
        <v>15</v>
      </c>
      <c r="H590" s="145" t="n"/>
      <c r="I590" s="145" t="n">
        <v>15</v>
      </c>
      <c r="J590" s="145" t="n"/>
      <c r="K590" s="145" t="n"/>
      <c r="L590" s="145" t="inlineStr">
        <is>
          <t>甘财扶贫〔2021〕25号</t>
        </is>
      </c>
      <c r="M590" s="173" t="inlineStr">
        <is>
          <t>强化人工授精技术员专业技术水平，提高全县肉羊良种化率和养殖户养殖效益。</t>
        </is>
      </c>
      <c r="N590" s="173" t="inlineStr">
        <is>
          <t>培育人工授精技术人员，服务于广大养殖户，提高了全县肉羊良种化率，和养殖户的养殖效益。</t>
        </is>
      </c>
      <c r="O590" s="143" t="n">
        <v>50</v>
      </c>
      <c r="P590" s="134" t="n"/>
      <c r="Q590" s="143">
        <f>R590+S590</f>
        <v/>
      </c>
      <c r="R590" s="143" t="n">
        <v>0.005</v>
      </c>
      <c r="S590" s="143" t="n"/>
      <c r="T590" s="143">
        <f>U590+V590</f>
        <v/>
      </c>
      <c r="U590" s="143" t="n">
        <v>0.005</v>
      </c>
      <c r="V590" s="143" t="n"/>
      <c r="W590" s="143" t="inlineStr">
        <is>
          <t>畜牧局</t>
        </is>
      </c>
      <c r="X590" s="168" t="inlineStr">
        <is>
          <t>赵过存</t>
        </is>
      </c>
      <c r="Y590" s="143" t="inlineStr">
        <is>
          <t>全县20个乡镇</t>
        </is>
      </c>
      <c r="Z590" s="134" t="n"/>
      <c r="AA590" s="134" t="inlineStr">
        <is>
          <t>环农领办发〔2022〕4号</t>
        </is>
      </c>
      <c r="AB590" s="134" t="inlineStr">
        <is>
          <t>省提前批</t>
        </is>
      </c>
      <c r="AC590" s="67" t="inlineStr">
        <is>
          <t>是</t>
        </is>
      </c>
      <c r="AD590" s="67" t="inlineStr">
        <is>
          <t>√</t>
        </is>
      </c>
      <c r="AE590" s="67" t="inlineStr">
        <is>
          <t>√</t>
        </is>
      </c>
      <c r="AF590" s="67" t="inlineStr">
        <is>
          <t>√</t>
        </is>
      </c>
      <c r="AG590" s="67" t="inlineStr">
        <is>
          <t>√</t>
        </is>
      </c>
      <c r="AH590" s="67" t="inlineStr">
        <is>
          <t>√</t>
        </is>
      </c>
      <c r="AI590" s="67" t="inlineStr">
        <is>
          <t>√</t>
        </is>
      </c>
      <c r="AJ590" s="67" t="inlineStr">
        <is>
          <t>√</t>
        </is>
      </c>
      <c r="AK590" s="67" t="inlineStr">
        <is>
          <t>√</t>
        </is>
      </c>
      <c r="AL590" s="18" t="inlineStr">
        <is>
          <t>×</t>
        </is>
      </c>
      <c r="AM590" s="18" t="inlineStr">
        <is>
          <t>×</t>
        </is>
      </c>
      <c r="AN590" s="67" t="inlineStr">
        <is>
          <t>√</t>
        </is>
      </c>
      <c r="AO590" s="67" t="inlineStr">
        <is>
          <t>正在完善</t>
        </is>
      </c>
    </row>
    <row r="591" ht="78" customHeight="1" s="186">
      <c r="A591" s="42" t="n"/>
      <c r="B591" s="142" t="inlineStr">
        <is>
          <t>致富带头人（湖羊养殖专业户）培训合计</t>
        </is>
      </c>
      <c r="C591" s="143" t="inlineStr">
        <is>
          <t>新建</t>
        </is>
      </c>
      <c r="D591" s="134" t="inlineStr">
        <is>
          <t>2022.01-2022.12</t>
        </is>
      </c>
      <c r="E591" s="143" t="inlineStr">
        <is>
          <t>洪德等15个乡镇</t>
        </is>
      </c>
      <c r="F591" s="173" t="inlineStr">
        <is>
          <t>全县培育湖羊养殖专业户2829户，每户补助约1100元。</t>
        </is>
      </c>
      <c r="G591" s="145">
        <f>SUM(G592:G606)</f>
        <v/>
      </c>
      <c r="H591" s="145" t="n"/>
      <c r="I591" s="145" t="n">
        <v>306</v>
      </c>
      <c r="J591" s="145" t="n"/>
      <c r="K591" s="145" t="n"/>
      <c r="L591" s="145" t="n"/>
      <c r="M591" s="172" t="inlineStr">
        <is>
          <t>提高养殖户养殖技术，提升养殖效益。</t>
        </is>
      </c>
      <c r="N591" s="172" t="inlineStr">
        <is>
          <t>通过聘请有较高资质的专业技术讲师进行理论授课和实践操作指导，及有一定养殖经验的养殖大户和养殖明星进行经验分享，增强养殖户的养殖技术和信心，从而达到提升养殖效益的目的。</t>
        </is>
      </c>
      <c r="O591" s="143">
        <f>SUM(O592:O606)</f>
        <v/>
      </c>
      <c r="P591" s="134" t="n"/>
      <c r="Q591" s="143">
        <f>R591+S591</f>
        <v/>
      </c>
      <c r="R591" s="143">
        <f>SUM(R592:R606)</f>
        <v/>
      </c>
      <c r="S591" s="143" t="n"/>
      <c r="T591" s="143">
        <f>U591+V591</f>
        <v/>
      </c>
      <c r="U591" s="143">
        <f>SUM(U592:U606)</f>
        <v/>
      </c>
      <c r="V591" s="143" t="n"/>
      <c r="W591" s="143" t="inlineStr">
        <is>
          <t>畜牧局</t>
        </is>
      </c>
      <c r="X591" s="168" t="inlineStr">
        <is>
          <t>赵过存</t>
        </is>
      </c>
      <c r="Y591" s="143" t="inlineStr">
        <is>
          <t>洪德等15个乡镇</t>
        </is>
      </c>
      <c r="Z591" s="134" t="n"/>
      <c r="AA591" s="134" t="inlineStr">
        <is>
          <t>环农领办发〔2022〕4号</t>
        </is>
      </c>
      <c r="AB591" s="134" t="inlineStr">
        <is>
          <t>省提前批</t>
        </is>
      </c>
      <c r="AC591" s="67" t="inlineStr">
        <is>
          <t>是</t>
        </is>
      </c>
      <c r="AD591" s="67" t="inlineStr">
        <is>
          <t>√</t>
        </is>
      </c>
      <c r="AE591" s="67" t="inlineStr">
        <is>
          <t>√</t>
        </is>
      </c>
      <c r="AF591" s="67" t="inlineStr">
        <is>
          <t>√</t>
        </is>
      </c>
      <c r="AG591" s="67" t="inlineStr">
        <is>
          <t>√</t>
        </is>
      </c>
      <c r="AH591" s="67" t="inlineStr">
        <is>
          <t>√</t>
        </is>
      </c>
      <c r="AI591" s="67" t="inlineStr">
        <is>
          <t>√</t>
        </is>
      </c>
      <c r="AJ591" s="67" t="inlineStr">
        <is>
          <t>√</t>
        </is>
      </c>
      <c r="AK591" s="67" t="inlineStr">
        <is>
          <t>√</t>
        </is>
      </c>
      <c r="AL591" s="18" t="inlineStr">
        <is>
          <t>×</t>
        </is>
      </c>
      <c r="AM591" s="18" t="inlineStr">
        <is>
          <t>×</t>
        </is>
      </c>
      <c r="AN591" s="67" t="inlineStr">
        <is>
          <t>√</t>
        </is>
      </c>
      <c r="AO591" s="67" t="inlineStr">
        <is>
          <t>正在完善</t>
        </is>
      </c>
    </row>
    <row r="592" ht="81" customHeight="1" s="186">
      <c r="A592" s="123" t="n"/>
      <c r="B592" s="146" t="inlineStr">
        <is>
          <t>致富带头人（湖羊养殖专业户）培训</t>
        </is>
      </c>
      <c r="C592" s="147" t="inlineStr">
        <is>
          <t>新建</t>
        </is>
      </c>
      <c r="D592" s="67" t="inlineStr">
        <is>
          <t>2022.01-2022.12</t>
        </is>
      </c>
      <c r="E592" s="148" t="inlineStr">
        <is>
          <t>洪德镇</t>
        </is>
      </c>
      <c r="F592" s="174" t="inlineStr">
        <is>
          <t>培育湖羊养殖专业户133户，其中：大户塬村5户、丁阳渠子村7户、洪德街村15户、寇河村11户、李达掌村4户、李塬村3户、梁岔村11户、马塬村12户、苗河村4户、私盐路村3户、苏长沟村12户、肖关村10户、许旗村13户、张崾岘村12户、张塬村5户、赵洼村6户。</t>
        </is>
      </c>
      <c r="G592" s="175" t="n">
        <v>14.4438</v>
      </c>
      <c r="H592" s="175" t="n"/>
      <c r="I592" s="175" t="n">
        <v>14.4438</v>
      </c>
      <c r="J592" s="175" t="n"/>
      <c r="K592" s="175" t="n"/>
      <c r="L592" s="162" t="inlineStr">
        <is>
          <t>甘财扶贫〔2021〕25号</t>
        </is>
      </c>
      <c r="M592" s="163" t="inlineStr">
        <is>
          <t>提高养殖户养殖技术，提升养殖效益。</t>
        </is>
      </c>
      <c r="N592" s="163" t="inlineStr">
        <is>
          <t>通过聘请有较高资质的专业技术讲师进行理论授课和实践操作指导，及有一定养殖经验的养殖大户和养殖明星进行经验分享，增强养殖户的养殖技术和信心，从而达到提升养殖效益的目的。</t>
        </is>
      </c>
      <c r="O592" s="147" t="n">
        <v>16</v>
      </c>
      <c r="P592" s="67" t="n"/>
      <c r="Q592" s="147">
        <f>R592+S592</f>
        <v/>
      </c>
      <c r="R592" s="147" t="n">
        <v>0.0133</v>
      </c>
      <c r="S592" s="147" t="n"/>
      <c r="T592" s="147">
        <f>U592+V592</f>
        <v/>
      </c>
      <c r="U592" s="147" t="n">
        <v>0.0532</v>
      </c>
      <c r="V592" s="147" t="n"/>
      <c r="W592" s="147" t="inlineStr">
        <is>
          <t>畜牧局</t>
        </is>
      </c>
      <c r="X592" s="77" t="inlineStr">
        <is>
          <t>赵过存</t>
        </is>
      </c>
      <c r="Y592" s="148" t="inlineStr">
        <is>
          <t>洪德镇</t>
        </is>
      </c>
      <c r="Z592" s="169" t="inlineStr">
        <is>
          <t>王国伍</t>
        </is>
      </c>
      <c r="AA592" s="67" t="inlineStr">
        <is>
          <t>环农领办发〔2022〕4号</t>
        </is>
      </c>
      <c r="AB592" s="67" t="inlineStr">
        <is>
          <t>省提前批</t>
        </is>
      </c>
      <c r="AC592" s="67" t="inlineStr">
        <is>
          <t>是</t>
        </is>
      </c>
      <c r="AD592" s="67" t="inlineStr">
        <is>
          <t>√</t>
        </is>
      </c>
      <c r="AE592" s="67" t="inlineStr">
        <is>
          <t>√</t>
        </is>
      </c>
      <c r="AF592" s="67" t="inlineStr">
        <is>
          <t>√</t>
        </is>
      </c>
      <c r="AG592" s="67" t="inlineStr">
        <is>
          <t>√</t>
        </is>
      </c>
      <c r="AH592" s="67" t="inlineStr">
        <is>
          <t>√</t>
        </is>
      </c>
      <c r="AI592" s="67" t="inlineStr">
        <is>
          <t>√</t>
        </is>
      </c>
      <c r="AJ592" s="67" t="inlineStr">
        <is>
          <t>√</t>
        </is>
      </c>
      <c r="AK592" s="67" t="inlineStr">
        <is>
          <t>√</t>
        </is>
      </c>
      <c r="AL592" s="18" t="inlineStr">
        <is>
          <t>×</t>
        </is>
      </c>
      <c r="AM592" s="18" t="inlineStr">
        <is>
          <t>×</t>
        </is>
      </c>
      <c r="AN592" s="67" t="inlineStr">
        <is>
          <t>√</t>
        </is>
      </c>
      <c r="AO592" s="67" t="inlineStr">
        <is>
          <t>正在完善</t>
        </is>
      </c>
    </row>
    <row r="593" ht="81" customHeight="1" s="186">
      <c r="A593" s="123" t="n"/>
      <c r="B593" s="146" t="inlineStr">
        <is>
          <t>致富带头人（湖羊养殖专业户）培训</t>
        </is>
      </c>
      <c r="C593" s="151" t="inlineStr">
        <is>
          <t>新建</t>
        </is>
      </c>
      <c r="D593" s="67" t="inlineStr">
        <is>
          <t>2022.01-2022.12</t>
        </is>
      </c>
      <c r="E593" s="152" t="inlineStr">
        <is>
          <t>小南沟乡</t>
        </is>
      </c>
      <c r="F593" s="176" t="inlineStr">
        <is>
          <t>培育湖羊养殖专业户264户，其中：小南沟村25户、许掌村16户、陈掌村20户、李塬村16户、汪天子村21户、李上山村24户、粉子山村23户、丁寨柯村24户、杨胡套子村25户、连川村24户、天子渠村26户、燕麦掌村20户。</t>
        </is>
      </c>
      <c r="G593" s="175" t="n">
        <v>28.4064</v>
      </c>
      <c r="H593" s="175" t="n"/>
      <c r="I593" s="175" t="n">
        <v>28.4064</v>
      </c>
      <c r="J593" s="175" t="n"/>
      <c r="K593" s="175" t="n"/>
      <c r="L593" s="162" t="inlineStr">
        <is>
          <t>甘财扶贫〔2021〕25号</t>
        </is>
      </c>
      <c r="M593" s="163" t="inlineStr">
        <is>
          <t>提高养殖户养殖技术，提升养殖效益。</t>
        </is>
      </c>
      <c r="N593" s="163" t="inlineStr">
        <is>
          <t>通过聘请有较高资质的专业技术讲师进行理论授课和实践操作指导，及有一定养殖经验的养殖大户和养殖明星进行经验分享，增强养殖户的养殖技术和信心，从而达到提升养殖效益的目的。</t>
        </is>
      </c>
      <c r="O593" s="147" t="n">
        <v>12</v>
      </c>
      <c r="P593" s="67" t="n"/>
      <c r="Q593" s="147">
        <f>R593+S593</f>
        <v/>
      </c>
      <c r="R593" s="147" t="n">
        <v>0.0264</v>
      </c>
      <c r="S593" s="147" t="n"/>
      <c r="T593" s="147">
        <f>U593+V593</f>
        <v/>
      </c>
      <c r="U593" s="147" t="n">
        <v>0.1056</v>
      </c>
      <c r="V593" s="147" t="n"/>
      <c r="W593" s="147" t="inlineStr">
        <is>
          <t>畜牧局</t>
        </is>
      </c>
      <c r="X593" s="77" t="inlineStr">
        <is>
          <t>赵过存</t>
        </is>
      </c>
      <c r="Y593" s="152" t="inlineStr">
        <is>
          <t>小南沟乡</t>
        </is>
      </c>
      <c r="Z593" s="67" t="inlineStr">
        <is>
          <t>任新育</t>
        </is>
      </c>
      <c r="AA593" s="67" t="inlineStr">
        <is>
          <t>环农领办发〔2022〕4号</t>
        </is>
      </c>
      <c r="AB593" s="67" t="inlineStr">
        <is>
          <t>省提前批</t>
        </is>
      </c>
      <c r="AC593" s="67" t="inlineStr">
        <is>
          <t>是</t>
        </is>
      </c>
      <c r="AD593" s="67" t="inlineStr">
        <is>
          <t>√</t>
        </is>
      </c>
      <c r="AE593" s="67" t="inlineStr">
        <is>
          <t>√</t>
        </is>
      </c>
      <c r="AF593" s="67" t="inlineStr">
        <is>
          <t>√</t>
        </is>
      </c>
      <c r="AG593" s="67" t="inlineStr">
        <is>
          <t>√</t>
        </is>
      </c>
      <c r="AH593" s="67" t="inlineStr">
        <is>
          <t>√</t>
        </is>
      </c>
      <c r="AI593" s="67" t="inlineStr">
        <is>
          <t>√</t>
        </is>
      </c>
      <c r="AJ593" s="67" t="inlineStr">
        <is>
          <t>√</t>
        </is>
      </c>
      <c r="AK593" s="67" t="inlineStr">
        <is>
          <t>√</t>
        </is>
      </c>
      <c r="AL593" s="18" t="inlineStr">
        <is>
          <t>×</t>
        </is>
      </c>
      <c r="AM593" s="18" t="inlineStr">
        <is>
          <t>×</t>
        </is>
      </c>
      <c r="AN593" s="67" t="inlineStr">
        <is>
          <t>√</t>
        </is>
      </c>
      <c r="AO593" s="67" t="inlineStr">
        <is>
          <t>正在完善</t>
        </is>
      </c>
    </row>
    <row r="594" ht="81" customHeight="1" s="186">
      <c r="A594" s="123" t="n"/>
      <c r="B594" s="146" t="inlineStr">
        <is>
          <t>致富带头人（湖羊养殖专业户）培训</t>
        </is>
      </c>
      <c r="C594" s="147" t="inlineStr">
        <is>
          <t>新建</t>
        </is>
      </c>
      <c r="D594" s="67" t="inlineStr">
        <is>
          <t>2022.01-2022.12</t>
        </is>
      </c>
      <c r="E594" s="148" t="inlineStr">
        <is>
          <t>耿湾乡</t>
        </is>
      </c>
      <c r="F594" s="174" t="inlineStr">
        <is>
          <t>培训湖羊养殖专业户303户，其中：耿河村26户、四合原村28户、桃树掌村28户、韩老庄村27户、天桥村24户、许掌村27户、张台村27户、黑城岔村27户、郜庄村20户、郝东掌村25户、万湾村22户、潘掌村22户。</t>
        </is>
      </c>
      <c r="G594" s="175" t="n">
        <v>32.7846</v>
      </c>
      <c r="H594" s="175" t="n"/>
      <c r="I594" s="175" t="n">
        <v>32.7846</v>
      </c>
      <c r="J594" s="175" t="n"/>
      <c r="K594" s="175" t="n"/>
      <c r="L594" s="162" t="inlineStr">
        <is>
          <t>甘财扶贫〔2021〕25号</t>
        </is>
      </c>
      <c r="M594" s="163" t="inlineStr">
        <is>
          <t>提高养殖户养殖技术，提升养殖效益。</t>
        </is>
      </c>
      <c r="N594" s="163" t="inlineStr">
        <is>
          <t>通过聘请有较高资质的专业技术讲师进行理论授课和实践操作指导，及有一定养殖经验的养殖大户和养殖明星进行经验分享，增强养殖户的养殖技术和信心，从而达到提升养殖效益的目的。</t>
        </is>
      </c>
      <c r="O594" s="147" t="n">
        <v>12</v>
      </c>
      <c r="P594" s="67" t="n"/>
      <c r="Q594" s="147">
        <f>R594+S594</f>
        <v/>
      </c>
      <c r="R594" s="147" t="n">
        <v>0.0303</v>
      </c>
      <c r="S594" s="147" t="n"/>
      <c r="T594" s="147">
        <f>U594+V594</f>
        <v/>
      </c>
      <c r="U594" s="147" t="n">
        <v>0.1212</v>
      </c>
      <c r="V594" s="147" t="n"/>
      <c r="W594" s="147" t="inlineStr">
        <is>
          <t>畜牧局</t>
        </is>
      </c>
      <c r="X594" s="77" t="inlineStr">
        <is>
          <t>赵过存</t>
        </is>
      </c>
      <c r="Y594" s="148" t="inlineStr">
        <is>
          <t>耿湾乡</t>
        </is>
      </c>
      <c r="Z594" s="67" t="inlineStr">
        <is>
          <t>王秀丽</t>
        </is>
      </c>
      <c r="AA594" s="67" t="inlineStr">
        <is>
          <t>环农领办发〔2022〕4号</t>
        </is>
      </c>
      <c r="AB594" s="67" t="inlineStr">
        <is>
          <t>省提前批</t>
        </is>
      </c>
      <c r="AC594" s="67" t="inlineStr">
        <is>
          <t>是</t>
        </is>
      </c>
      <c r="AD594" s="67" t="inlineStr">
        <is>
          <t>√</t>
        </is>
      </c>
      <c r="AE594" s="67" t="inlineStr">
        <is>
          <t>√</t>
        </is>
      </c>
      <c r="AF594" s="67" t="inlineStr">
        <is>
          <t>√</t>
        </is>
      </c>
      <c r="AG594" s="67" t="inlineStr">
        <is>
          <t>√</t>
        </is>
      </c>
      <c r="AH594" s="67" t="inlineStr">
        <is>
          <t>√</t>
        </is>
      </c>
      <c r="AI594" s="67" t="inlineStr">
        <is>
          <t>√</t>
        </is>
      </c>
      <c r="AJ594" s="67" t="inlineStr">
        <is>
          <t>√</t>
        </is>
      </c>
      <c r="AK594" s="67" t="inlineStr">
        <is>
          <t>√</t>
        </is>
      </c>
      <c r="AL594" s="18" t="inlineStr">
        <is>
          <t>×</t>
        </is>
      </c>
      <c r="AM594" s="18" t="inlineStr">
        <is>
          <t>×</t>
        </is>
      </c>
      <c r="AN594" s="67" t="inlineStr">
        <is>
          <t>√</t>
        </is>
      </c>
      <c r="AO594" s="67" t="inlineStr">
        <is>
          <t>正在完善</t>
        </is>
      </c>
    </row>
    <row r="595" ht="81" customHeight="1" s="186">
      <c r="A595" s="123" t="n"/>
      <c r="B595" s="146" t="inlineStr">
        <is>
          <t>致富带头人（湖羊养殖专业户）培训</t>
        </is>
      </c>
      <c r="C595" s="147" t="inlineStr">
        <is>
          <t>新建</t>
        </is>
      </c>
      <c r="D595" s="67" t="inlineStr">
        <is>
          <t>2022.01-2022.12</t>
        </is>
      </c>
      <c r="E595" s="148" t="inlineStr">
        <is>
          <t>环城镇</t>
        </is>
      </c>
      <c r="F595" s="180" t="inlineStr">
        <is>
          <t>培育湖羊养殖专业户317户，其中：龚淌村15户、陈汤塬村16户、城东塬村18户、红星村17户、马坊塬村16户、漫塬村18户、高龚塬村19户、北郭塬村22户、宁老庄村23户、十五里沟村10户、五里屯村17户、西川村19户、肖川村18户、杨庙掌村18户、张淌村12户、周塬村18户、耿家沟26户、冉旗寨村15户。</t>
        </is>
      </c>
      <c r="G595" s="175" t="n">
        <v>34.4262</v>
      </c>
      <c r="H595" s="175" t="n"/>
      <c r="I595" s="175" t="n">
        <v>34.4262</v>
      </c>
      <c r="J595" s="175" t="n"/>
      <c r="K595" s="175" t="n"/>
      <c r="L595" s="162" t="inlineStr">
        <is>
          <t>甘财扶贫〔2021〕25号</t>
        </is>
      </c>
      <c r="M595" s="163" t="inlineStr">
        <is>
          <t>提高养殖户养殖技术，提升养殖效益。</t>
        </is>
      </c>
      <c r="N595" s="163" t="inlineStr">
        <is>
          <t>通过聘请有较高资质的专业技术讲师进行理论授课和实践操作指导，及有一定养殖经验的养殖大户和养殖明星进行经验分享，增强养殖户的养殖技术和信心，从而达到提升养殖效益的目的。</t>
        </is>
      </c>
      <c r="O595" s="147" t="n">
        <v>18</v>
      </c>
      <c r="P595" s="67" t="n"/>
      <c r="Q595" s="147">
        <f>R595+S595</f>
        <v/>
      </c>
      <c r="R595" s="147" t="n">
        <v>0.0317</v>
      </c>
      <c r="S595" s="147" t="n"/>
      <c r="T595" s="147">
        <f>U595+V595</f>
        <v/>
      </c>
      <c r="U595" s="147" t="n">
        <v>0.1268</v>
      </c>
      <c r="V595" s="147" t="n"/>
      <c r="W595" s="147" t="inlineStr">
        <is>
          <t>畜牧局</t>
        </is>
      </c>
      <c r="X595" s="77" t="inlineStr">
        <is>
          <t>赵过存</t>
        </is>
      </c>
      <c r="Y595" s="148" t="inlineStr">
        <is>
          <t>环城镇</t>
        </is>
      </c>
      <c r="Z595" s="67" t="inlineStr">
        <is>
          <t>王向斌</t>
        </is>
      </c>
      <c r="AA595" s="67" t="inlineStr">
        <is>
          <t>环农领办发〔2022〕4号</t>
        </is>
      </c>
      <c r="AB595" s="67" t="inlineStr">
        <is>
          <t>省提前批</t>
        </is>
      </c>
      <c r="AC595" s="67" t="inlineStr">
        <is>
          <t>是</t>
        </is>
      </c>
      <c r="AD595" s="67" t="inlineStr">
        <is>
          <t>√</t>
        </is>
      </c>
      <c r="AE595" s="67" t="inlineStr">
        <is>
          <t>√</t>
        </is>
      </c>
      <c r="AF595" s="67" t="inlineStr">
        <is>
          <t>√</t>
        </is>
      </c>
      <c r="AG595" s="67" t="inlineStr">
        <is>
          <t>√</t>
        </is>
      </c>
      <c r="AH595" s="67" t="inlineStr">
        <is>
          <t>√</t>
        </is>
      </c>
      <c r="AI595" s="67" t="inlineStr">
        <is>
          <t>√</t>
        </is>
      </c>
      <c r="AJ595" s="67" t="inlineStr">
        <is>
          <t>√</t>
        </is>
      </c>
      <c r="AK595" s="67" t="inlineStr">
        <is>
          <t>√</t>
        </is>
      </c>
      <c r="AL595" s="18" t="inlineStr">
        <is>
          <t>×</t>
        </is>
      </c>
      <c r="AM595" s="18" t="inlineStr">
        <is>
          <t>×</t>
        </is>
      </c>
      <c r="AN595" s="67" t="inlineStr">
        <is>
          <t>√</t>
        </is>
      </c>
      <c r="AO595" s="67" t="inlineStr">
        <is>
          <t>正在完善</t>
        </is>
      </c>
    </row>
    <row r="596" ht="81" customHeight="1" s="186">
      <c r="A596" s="123" t="n"/>
      <c r="B596" s="146" t="inlineStr">
        <is>
          <t>致富带头人（湖羊养殖专业户）培训</t>
        </is>
      </c>
      <c r="C596" s="147" t="inlineStr">
        <is>
          <t>新建</t>
        </is>
      </c>
      <c r="D596" s="67" t="inlineStr">
        <is>
          <t>2022.01-2022.12</t>
        </is>
      </c>
      <c r="E596" s="148" t="inlineStr">
        <is>
          <t>合道镇</t>
        </is>
      </c>
      <c r="F596" s="178" t="inlineStr">
        <is>
          <t>培育湖羊养殖专业户123户，其中：朱家塬村10户、赵家塬村5户、沈家岭村3户、瓦天沟村3户、何家坪村4户、唐台子村13户、梁坪村16户、陶洼子村4户、陈旗塬村2户、辛坪村10户、赵台村12户、杨坪沟村2户、常崾岘村11户、寨子坪村11户、红崖洼村3户、大路洼村4户、尚西坪村10户。</t>
        </is>
      </c>
      <c r="G596" s="175" t="n">
        <v>13.2717</v>
      </c>
      <c r="H596" s="175" t="n"/>
      <c r="I596" s="175" t="n">
        <v>13.2717</v>
      </c>
      <c r="J596" s="175" t="n"/>
      <c r="K596" s="175" t="n"/>
      <c r="L596" s="162" t="inlineStr">
        <is>
          <t>甘财扶贫〔2021〕25号</t>
        </is>
      </c>
      <c r="M596" s="163" t="inlineStr">
        <is>
          <t>提高养殖户养殖技术，提升养殖效益。</t>
        </is>
      </c>
      <c r="N596" s="163" t="inlineStr">
        <is>
          <t>通过聘请有较高资质的专业技术讲师进行理论授课和实践操作指导，及有一定养殖经验的养殖大户和养殖明星进行经验分享，增强养殖户的养殖技术和信心，从而达到提升养殖效益的目的。</t>
        </is>
      </c>
      <c r="O596" s="147" t="n">
        <v>17</v>
      </c>
      <c r="P596" s="67" t="n"/>
      <c r="Q596" s="147">
        <f>R596+S596</f>
        <v/>
      </c>
      <c r="R596" s="147" t="n">
        <v>0.0123</v>
      </c>
      <c r="S596" s="147" t="n"/>
      <c r="T596" s="147">
        <f>U596+V596</f>
        <v/>
      </c>
      <c r="U596" s="147" t="n">
        <v>0.0492</v>
      </c>
      <c r="V596" s="147" t="n"/>
      <c r="W596" s="147" t="inlineStr">
        <is>
          <t>畜牧局</t>
        </is>
      </c>
      <c r="X596" s="77" t="inlineStr">
        <is>
          <t>赵过存</t>
        </is>
      </c>
      <c r="Y596" s="148" t="inlineStr">
        <is>
          <t>合道镇</t>
        </is>
      </c>
      <c r="Z596" s="67" t="inlineStr">
        <is>
          <t>王宝明</t>
        </is>
      </c>
      <c r="AA596" s="67" t="inlineStr">
        <is>
          <t>环农领办发〔2022〕4号</t>
        </is>
      </c>
      <c r="AB596" s="67" t="inlineStr">
        <is>
          <t>省提前批</t>
        </is>
      </c>
      <c r="AC596" s="67" t="inlineStr">
        <is>
          <t>是</t>
        </is>
      </c>
      <c r="AD596" s="67" t="inlineStr">
        <is>
          <t>√</t>
        </is>
      </c>
      <c r="AE596" s="67" t="inlineStr">
        <is>
          <t>√</t>
        </is>
      </c>
      <c r="AF596" s="67" t="inlineStr">
        <is>
          <t>√</t>
        </is>
      </c>
      <c r="AG596" s="67" t="inlineStr">
        <is>
          <t>√</t>
        </is>
      </c>
      <c r="AH596" s="67" t="inlineStr">
        <is>
          <t>√</t>
        </is>
      </c>
      <c r="AI596" s="67" t="inlineStr">
        <is>
          <t>√</t>
        </is>
      </c>
      <c r="AJ596" s="67" t="inlineStr">
        <is>
          <t>√</t>
        </is>
      </c>
      <c r="AK596" s="67" t="inlineStr">
        <is>
          <t>√</t>
        </is>
      </c>
      <c r="AL596" s="18" t="inlineStr">
        <is>
          <t>×</t>
        </is>
      </c>
      <c r="AM596" s="18" t="inlineStr">
        <is>
          <t>×</t>
        </is>
      </c>
      <c r="AN596" s="67" t="inlineStr">
        <is>
          <t>√</t>
        </is>
      </c>
      <c r="AO596" s="67" t="inlineStr">
        <is>
          <t>正在完善</t>
        </is>
      </c>
    </row>
    <row r="597" ht="81" customHeight="1" s="186">
      <c r="A597" s="123" t="n"/>
      <c r="B597" s="146" t="inlineStr">
        <is>
          <t>致富带头人（湖羊养殖专业户）培训</t>
        </is>
      </c>
      <c r="C597" s="147" t="inlineStr">
        <is>
          <t>新建</t>
        </is>
      </c>
      <c r="D597" s="67" t="inlineStr">
        <is>
          <t>2022.01-2022.12</t>
        </is>
      </c>
      <c r="E597" s="148" t="inlineStr">
        <is>
          <t>曲子镇</t>
        </is>
      </c>
      <c r="F597" s="178" t="inlineStr">
        <is>
          <t>培育湖羊养殖专业户217户，其中：马家河村25户、刘旗村18户、高李湾村17户、楼房子村15户、西沟村19户、许家塬村25户、金村寺村20户、油坊塬村21户、金盆掌村15户、小庄子村18户、宋家塬村24户。</t>
        </is>
      </c>
      <c r="G597" s="175" t="n">
        <v>23.5662</v>
      </c>
      <c r="H597" s="175" t="n"/>
      <c r="I597" s="175" t="n">
        <v>23.5662</v>
      </c>
      <c r="J597" s="175" t="n"/>
      <c r="K597" s="175" t="n"/>
      <c r="L597" s="162" t="inlineStr">
        <is>
          <t>甘财扶贫〔2021〕25号</t>
        </is>
      </c>
      <c r="M597" s="163" t="inlineStr">
        <is>
          <t>提高养殖户养殖技术，提升养殖效益。</t>
        </is>
      </c>
      <c r="N597" s="163" t="inlineStr">
        <is>
          <t>通过聘请有较高资质的专业技术讲师进行理论授课和实践操作指导，及有一定养殖经验的养殖大户和养殖明星进行经验分享，增强养殖户的养殖技术和信心，从而达到提升养殖效益的目的。</t>
        </is>
      </c>
      <c r="O597" s="147" t="n">
        <v>11</v>
      </c>
      <c r="P597" s="67" t="n"/>
      <c r="Q597" s="147">
        <f>R597+S597</f>
        <v/>
      </c>
      <c r="R597" s="147" t="n">
        <v>0.0217</v>
      </c>
      <c r="S597" s="147" t="n"/>
      <c r="T597" s="147">
        <f>U597+V597</f>
        <v/>
      </c>
      <c r="U597" s="147" t="n">
        <v>0.0868</v>
      </c>
      <c r="V597" s="147" t="n"/>
      <c r="W597" s="147" t="inlineStr">
        <is>
          <t>畜牧局</t>
        </is>
      </c>
      <c r="X597" s="77" t="inlineStr">
        <is>
          <t>赵过存</t>
        </is>
      </c>
      <c r="Y597" s="148" t="inlineStr">
        <is>
          <t>曲子镇</t>
        </is>
      </c>
      <c r="Z597" s="67" t="inlineStr">
        <is>
          <t>段斌杰</t>
        </is>
      </c>
      <c r="AA597" s="67" t="inlineStr">
        <is>
          <t>环农领办发〔2022〕4号</t>
        </is>
      </c>
      <c r="AB597" s="67" t="inlineStr">
        <is>
          <t>省提前批</t>
        </is>
      </c>
      <c r="AC597" s="67" t="inlineStr">
        <is>
          <t>是</t>
        </is>
      </c>
      <c r="AD597" s="67" t="inlineStr">
        <is>
          <t>√</t>
        </is>
      </c>
      <c r="AE597" s="67" t="inlineStr">
        <is>
          <t>√</t>
        </is>
      </c>
      <c r="AF597" s="67" t="inlineStr">
        <is>
          <t>√</t>
        </is>
      </c>
      <c r="AG597" s="67" t="inlineStr">
        <is>
          <t>√</t>
        </is>
      </c>
      <c r="AH597" s="67" t="inlineStr">
        <is>
          <t>√</t>
        </is>
      </c>
      <c r="AI597" s="67" t="inlineStr">
        <is>
          <t>√</t>
        </is>
      </c>
      <c r="AJ597" s="67" t="inlineStr">
        <is>
          <t>√</t>
        </is>
      </c>
      <c r="AK597" s="67" t="inlineStr">
        <is>
          <t>√</t>
        </is>
      </c>
      <c r="AL597" s="18" t="inlineStr">
        <is>
          <t>×</t>
        </is>
      </c>
      <c r="AM597" s="18" t="inlineStr">
        <is>
          <t>×</t>
        </is>
      </c>
      <c r="AN597" s="67" t="inlineStr">
        <is>
          <t>√</t>
        </is>
      </c>
      <c r="AO597" s="67" t="inlineStr">
        <is>
          <t>正在完善</t>
        </is>
      </c>
    </row>
    <row r="598" ht="81" customHeight="1" s="186">
      <c r="A598" s="123" t="n"/>
      <c r="B598" s="146" t="inlineStr">
        <is>
          <t>致富带头人（湖羊养殖专业户）培训</t>
        </is>
      </c>
      <c r="C598" s="147" t="inlineStr">
        <is>
          <t>新建</t>
        </is>
      </c>
      <c r="D598" s="67" t="inlineStr">
        <is>
          <t>2022.01-2022.12</t>
        </is>
      </c>
      <c r="E598" s="147" t="inlineStr">
        <is>
          <t>罗山川乡</t>
        </is>
      </c>
      <c r="F598" s="163" t="inlineStr">
        <is>
          <t>培育湖羊养殖专业户202户，其中：西阳洼村36户、龙柏山村32户、兰家掌村32户、大树塬村30户、陈渠子村35户、光明村37户。</t>
        </is>
      </c>
      <c r="G598" s="175" t="n">
        <v>21.8564</v>
      </c>
      <c r="H598" s="175" t="n"/>
      <c r="I598" s="175" t="n">
        <v>21.8564</v>
      </c>
      <c r="J598" s="175" t="n"/>
      <c r="K598" s="175" t="n"/>
      <c r="L598" s="162" t="inlineStr">
        <is>
          <t>甘财扶贫〔2021〕25号</t>
        </is>
      </c>
      <c r="M598" s="163" t="inlineStr">
        <is>
          <t>提高养殖户养殖技术，提升养殖效益。</t>
        </is>
      </c>
      <c r="N598" s="163" t="inlineStr">
        <is>
          <t>通过聘请有较高资质的专业技术讲师进行理论授课和实践操作指导，及有一定养殖经验的养殖大户和养殖明星进行经验分享，增强养殖户的养殖技术和信心，从而达到提升养殖效益的目的。</t>
        </is>
      </c>
      <c r="O598" s="147" t="n">
        <v>6</v>
      </c>
      <c r="P598" s="67" t="n"/>
      <c r="Q598" s="147">
        <f>R598+S598</f>
        <v/>
      </c>
      <c r="R598" s="147" t="n">
        <v>0.0202</v>
      </c>
      <c r="S598" s="147" t="n"/>
      <c r="T598" s="147">
        <f>U598+V598</f>
        <v/>
      </c>
      <c r="U598" s="147" t="n">
        <v>0.0808</v>
      </c>
      <c r="V598" s="147" t="n"/>
      <c r="W598" s="147" t="inlineStr">
        <is>
          <t>畜牧局</t>
        </is>
      </c>
      <c r="X598" s="77" t="inlineStr">
        <is>
          <t>赵过存</t>
        </is>
      </c>
      <c r="Y598" s="147" t="inlineStr">
        <is>
          <t>罗山川乡</t>
        </is>
      </c>
      <c r="Z598" s="67" t="inlineStr">
        <is>
          <t>李怀文</t>
        </is>
      </c>
      <c r="AA598" s="67" t="inlineStr">
        <is>
          <t>环农领办发〔2022〕4号</t>
        </is>
      </c>
      <c r="AB598" s="67" t="inlineStr">
        <is>
          <t>省提前批</t>
        </is>
      </c>
      <c r="AC598" s="67" t="inlineStr">
        <is>
          <t>是</t>
        </is>
      </c>
      <c r="AD598" s="67" t="inlineStr">
        <is>
          <t>√</t>
        </is>
      </c>
      <c r="AE598" s="67" t="inlineStr">
        <is>
          <t>√</t>
        </is>
      </c>
      <c r="AF598" s="67" t="inlineStr">
        <is>
          <t>√</t>
        </is>
      </c>
      <c r="AG598" s="67" t="inlineStr">
        <is>
          <t>√</t>
        </is>
      </c>
      <c r="AH598" s="67" t="inlineStr">
        <is>
          <t>√</t>
        </is>
      </c>
      <c r="AI598" s="67" t="inlineStr">
        <is>
          <t>√</t>
        </is>
      </c>
      <c r="AJ598" s="67" t="inlineStr">
        <is>
          <t>√</t>
        </is>
      </c>
      <c r="AK598" s="67" t="inlineStr">
        <is>
          <t>√</t>
        </is>
      </c>
      <c r="AL598" s="18" t="inlineStr">
        <is>
          <t>×</t>
        </is>
      </c>
      <c r="AM598" s="18" t="inlineStr">
        <is>
          <t>×</t>
        </is>
      </c>
      <c r="AN598" s="67" t="inlineStr">
        <is>
          <t>√</t>
        </is>
      </c>
      <c r="AO598" s="67" t="inlineStr">
        <is>
          <t>正在完善</t>
        </is>
      </c>
    </row>
    <row r="599" ht="81" customHeight="1" s="186">
      <c r="A599" s="123" t="n"/>
      <c r="B599" s="146" t="inlineStr">
        <is>
          <t>致富带头人（湖羊养殖专业户）培训</t>
        </is>
      </c>
      <c r="C599" s="147" t="inlineStr">
        <is>
          <t>新建</t>
        </is>
      </c>
      <c r="D599" s="67" t="inlineStr">
        <is>
          <t>2022.01-2022.12</t>
        </is>
      </c>
      <c r="E599" s="148" t="inlineStr">
        <is>
          <t>南湫乡</t>
        </is>
      </c>
      <c r="F599" s="178" t="inlineStr">
        <is>
          <t>培育湖羊养殖专业户140户，其中：党家洼村16户、代家洼村20户、洪涝池村22户、岳后渠村20户、花儿山村24户、杨兴堡村23户、双井子村15户。</t>
        </is>
      </c>
      <c r="G599" s="175" t="n">
        <v>15.204</v>
      </c>
      <c r="H599" s="175" t="n"/>
      <c r="I599" s="175" t="n">
        <v>15.204</v>
      </c>
      <c r="J599" s="175" t="n"/>
      <c r="K599" s="175" t="n"/>
      <c r="L599" s="162" t="inlineStr">
        <is>
          <t>甘财扶贫〔2021〕25号</t>
        </is>
      </c>
      <c r="M599" s="163" t="inlineStr">
        <is>
          <t>提高养殖户养殖技术，提升养殖效益。</t>
        </is>
      </c>
      <c r="N599" s="163" t="inlineStr">
        <is>
          <t>通过聘请有较高资质的专业技术讲师进行理论授课和实践操作指导，及有一定养殖经验的养殖大户和养殖明星进行经验分享，增强养殖户的养殖技术和信心，从而达到提升养殖效益的目的。</t>
        </is>
      </c>
      <c r="O599" s="147" t="n">
        <v>7</v>
      </c>
      <c r="P599" s="67" t="n"/>
      <c r="Q599" s="147">
        <f>R599+S599</f>
        <v/>
      </c>
      <c r="R599" s="147" t="n">
        <v>0.014</v>
      </c>
      <c r="S599" s="147" t="n"/>
      <c r="T599" s="147">
        <f>U599+V599</f>
        <v/>
      </c>
      <c r="U599" s="147" t="n">
        <v>0.056</v>
      </c>
      <c r="V599" s="147" t="n"/>
      <c r="W599" s="147" t="inlineStr">
        <is>
          <t>畜牧局</t>
        </is>
      </c>
      <c r="X599" s="77" t="inlineStr">
        <is>
          <t>赵过存</t>
        </is>
      </c>
      <c r="Y599" s="148" t="inlineStr">
        <is>
          <t>南湫乡</t>
        </is>
      </c>
      <c r="Z599" s="67" t="inlineStr">
        <is>
          <t>杜志远</t>
        </is>
      </c>
      <c r="AA599" s="67" t="inlineStr">
        <is>
          <t>环农领办发〔2022〕4号</t>
        </is>
      </c>
      <c r="AB599" s="67" t="inlineStr">
        <is>
          <t>省提前批</t>
        </is>
      </c>
      <c r="AC599" s="67" t="inlineStr">
        <is>
          <t>是</t>
        </is>
      </c>
      <c r="AD599" s="67" t="inlineStr">
        <is>
          <t>√</t>
        </is>
      </c>
      <c r="AE599" s="67" t="inlineStr">
        <is>
          <t>√</t>
        </is>
      </c>
      <c r="AF599" s="67" t="inlineStr">
        <is>
          <t>√</t>
        </is>
      </c>
      <c r="AG599" s="67" t="inlineStr">
        <is>
          <t>√</t>
        </is>
      </c>
      <c r="AH599" s="67" t="inlineStr">
        <is>
          <t>√</t>
        </is>
      </c>
      <c r="AI599" s="67" t="inlineStr">
        <is>
          <t>√</t>
        </is>
      </c>
      <c r="AJ599" s="67" t="inlineStr">
        <is>
          <t>√</t>
        </is>
      </c>
      <c r="AK599" s="67" t="inlineStr">
        <is>
          <t>√</t>
        </is>
      </c>
      <c r="AL599" s="18" t="inlineStr">
        <is>
          <t>×</t>
        </is>
      </c>
      <c r="AM599" s="18" t="inlineStr">
        <is>
          <t>×</t>
        </is>
      </c>
      <c r="AN599" s="67" t="inlineStr">
        <is>
          <t>√</t>
        </is>
      </c>
      <c r="AO599" s="67" t="inlineStr">
        <is>
          <t>正在完善</t>
        </is>
      </c>
    </row>
    <row r="600" ht="81" customHeight="1" s="186">
      <c r="A600" s="123" t="n"/>
      <c r="B600" s="146" t="inlineStr">
        <is>
          <t>致富带头人（湖羊养殖专业户）培训</t>
        </is>
      </c>
      <c r="C600" s="147" t="inlineStr">
        <is>
          <t>新建</t>
        </is>
      </c>
      <c r="D600" s="67" t="inlineStr">
        <is>
          <t>2022.01-2022.12</t>
        </is>
      </c>
      <c r="E600" s="148" t="inlineStr">
        <is>
          <t>甜水镇</t>
        </is>
      </c>
      <c r="F600" s="178" t="inlineStr">
        <is>
          <t>培育湖羊养殖专业户350户，其中：甜水街村39户、张铁村30户、鲁掌村43户、何塬村34户、邱滩村37户、赵掌村32户、高崾岘村33户、狼儿滩村35户、大良洼村34户、七里墩村33户。</t>
        </is>
      </c>
      <c r="G600" s="175" t="n">
        <v>37.8128</v>
      </c>
      <c r="H600" s="175" t="n"/>
      <c r="I600" s="175" t="n">
        <v>37.8128</v>
      </c>
      <c r="J600" s="175" t="n"/>
      <c r="K600" s="175" t="n"/>
      <c r="L600" s="162" t="inlineStr">
        <is>
          <t>甘财扶贫〔2021〕25号</t>
        </is>
      </c>
      <c r="M600" s="163" t="inlineStr">
        <is>
          <t>提高养殖户养殖技术，提升养殖效益。</t>
        </is>
      </c>
      <c r="N600" s="163" t="inlineStr">
        <is>
          <t>通过聘请有较高资质的专业技术讲师进行理论授课和实践操作指导，及有一定养殖经验的养殖大户和养殖明星进行经验分享，增强养殖户的养殖技术和信心，从而达到提升养殖效益的目的。</t>
        </is>
      </c>
      <c r="O600" s="147" t="n">
        <v>10</v>
      </c>
      <c r="P600" s="67" t="n"/>
      <c r="Q600" s="147">
        <f>R600+S600</f>
        <v/>
      </c>
      <c r="R600" s="147" t="n">
        <v>0.035</v>
      </c>
      <c r="S600" s="147" t="n"/>
      <c r="T600" s="147">
        <f>U600+V600</f>
        <v/>
      </c>
      <c r="U600" s="147" t="n">
        <v>0.14</v>
      </c>
      <c r="V600" s="147" t="n"/>
      <c r="W600" s="147" t="inlineStr">
        <is>
          <t>畜牧局</t>
        </is>
      </c>
      <c r="X600" s="77" t="inlineStr">
        <is>
          <t>赵过存</t>
        </is>
      </c>
      <c r="Y600" s="148" t="inlineStr">
        <is>
          <t>甜水镇</t>
        </is>
      </c>
      <c r="Z600" s="67" t="inlineStr">
        <is>
          <t>程利平</t>
        </is>
      </c>
      <c r="AA600" s="67" t="inlineStr">
        <is>
          <t>环农领办发〔2022〕4号</t>
        </is>
      </c>
      <c r="AB600" s="67" t="inlineStr">
        <is>
          <t>省提前批</t>
        </is>
      </c>
      <c r="AC600" s="67" t="inlineStr">
        <is>
          <t>是</t>
        </is>
      </c>
      <c r="AD600" s="67" t="inlineStr">
        <is>
          <t>√</t>
        </is>
      </c>
      <c r="AE600" s="67" t="inlineStr">
        <is>
          <t>√</t>
        </is>
      </c>
      <c r="AF600" s="67" t="inlineStr">
        <is>
          <t>√</t>
        </is>
      </c>
      <c r="AG600" s="67" t="inlineStr">
        <is>
          <t>√</t>
        </is>
      </c>
      <c r="AH600" s="67" t="inlineStr">
        <is>
          <t>√</t>
        </is>
      </c>
      <c r="AI600" s="67" t="inlineStr">
        <is>
          <t>√</t>
        </is>
      </c>
      <c r="AJ600" s="67" t="inlineStr">
        <is>
          <t>√</t>
        </is>
      </c>
      <c r="AK600" s="67" t="inlineStr">
        <is>
          <t>√</t>
        </is>
      </c>
      <c r="AL600" s="18" t="inlineStr">
        <is>
          <t>×</t>
        </is>
      </c>
      <c r="AM600" s="18" t="inlineStr">
        <is>
          <t>×</t>
        </is>
      </c>
      <c r="AN600" s="67" t="inlineStr">
        <is>
          <t>√</t>
        </is>
      </c>
      <c r="AO600" s="67" t="inlineStr">
        <is>
          <t>正在完善</t>
        </is>
      </c>
    </row>
    <row r="601" ht="81" customHeight="1" s="186">
      <c r="A601" s="123" t="n"/>
      <c r="B601" s="146" t="inlineStr">
        <is>
          <t>致富带头人（湖羊养殖专业户）培训</t>
        </is>
      </c>
      <c r="C601" s="147" t="inlineStr">
        <is>
          <t>新建</t>
        </is>
      </c>
      <c r="D601" s="67" t="inlineStr">
        <is>
          <t>2022.01-2022.12</t>
        </is>
      </c>
      <c r="E601" s="148" t="inlineStr">
        <is>
          <t>山城乡</t>
        </is>
      </c>
      <c r="F601" s="179" t="inlineStr">
        <is>
          <t xml:space="preserve">培育湖羊养殖专业户158户，其中：山城堡村18户、八里铺村23户、薛塬村21户、王山口子村22户、郝掌村20户、赵庄村29户、谢庄村25户。
</t>
        </is>
      </c>
      <c r="G601" s="175" t="n">
        <v>17.0956</v>
      </c>
      <c r="H601" s="175" t="n"/>
      <c r="I601" s="175" t="n">
        <v>17.0956</v>
      </c>
      <c r="J601" s="175" t="n"/>
      <c r="K601" s="175" t="n"/>
      <c r="L601" s="162" t="inlineStr">
        <is>
          <t>甘财扶贫〔2021〕25号</t>
        </is>
      </c>
      <c r="M601" s="163" t="inlineStr">
        <is>
          <t>提高养殖户养殖技术，提升养殖效益。</t>
        </is>
      </c>
      <c r="N601" s="163" t="inlineStr">
        <is>
          <t>通过聘请有较高资质的专业技术讲师进行理论授课和实践操作指导，及有一定养殖经验的养殖大户和养殖明星进行经验分享，增强养殖户的养殖技术和信心，从而达到提升养殖效益的目的。</t>
        </is>
      </c>
      <c r="O601" s="147" t="n">
        <v>7</v>
      </c>
      <c r="P601" s="67" t="n"/>
      <c r="Q601" s="147">
        <f>R601+S601</f>
        <v/>
      </c>
      <c r="R601" s="147" t="n">
        <v>0.0158</v>
      </c>
      <c r="S601" s="147" t="n"/>
      <c r="T601" s="147">
        <f>U601+V601</f>
        <v/>
      </c>
      <c r="U601" s="147" t="n">
        <v>0.06320000000000001</v>
      </c>
      <c r="V601" s="147" t="n"/>
      <c r="W601" s="147" t="inlineStr">
        <is>
          <t>畜牧局</t>
        </is>
      </c>
      <c r="X601" s="77" t="inlineStr">
        <is>
          <t>赵过存</t>
        </is>
      </c>
      <c r="Y601" s="148" t="inlineStr">
        <is>
          <t>山城乡</t>
        </is>
      </c>
      <c r="Z601" s="67" t="inlineStr">
        <is>
          <t>姚建平</t>
        </is>
      </c>
      <c r="AA601" s="67" t="inlineStr">
        <is>
          <t>环农领办发〔2022〕4号</t>
        </is>
      </c>
      <c r="AB601" s="67" t="inlineStr">
        <is>
          <t>省提前批</t>
        </is>
      </c>
      <c r="AC601" s="67" t="inlineStr">
        <is>
          <t>是</t>
        </is>
      </c>
      <c r="AD601" s="67" t="inlineStr">
        <is>
          <t>√</t>
        </is>
      </c>
      <c r="AE601" s="67" t="inlineStr">
        <is>
          <t>√</t>
        </is>
      </c>
      <c r="AF601" s="67" t="inlineStr">
        <is>
          <t>√</t>
        </is>
      </c>
      <c r="AG601" s="67" t="inlineStr">
        <is>
          <t>√</t>
        </is>
      </c>
      <c r="AH601" s="67" t="inlineStr">
        <is>
          <t>√</t>
        </is>
      </c>
      <c r="AI601" s="67" t="inlineStr">
        <is>
          <t>√</t>
        </is>
      </c>
      <c r="AJ601" s="67" t="inlineStr">
        <is>
          <t>√</t>
        </is>
      </c>
      <c r="AK601" s="67" t="inlineStr">
        <is>
          <t>√</t>
        </is>
      </c>
      <c r="AL601" s="18" t="inlineStr">
        <is>
          <t>×</t>
        </is>
      </c>
      <c r="AM601" s="18" t="inlineStr">
        <is>
          <t>×</t>
        </is>
      </c>
      <c r="AN601" s="67" t="inlineStr">
        <is>
          <t>√</t>
        </is>
      </c>
      <c r="AO601" s="67" t="inlineStr">
        <is>
          <t>正在完善</t>
        </is>
      </c>
    </row>
    <row r="602" ht="81" customHeight="1" s="186">
      <c r="A602" s="123" t="n"/>
      <c r="B602" s="146" t="inlineStr">
        <is>
          <t>致富带头人（湖羊养殖专业户）培训</t>
        </is>
      </c>
      <c r="C602" s="147" t="inlineStr">
        <is>
          <t>新建</t>
        </is>
      </c>
      <c r="D602" s="67" t="inlineStr">
        <is>
          <t>2022.01-2022.12</t>
        </is>
      </c>
      <c r="E602" s="148" t="inlineStr">
        <is>
          <t>秦团庄乡</t>
        </is>
      </c>
      <c r="F602" s="180" t="inlineStr">
        <is>
          <t>培育湖羊养殖专业户124户，其中：贾塬村17户、秦团庄村19户、新集子村13户、新峁村12户、白塬畔村18户、大天子村18户、王团庄村16户、南掌堡子村11户。</t>
        </is>
      </c>
      <c r="G602" s="175" t="n">
        <v>13.4168</v>
      </c>
      <c r="H602" s="175" t="n"/>
      <c r="I602" s="175" t="n">
        <v>13.4168</v>
      </c>
      <c r="J602" s="175" t="n"/>
      <c r="K602" s="175" t="n"/>
      <c r="L602" s="162" t="inlineStr">
        <is>
          <t>甘财扶贫〔2021〕25号</t>
        </is>
      </c>
      <c r="M602" s="163" t="inlineStr">
        <is>
          <t>提高养殖户养殖技术，提升养殖效益。</t>
        </is>
      </c>
      <c r="N602" s="163" t="inlineStr">
        <is>
          <t>通过聘请有较高资质的专业技术讲师进行理论授课和实践操作指导，及有一定养殖经验的养殖大户和养殖明星进行经验分享，增强养殖户的养殖技术和信心，从而达到提升养殖效益的目的。</t>
        </is>
      </c>
      <c r="O602" s="147" t="n">
        <v>8</v>
      </c>
      <c r="P602" s="67" t="n"/>
      <c r="Q602" s="147">
        <f>R602+S602</f>
        <v/>
      </c>
      <c r="R602" s="147" t="n">
        <v>0.0124</v>
      </c>
      <c r="S602" s="147" t="n"/>
      <c r="T602" s="147">
        <f>U602+V602</f>
        <v/>
      </c>
      <c r="U602" s="147" t="n">
        <v>0.0496</v>
      </c>
      <c r="V602" s="147" t="n"/>
      <c r="W602" s="147" t="inlineStr">
        <is>
          <t>畜牧局</t>
        </is>
      </c>
      <c r="X602" s="77" t="inlineStr">
        <is>
          <t>赵过存</t>
        </is>
      </c>
      <c r="Y602" s="148" t="inlineStr">
        <is>
          <t>秦团庄乡</t>
        </is>
      </c>
      <c r="Z602" s="67" t="inlineStr">
        <is>
          <t>刘凤飞</t>
        </is>
      </c>
      <c r="AA602" s="67" t="inlineStr">
        <is>
          <t>环农领办发〔2022〕4号</t>
        </is>
      </c>
      <c r="AB602" s="67" t="inlineStr">
        <is>
          <t>省提前批</t>
        </is>
      </c>
      <c r="AC602" s="67" t="inlineStr">
        <is>
          <t>是</t>
        </is>
      </c>
      <c r="AD602" s="67" t="inlineStr">
        <is>
          <t>√</t>
        </is>
      </c>
      <c r="AE602" s="67" t="inlineStr">
        <is>
          <t>√</t>
        </is>
      </c>
      <c r="AF602" s="67" t="inlineStr">
        <is>
          <t>√</t>
        </is>
      </c>
      <c r="AG602" s="67" t="inlineStr">
        <is>
          <t>√</t>
        </is>
      </c>
      <c r="AH602" s="67" t="inlineStr">
        <is>
          <t>√</t>
        </is>
      </c>
      <c r="AI602" s="67" t="inlineStr">
        <is>
          <t>√</t>
        </is>
      </c>
      <c r="AJ602" s="67" t="inlineStr">
        <is>
          <t>√</t>
        </is>
      </c>
      <c r="AK602" s="67" t="inlineStr">
        <is>
          <t>√</t>
        </is>
      </c>
      <c r="AL602" s="18" t="inlineStr">
        <is>
          <t>×</t>
        </is>
      </c>
      <c r="AM602" s="18" t="inlineStr">
        <is>
          <t>×</t>
        </is>
      </c>
      <c r="AN602" s="67" t="inlineStr">
        <is>
          <t>√</t>
        </is>
      </c>
      <c r="AO602" s="67" t="inlineStr">
        <is>
          <t>正在完善</t>
        </is>
      </c>
    </row>
    <row r="603" ht="81" customHeight="1" s="186">
      <c r="A603" s="123" t="n"/>
      <c r="B603" s="146" t="inlineStr">
        <is>
          <t>致富带头人（湖羊养殖专业户）培训</t>
        </is>
      </c>
      <c r="C603" s="147" t="inlineStr">
        <is>
          <t>新建</t>
        </is>
      </c>
      <c r="D603" s="67" t="inlineStr">
        <is>
          <t>2022.01-2022.12</t>
        </is>
      </c>
      <c r="E603" s="148" t="inlineStr">
        <is>
          <t>木钵镇</t>
        </is>
      </c>
      <c r="F603" s="180" t="inlineStr">
        <is>
          <t>培育湖羊养殖专业户218户，其中：高寨村17户、曹旗村16户、木钵街村10户、殷家桥村13户、韩洼子村12户、周湾村13户、刘家塬村10户、邓寨子村13户、高楼塬村15户、白家掌村18户、二合塬村17户、郭西掌村8户、坪子塬村18户、水坝滩村13户、井儿岔村12户、罗家沟村13户。</t>
        </is>
      </c>
      <c r="G603" s="175" t="n">
        <v>23.5222</v>
      </c>
      <c r="H603" s="175" t="n"/>
      <c r="I603" s="175" t="n">
        <v>23.5222</v>
      </c>
      <c r="J603" s="175" t="n"/>
      <c r="K603" s="175" t="n"/>
      <c r="L603" s="162" t="inlineStr">
        <is>
          <t>甘财扶贫〔2021〕25号</t>
        </is>
      </c>
      <c r="M603" s="163" t="inlineStr">
        <is>
          <t>提高养殖户养殖技术，提升养殖效益。</t>
        </is>
      </c>
      <c r="N603" s="163" t="inlineStr">
        <is>
          <t>通过聘请有较高资质的专业技术讲师进行理论授课和实践操作指导，及有一定养殖经验的养殖大户和养殖明星进行经验分享，增强养殖户的养殖技术和信心，从而达到提升养殖效益的目的。</t>
        </is>
      </c>
      <c r="O603" s="147" t="n">
        <v>16</v>
      </c>
      <c r="P603" s="67" t="n"/>
      <c r="Q603" s="147">
        <f>R603+S603</f>
        <v/>
      </c>
      <c r="R603" s="147" t="n">
        <v>0.0218</v>
      </c>
      <c r="S603" s="147" t="n"/>
      <c r="T603" s="147">
        <f>U603+V603</f>
        <v/>
      </c>
      <c r="U603" s="147" t="n">
        <v>0.0872</v>
      </c>
      <c r="V603" s="147" t="n"/>
      <c r="W603" s="147" t="inlineStr">
        <is>
          <t>畜牧局</t>
        </is>
      </c>
      <c r="X603" s="77" t="inlineStr">
        <is>
          <t>赵过存</t>
        </is>
      </c>
      <c r="Y603" s="148" t="inlineStr">
        <is>
          <t>木钵镇</t>
        </is>
      </c>
      <c r="Z603" s="169" t="inlineStr">
        <is>
          <t>方显</t>
        </is>
      </c>
      <c r="AA603" s="67" t="inlineStr">
        <is>
          <t>环农领办发〔2022〕4号</t>
        </is>
      </c>
      <c r="AB603" s="67" t="inlineStr">
        <is>
          <t>省提前批</t>
        </is>
      </c>
      <c r="AC603" s="67" t="inlineStr">
        <is>
          <t>是</t>
        </is>
      </c>
      <c r="AD603" s="67" t="inlineStr">
        <is>
          <t>√</t>
        </is>
      </c>
      <c r="AE603" s="67" t="inlineStr">
        <is>
          <t>√</t>
        </is>
      </c>
      <c r="AF603" s="67" t="inlineStr">
        <is>
          <t>√</t>
        </is>
      </c>
      <c r="AG603" s="67" t="inlineStr">
        <is>
          <t>√</t>
        </is>
      </c>
      <c r="AH603" s="67" t="inlineStr">
        <is>
          <t>√</t>
        </is>
      </c>
      <c r="AI603" s="67" t="inlineStr">
        <is>
          <t>√</t>
        </is>
      </c>
      <c r="AJ603" s="67" t="inlineStr">
        <is>
          <t>√</t>
        </is>
      </c>
      <c r="AK603" s="67" t="inlineStr">
        <is>
          <t>√</t>
        </is>
      </c>
      <c r="AL603" s="18" t="inlineStr">
        <is>
          <t>×</t>
        </is>
      </c>
      <c r="AM603" s="18" t="inlineStr">
        <is>
          <t>×</t>
        </is>
      </c>
      <c r="AN603" s="67" t="inlineStr">
        <is>
          <t>√</t>
        </is>
      </c>
      <c r="AO603" s="67" t="inlineStr">
        <is>
          <t>正在完善</t>
        </is>
      </c>
    </row>
    <row r="604" ht="81" customHeight="1" s="186">
      <c r="A604" s="123" t="n"/>
      <c r="B604" s="146" t="inlineStr">
        <is>
          <t>致富带头人（湖羊养殖专业户）培训</t>
        </is>
      </c>
      <c r="C604" s="147" t="inlineStr">
        <is>
          <t>新建</t>
        </is>
      </c>
      <c r="D604" s="67" t="inlineStr">
        <is>
          <t>2022.01-2022.12</t>
        </is>
      </c>
      <c r="E604" s="148" t="inlineStr">
        <is>
          <t>演武乡</t>
        </is>
      </c>
      <c r="F604" s="180" t="inlineStr">
        <is>
          <t>培育湖羊养殖专业户101户，其中：曳郭咀村20户、杨家洼村19户、佛岔村17户、路家塬村14户、吴家塬村16户、走马硷村15户。</t>
        </is>
      </c>
      <c r="G604" s="175" t="n">
        <v>10.8979</v>
      </c>
      <c r="H604" s="175" t="n"/>
      <c r="I604" s="175" t="n">
        <v>10.8979</v>
      </c>
      <c r="J604" s="175" t="n"/>
      <c r="K604" s="175" t="n"/>
      <c r="L604" s="162" t="inlineStr">
        <is>
          <t>甘财扶贫〔2021〕25号</t>
        </is>
      </c>
      <c r="M604" s="163" t="inlineStr">
        <is>
          <t>提高养殖户养殖技术，提升养殖效益。</t>
        </is>
      </c>
      <c r="N604" s="163" t="inlineStr">
        <is>
          <t>通过聘请有较高资质的专业技术讲师进行理论授课和实践操作指导，及有一定养殖经验的养殖大户和养殖明星进行经验分享，增强养殖户的养殖技术和信心，从而达到提升养殖效益的目的。</t>
        </is>
      </c>
      <c r="O604" s="147" t="n">
        <v>6</v>
      </c>
      <c r="P604" s="67" t="n"/>
      <c r="Q604" s="147">
        <f>R604+S604</f>
        <v/>
      </c>
      <c r="R604" s="147" t="n">
        <v>0.0101</v>
      </c>
      <c r="S604" s="147" t="n"/>
      <c r="T604" s="147">
        <f>U604+V604</f>
        <v/>
      </c>
      <c r="U604" s="147" t="n">
        <v>0.0404</v>
      </c>
      <c r="V604" s="147" t="n"/>
      <c r="W604" s="147" t="inlineStr">
        <is>
          <t>畜牧局</t>
        </is>
      </c>
      <c r="X604" s="77" t="inlineStr">
        <is>
          <t>赵过存</t>
        </is>
      </c>
      <c r="Y604" s="148" t="inlineStr">
        <is>
          <t>演武乡</t>
        </is>
      </c>
      <c r="Z604" s="67" t="inlineStr">
        <is>
          <t>杨永杰</t>
        </is>
      </c>
      <c r="AA604" s="67" t="inlineStr">
        <is>
          <t>环农领办发〔2022〕4号</t>
        </is>
      </c>
      <c r="AB604" s="67" t="inlineStr">
        <is>
          <t>省提前批</t>
        </is>
      </c>
      <c r="AC604" s="67" t="inlineStr">
        <is>
          <t>是</t>
        </is>
      </c>
      <c r="AD604" s="67" t="inlineStr">
        <is>
          <t>√</t>
        </is>
      </c>
      <c r="AE604" s="67" t="inlineStr">
        <is>
          <t>√</t>
        </is>
      </c>
      <c r="AF604" s="67" t="inlineStr">
        <is>
          <t>√</t>
        </is>
      </c>
      <c r="AG604" s="67" t="inlineStr">
        <is>
          <t>√</t>
        </is>
      </c>
      <c r="AH604" s="67" t="inlineStr">
        <is>
          <t>√</t>
        </is>
      </c>
      <c r="AI604" s="67" t="inlineStr">
        <is>
          <t>√</t>
        </is>
      </c>
      <c r="AJ604" s="67" t="inlineStr">
        <is>
          <t>√</t>
        </is>
      </c>
      <c r="AK604" s="67" t="inlineStr">
        <is>
          <t>√</t>
        </is>
      </c>
      <c r="AL604" s="18" t="inlineStr">
        <is>
          <t>×</t>
        </is>
      </c>
      <c r="AM604" s="18" t="inlineStr">
        <is>
          <t>×</t>
        </is>
      </c>
      <c r="AN604" s="67" t="inlineStr">
        <is>
          <t>√</t>
        </is>
      </c>
      <c r="AO604" s="67" t="inlineStr">
        <is>
          <t>正在完善</t>
        </is>
      </c>
    </row>
    <row r="605" ht="81" customHeight="1" s="186">
      <c r="A605" s="123" t="n"/>
      <c r="B605" s="146" t="inlineStr">
        <is>
          <t>致富带头人（湖羊养殖专业户）培训</t>
        </is>
      </c>
      <c r="C605" s="147" t="inlineStr">
        <is>
          <t>新建</t>
        </is>
      </c>
      <c r="D605" s="67" t="inlineStr">
        <is>
          <t>2022.01-2022.12</t>
        </is>
      </c>
      <c r="E605" s="148" t="inlineStr">
        <is>
          <t>芦家湾乡</t>
        </is>
      </c>
      <c r="F605" s="174" t="inlineStr">
        <is>
          <t>培育湖羊养殖专业户144户，其中：杨兴庄村15户、花儿掌村13户、庙儿掌村15户、井川村19户、宋家掌村10户、桃李湾村16户、王庄村10户、大堡条村14户、盘龙村15户、小堡条村17户。</t>
        </is>
      </c>
      <c r="G605" s="175" t="n">
        <v>15.4944</v>
      </c>
      <c r="H605" s="175" t="n"/>
      <c r="I605" s="175" t="n">
        <v>15.4944</v>
      </c>
      <c r="J605" s="175" t="n"/>
      <c r="K605" s="175" t="n"/>
      <c r="L605" s="162" t="inlineStr">
        <is>
          <t>甘财扶贫〔2021〕25号</t>
        </is>
      </c>
      <c r="M605" s="163" t="inlineStr">
        <is>
          <t>提高养殖户养殖技术，提升养殖效益。</t>
        </is>
      </c>
      <c r="N605" s="163" t="inlineStr">
        <is>
          <t>通过聘请有较高资质的专业技术讲师进行理论授课和实践操作指导，及有一定养殖经验的养殖大户和养殖明星进行经验分享，增强养殖户的养殖技术和信心，从而达到提升养殖效益的目的。</t>
        </is>
      </c>
      <c r="O605" s="147" t="n">
        <v>10</v>
      </c>
      <c r="P605" s="67" t="n"/>
      <c r="Q605" s="147">
        <f>R605+S605</f>
        <v/>
      </c>
      <c r="R605" s="147" t="n">
        <v>0.0144</v>
      </c>
      <c r="S605" s="147" t="n"/>
      <c r="T605" s="147">
        <f>U605+V605</f>
        <v/>
      </c>
      <c r="U605" s="147" t="n">
        <v>0.0576</v>
      </c>
      <c r="V605" s="147" t="n"/>
      <c r="W605" s="147" t="inlineStr">
        <is>
          <t>畜牧局</t>
        </is>
      </c>
      <c r="X605" s="77" t="inlineStr">
        <is>
          <t>赵过存</t>
        </is>
      </c>
      <c r="Y605" s="148" t="inlineStr">
        <is>
          <t>芦家湾乡</t>
        </is>
      </c>
      <c r="Z605" s="67" t="inlineStr">
        <is>
          <t>马鹏飞</t>
        </is>
      </c>
      <c r="AA605" s="67" t="inlineStr">
        <is>
          <t>环农领办发〔2022〕4号</t>
        </is>
      </c>
      <c r="AB605" s="67" t="inlineStr">
        <is>
          <t>省提前批</t>
        </is>
      </c>
      <c r="AC605" s="67" t="inlineStr">
        <is>
          <t>是</t>
        </is>
      </c>
      <c r="AD605" s="67" t="inlineStr">
        <is>
          <t>√</t>
        </is>
      </c>
      <c r="AE605" s="67" t="inlineStr">
        <is>
          <t>√</t>
        </is>
      </c>
      <c r="AF605" s="67" t="inlineStr">
        <is>
          <t>√</t>
        </is>
      </c>
      <c r="AG605" s="67" t="inlineStr">
        <is>
          <t>√</t>
        </is>
      </c>
      <c r="AH605" s="67" t="inlineStr">
        <is>
          <t>√</t>
        </is>
      </c>
      <c r="AI605" s="67" t="inlineStr">
        <is>
          <t>√</t>
        </is>
      </c>
      <c r="AJ605" s="67" t="inlineStr">
        <is>
          <t>√</t>
        </is>
      </c>
      <c r="AK605" s="67" t="inlineStr">
        <is>
          <t>√</t>
        </is>
      </c>
      <c r="AL605" s="18" t="inlineStr">
        <is>
          <t>×</t>
        </is>
      </c>
      <c r="AM605" s="18" t="inlineStr">
        <is>
          <t>×</t>
        </is>
      </c>
      <c r="AN605" s="67" t="inlineStr">
        <is>
          <t>√</t>
        </is>
      </c>
      <c r="AO605" s="67" t="inlineStr">
        <is>
          <t>正在完善</t>
        </is>
      </c>
    </row>
    <row r="606" ht="81" customHeight="1" s="186">
      <c r="A606" s="123" t="n"/>
      <c r="B606" s="146" t="inlineStr">
        <is>
          <t>致富带头人（湖羊养殖专业户）培训</t>
        </is>
      </c>
      <c r="C606" s="147" t="inlineStr">
        <is>
          <t>新建</t>
        </is>
      </c>
      <c r="D606" s="67" t="inlineStr">
        <is>
          <t>2022.01-2022.12</t>
        </is>
      </c>
      <c r="E606" s="148" t="inlineStr">
        <is>
          <t>樊家川镇</t>
        </is>
      </c>
      <c r="F606" s="178" t="inlineStr">
        <is>
          <t>培育湖羊养殖专业户35户，其中：慕家河村5户、樊家川村6户、马驿沟村5户、长城村7户、闫塬村10户、马骏滩村2户。</t>
        </is>
      </c>
      <c r="G606" s="175" t="n">
        <v>3.801</v>
      </c>
      <c r="H606" s="175" t="n"/>
      <c r="I606" s="175" t="n">
        <v>3.801</v>
      </c>
      <c r="J606" s="175" t="n"/>
      <c r="K606" s="175" t="n"/>
      <c r="L606" s="162" t="inlineStr">
        <is>
          <t>甘财扶贫〔2021〕25号</t>
        </is>
      </c>
      <c r="M606" s="163" t="inlineStr">
        <is>
          <t>提高养殖户养殖技术，提升养殖效益。</t>
        </is>
      </c>
      <c r="N606" s="163" t="inlineStr">
        <is>
          <t>通过聘请有较高资质的专业技术讲师进行理论授课和实践操作指导，及有一定养殖经验的养殖大户和养殖明星进行经验分享，增强养殖户的养殖技术和信心，从而达到提升养殖效益的目的。</t>
        </is>
      </c>
      <c r="O606" s="147" t="n">
        <v>6</v>
      </c>
      <c r="P606" s="67" t="n"/>
      <c r="Q606" s="147">
        <f>R606+S606</f>
        <v/>
      </c>
      <c r="R606" s="147" t="n">
        <v>0.0035</v>
      </c>
      <c r="S606" s="147" t="n"/>
      <c r="T606" s="147">
        <f>U606+V606</f>
        <v/>
      </c>
      <c r="U606" s="147" t="n">
        <v>0.014</v>
      </c>
      <c r="V606" s="147" t="n"/>
      <c r="W606" s="147" t="inlineStr">
        <is>
          <t>畜牧局</t>
        </is>
      </c>
      <c r="X606" s="77" t="inlineStr">
        <is>
          <t>赵过存</t>
        </is>
      </c>
      <c r="Y606" s="148" t="inlineStr">
        <is>
          <t>樊家川镇</t>
        </is>
      </c>
      <c r="Z606" s="67" t="inlineStr">
        <is>
          <t>王治峰</t>
        </is>
      </c>
      <c r="AA606" s="67" t="inlineStr">
        <is>
          <t>环农领办发〔2022〕4号</t>
        </is>
      </c>
      <c r="AB606" s="67" t="inlineStr">
        <is>
          <t>省提前批</t>
        </is>
      </c>
      <c r="AC606" s="67" t="inlineStr">
        <is>
          <t>是</t>
        </is>
      </c>
      <c r="AD606" s="67" t="inlineStr">
        <is>
          <t>√</t>
        </is>
      </c>
      <c r="AE606" s="67" t="inlineStr">
        <is>
          <t>√</t>
        </is>
      </c>
      <c r="AF606" s="67" t="inlineStr">
        <is>
          <t>√</t>
        </is>
      </c>
      <c r="AG606" s="67" t="inlineStr">
        <is>
          <t>√</t>
        </is>
      </c>
      <c r="AH606" s="67" t="inlineStr">
        <is>
          <t>√</t>
        </is>
      </c>
      <c r="AI606" s="67" t="inlineStr">
        <is>
          <t>√</t>
        </is>
      </c>
      <c r="AJ606" s="67" t="inlineStr">
        <is>
          <t>√</t>
        </is>
      </c>
      <c r="AK606" s="67" t="inlineStr">
        <is>
          <t>√</t>
        </is>
      </c>
      <c r="AL606" s="18" t="inlineStr">
        <is>
          <t>×</t>
        </is>
      </c>
      <c r="AM606" s="18" t="inlineStr">
        <is>
          <t>×</t>
        </is>
      </c>
      <c r="AN606" s="67" t="inlineStr">
        <is>
          <t>√</t>
        </is>
      </c>
      <c r="AO606" s="67" t="inlineStr">
        <is>
          <t>正在完善</t>
        </is>
      </c>
    </row>
    <row r="607" ht="39" customHeight="1" s="186">
      <c r="A607" s="123" t="n"/>
      <c r="B607" s="188" t="inlineStr">
        <is>
          <t>（二）农业技术培训</t>
        </is>
      </c>
      <c r="C607" s="181" t="n"/>
      <c r="D607" s="181" t="n"/>
      <c r="E607" s="182" t="n"/>
      <c r="F607" s="47" t="n"/>
      <c r="G607" s="48">
        <f>G608</f>
        <v/>
      </c>
      <c r="H607" s="48">
        <f>H608</f>
        <v/>
      </c>
      <c r="I607" s="48">
        <f>I608</f>
        <v/>
      </c>
      <c r="J607" s="48">
        <f>J608</f>
        <v/>
      </c>
      <c r="K607" s="48">
        <f>K608</f>
        <v/>
      </c>
      <c r="L607" s="67" t="n"/>
      <c r="M607" s="73" t="n"/>
      <c r="N607" s="73" t="n"/>
      <c r="O607" s="67" t="n"/>
      <c r="P607" s="67" t="n"/>
      <c r="Q607" s="67" t="n"/>
      <c r="R607" s="67" t="n"/>
      <c r="S607" s="67" t="n"/>
      <c r="T607" s="67" t="n"/>
      <c r="U607" s="67" t="n"/>
      <c r="V607" s="67" t="n"/>
      <c r="W607" s="77" t="n"/>
      <c r="X607" s="77" t="n"/>
      <c r="Y607" s="67" t="n"/>
      <c r="Z607" s="67" t="n"/>
      <c r="AA607" s="67" t="n"/>
      <c r="AB607" s="67" t="n"/>
      <c r="AC607" s="67" t="n"/>
      <c r="AD607" s="67" t="n"/>
      <c r="AE607" s="67" t="n"/>
      <c r="AF607" s="67" t="n"/>
      <c r="AG607" s="67" t="n"/>
      <c r="AH607" s="67" t="n"/>
      <c r="AI607" s="67" t="n"/>
      <c r="AJ607" s="67" t="n"/>
      <c r="AK607" s="67" t="n"/>
      <c r="AL607" s="67" t="n"/>
      <c r="AM607" s="67" t="n"/>
      <c r="AN607" s="67" t="n"/>
      <c r="AO607" s="67" t="n"/>
    </row>
    <row r="608" ht="68" customHeight="1" s="186">
      <c r="A608" s="42" t="n"/>
      <c r="B608" s="42" t="inlineStr">
        <is>
          <t>乡村畜牧兽医人员技能培训</t>
        </is>
      </c>
      <c r="C608" s="42" t="inlineStr">
        <is>
          <t>新建</t>
        </is>
      </c>
      <c r="D608" s="40" t="inlineStr">
        <is>
          <t>2022.01-2022.12</t>
        </is>
      </c>
      <c r="E608" s="42" t="inlineStr">
        <is>
          <t>车道镇等20个乡镇</t>
        </is>
      </c>
      <c r="F608" s="50" t="inlineStr">
        <is>
          <t>乡村畜牧兽医人员技能培训350人，每人补助培训费2000元。</t>
        </is>
      </c>
      <c r="G608" s="42" t="n">
        <v>70</v>
      </c>
      <c r="H608" s="42" t="n">
        <v>70</v>
      </c>
      <c r="I608" s="42" t="n"/>
      <c r="J608" s="42" t="n"/>
      <c r="K608" s="42" t="n"/>
      <c r="L608" s="42" t="inlineStr">
        <is>
          <t>甘财资环〔2021〕120号</t>
        </is>
      </c>
      <c r="M608" s="50" t="inlineStr">
        <is>
          <t>提高畜牧技术人员从业技能，服务草羊产业发展。</t>
        </is>
      </c>
      <c r="N608" s="50" t="inlineStr">
        <is>
          <t>通过培训乡村畜牧兽医，提升从业人员技能水平，帮助发展养殖业的农户解决羊畜饲养、育种、防疫等问题，助推畜牧产业健康发展。</t>
        </is>
      </c>
      <c r="O608" s="42" t="n">
        <v>215</v>
      </c>
      <c r="P608" s="42" t="n"/>
      <c r="Q608" s="42">
        <f>R608+S608</f>
        <v/>
      </c>
      <c r="R608" s="42" t="n">
        <v>0.035</v>
      </c>
      <c r="S608" s="42" t="n"/>
      <c r="T608" s="42">
        <f>U608+V608</f>
        <v/>
      </c>
      <c r="U608" s="42" t="n">
        <v>0.147</v>
      </c>
      <c r="V608" s="42" t="n"/>
      <c r="W608" s="42" t="inlineStr">
        <is>
          <t>畜牧局</t>
        </is>
      </c>
      <c r="X608" s="79" t="inlineStr">
        <is>
          <t>赵过存</t>
        </is>
      </c>
      <c r="Y608" s="42" t="inlineStr">
        <is>
          <t>庆环益牧职业学校</t>
        </is>
      </c>
      <c r="Z608" s="40" t="inlineStr">
        <is>
          <t>唐兴江</t>
        </is>
      </c>
      <c r="AA608" s="40" t="inlineStr">
        <is>
          <t>环农领办发〔2022〕5号</t>
        </is>
      </c>
      <c r="AB608" s="40" t="inlineStr">
        <is>
          <t>二批整合</t>
        </is>
      </c>
      <c r="AC608" s="67" t="inlineStr">
        <is>
          <t>是</t>
        </is>
      </c>
      <c r="AD608" s="67" t="inlineStr">
        <is>
          <t>√</t>
        </is>
      </c>
      <c r="AE608" s="67" t="inlineStr">
        <is>
          <t>√</t>
        </is>
      </c>
      <c r="AF608" s="67" t="inlineStr">
        <is>
          <t>√</t>
        </is>
      </c>
      <c r="AG608" s="67" t="inlineStr">
        <is>
          <t>√</t>
        </is>
      </c>
      <c r="AH608" s="67" t="inlineStr">
        <is>
          <t>√</t>
        </is>
      </c>
      <c r="AI608" s="67" t="inlineStr">
        <is>
          <t>√</t>
        </is>
      </c>
      <c r="AJ608" s="67" t="inlineStr">
        <is>
          <t>√</t>
        </is>
      </c>
      <c r="AK608" s="67" t="inlineStr">
        <is>
          <t>√</t>
        </is>
      </c>
      <c r="AL608" s="18" t="inlineStr">
        <is>
          <t>×</t>
        </is>
      </c>
      <c r="AM608" s="18" t="inlineStr">
        <is>
          <t>×</t>
        </is>
      </c>
      <c r="AN608" s="67" t="inlineStr">
        <is>
          <t>√</t>
        </is>
      </c>
      <c r="AO608" s="67" t="inlineStr">
        <is>
          <t>正在完善</t>
        </is>
      </c>
    </row>
    <row r="609" ht="39" customHeight="1" s="186">
      <c r="A609" s="123" t="n"/>
      <c r="B609" s="188" t="inlineStr">
        <is>
          <t>（三）雨露计划职业教育</t>
        </is>
      </c>
      <c r="C609" s="181" t="n"/>
      <c r="D609" s="181" t="n"/>
      <c r="E609" s="182" t="n"/>
      <c r="F609" s="47" t="n"/>
      <c r="G609" s="48">
        <f>G610+G631</f>
        <v/>
      </c>
      <c r="H609" s="48">
        <f>H610+H631</f>
        <v/>
      </c>
      <c r="I609" s="48">
        <f>I610+I631</f>
        <v/>
      </c>
      <c r="J609" s="48">
        <f>J610+J631</f>
        <v/>
      </c>
      <c r="K609" s="48">
        <f>K610+K631</f>
        <v/>
      </c>
      <c r="L609" s="67" t="n"/>
      <c r="M609" s="73" t="n"/>
      <c r="N609" s="73" t="n"/>
      <c r="O609" s="67" t="n"/>
      <c r="P609" s="67" t="n"/>
      <c r="Q609" s="67" t="n"/>
      <c r="R609" s="67" t="n"/>
      <c r="S609" s="67" t="n"/>
      <c r="T609" s="67" t="n"/>
      <c r="U609" s="67" t="n"/>
      <c r="V609" s="67" t="n"/>
      <c r="W609" s="77" t="n"/>
      <c r="X609" s="77" t="n"/>
      <c r="Y609" s="67" t="n"/>
      <c r="Z609" s="67" t="n"/>
      <c r="AA609" s="67" t="n"/>
      <c r="AB609" s="67" t="n"/>
      <c r="AC609" s="67" t="n"/>
      <c r="AD609" s="67" t="n"/>
      <c r="AE609" s="67" t="n"/>
      <c r="AF609" s="67" t="n"/>
      <c r="AG609" s="67" t="n"/>
      <c r="AH609" s="67" t="n"/>
      <c r="AI609" s="67" t="n"/>
      <c r="AJ609" s="67" t="n"/>
      <c r="AK609" s="67" t="n"/>
      <c r="AL609" s="67" t="n"/>
      <c r="AM609" s="67" t="n"/>
      <c r="AN609" s="67" t="n"/>
      <c r="AO609" s="67" t="n"/>
    </row>
    <row r="610" ht="83" customHeight="1" s="186">
      <c r="A610" s="42" t="n"/>
      <c r="B610" s="42" t="inlineStr">
        <is>
          <t>2022年春季学期雨露计划项目合计</t>
        </is>
      </c>
      <c r="C610" s="42" t="inlineStr">
        <is>
          <t>新建</t>
        </is>
      </c>
      <c r="D610" s="40" t="inlineStr">
        <is>
          <t>2022.01-2022.12</t>
        </is>
      </c>
      <c r="E610" s="42" t="inlineStr">
        <is>
          <t>全县20个乡镇</t>
        </is>
      </c>
      <c r="F610" s="50" t="inlineStr">
        <is>
          <t>对符合雨露计划项目补助条件的4000人（次）脱贫人口（含监测对象）进行补助，每人每学期补助1500元。</t>
        </is>
      </c>
      <c r="G610" s="42">
        <f>SUM(G611:G630)</f>
        <v/>
      </c>
      <c r="H610" s="42" t="n"/>
      <c r="I610" s="42">
        <f>SUM(I611:I630)</f>
        <v/>
      </c>
      <c r="J610" s="42" t="n"/>
      <c r="K610" s="42" t="n"/>
      <c r="L610" s="42" t="n"/>
      <c r="M610" s="50" t="inlineStr">
        <is>
          <t>有效减轻“两后生”家庭经济负担。</t>
        </is>
      </c>
      <c r="N610" s="50" t="inlineStr">
        <is>
          <t>帮助脱贫家庭新成长劳动力掌握职业技能，促进就业，巩固脱贫成果，改变贫困地区落后面貌，促进农村劳动力人口转移。</t>
        </is>
      </c>
      <c r="O610" s="42" t="n">
        <v>215</v>
      </c>
      <c r="P610" s="42" t="n">
        <v>36</v>
      </c>
      <c r="Q610" s="42">
        <f>R610+S610</f>
        <v/>
      </c>
      <c r="R610" s="42">
        <f>SUM(R611:R620)</f>
        <v/>
      </c>
      <c r="S610" s="42" t="n"/>
      <c r="T610" s="42">
        <f>U610+V610</f>
        <v/>
      </c>
      <c r="U610" s="42">
        <f>SUM(U611:U620)</f>
        <v/>
      </c>
      <c r="V610" s="42" t="n"/>
      <c r="W610" s="42" t="inlineStr">
        <is>
          <t>乡村
振兴局</t>
        </is>
      </c>
      <c r="X610" s="42" t="inlineStr">
        <is>
          <t>周鹏</t>
        </is>
      </c>
      <c r="Y610" s="42" t="inlineStr">
        <is>
          <t>各乡镇</t>
        </is>
      </c>
      <c r="Z610" s="40" t="n"/>
      <c r="AA610" s="40" t="inlineStr">
        <is>
          <t>环农领办发〔2022〕5号</t>
        </is>
      </c>
      <c r="AB610" s="40" t="inlineStr">
        <is>
          <t>省提前批</t>
        </is>
      </c>
      <c r="AC610" s="67" t="n"/>
      <c r="AD610" s="67" t="n"/>
      <c r="AE610" s="67" t="n"/>
      <c r="AF610" s="67" t="n"/>
      <c r="AG610" s="67" t="n"/>
      <c r="AH610" s="67" t="n"/>
      <c r="AI610" s="67" t="n"/>
      <c r="AJ610" s="67" t="n"/>
      <c r="AK610" s="67" t="n"/>
      <c r="AL610" s="67" t="n"/>
      <c r="AM610" s="67" t="n"/>
      <c r="AN610" s="67" t="n"/>
      <c r="AO610" s="67" t="n"/>
    </row>
    <row r="611" ht="74" customHeight="1" s="186">
      <c r="A611" s="123" t="n"/>
      <c r="B611" s="46" t="inlineStr">
        <is>
          <t>2022年春季学期
雨露计划</t>
        </is>
      </c>
      <c r="C611" s="46" t="inlineStr">
        <is>
          <t>新建</t>
        </is>
      </c>
      <c r="D611" s="44" t="inlineStr">
        <is>
          <t>2022.01-2022.12</t>
        </is>
      </c>
      <c r="E611" s="46" t="inlineStr">
        <is>
          <t>车道镇</t>
        </is>
      </c>
      <c r="F611" s="51" t="inlineStr">
        <is>
          <t>雨露计划补助302人，其中：元峁村17人、苦水掌村22人、双庙村21人、王西掌村28人、吊渠村16人、三角城村16人、杨掌村17人、万安村29人、魏洼村20人、陈掌村21人、红台村24人、樱桃掌村29人、安掌村12人、代掌村17人、刘渠村7人、刘园子村6人。</t>
        </is>
      </c>
      <c r="G611" s="46" t="n">
        <v>45.3</v>
      </c>
      <c r="H611" s="46" t="n"/>
      <c r="I611" s="46" t="n">
        <v>45.3</v>
      </c>
      <c r="J611" s="46" t="n"/>
      <c r="K611" s="46" t="n"/>
      <c r="L611" s="46" t="inlineStr">
        <is>
          <t>甘财扶贫〔2021〕25号</t>
        </is>
      </c>
      <c r="M611" s="51" t="inlineStr">
        <is>
          <t>有效减轻“两后生”家庭经济负担。</t>
        </is>
      </c>
      <c r="N611" s="51" t="inlineStr">
        <is>
          <t>帮助脱贫家庭新成长劳动力掌握职业技能，促进就业，巩固脱贫成果，改变贫困地区落后面貌，促进农村劳动力人口转移。</t>
        </is>
      </c>
      <c r="O611" s="46" t="n">
        <v>16</v>
      </c>
      <c r="P611" s="46" t="n"/>
      <c r="Q611" s="46">
        <f>R611+S611</f>
        <v/>
      </c>
      <c r="R611" s="46" t="n">
        <v>0.0302</v>
      </c>
      <c r="S611" s="46" t="n"/>
      <c r="T611" s="46">
        <f>U611+V611</f>
        <v/>
      </c>
      <c r="U611" s="46" t="n">
        <v>0.0302</v>
      </c>
      <c r="V611" s="46" t="n"/>
      <c r="W611" s="46" t="inlineStr">
        <is>
          <t>乡村
振兴局</t>
        </is>
      </c>
      <c r="X611" s="46" t="inlineStr">
        <is>
          <t>周鹏</t>
        </is>
      </c>
      <c r="Y611" s="46" t="inlineStr">
        <is>
          <t>车道镇</t>
        </is>
      </c>
      <c r="Z611" s="46" t="inlineStr">
        <is>
          <t>张会星</t>
        </is>
      </c>
      <c r="AA611" s="44" t="inlineStr">
        <is>
          <t>环农领办发〔2022〕5号</t>
        </is>
      </c>
      <c r="AB611" s="67" t="inlineStr">
        <is>
          <t>省提
前批</t>
        </is>
      </c>
      <c r="AC611" s="67" t="inlineStr">
        <is>
          <t>否</t>
        </is>
      </c>
      <c r="AD611" s="67" t="inlineStr">
        <is>
          <t>√</t>
        </is>
      </c>
      <c r="AE611" s="67" t="inlineStr">
        <is>
          <t>√</t>
        </is>
      </c>
      <c r="AF611" s="67" t="inlineStr">
        <is>
          <t>√</t>
        </is>
      </c>
      <c r="AG611" s="67" t="inlineStr">
        <is>
          <t>√</t>
        </is>
      </c>
      <c r="AH611" s="67" t="inlineStr">
        <is>
          <t>√</t>
        </is>
      </c>
      <c r="AI611" s="67" t="inlineStr">
        <is>
          <t>√</t>
        </is>
      </c>
      <c r="AJ611" s="67" t="inlineStr">
        <is>
          <t>√</t>
        </is>
      </c>
      <c r="AK611" s="67" t="inlineStr">
        <is>
          <t>√</t>
        </is>
      </c>
      <c r="AL611" s="18" t="inlineStr">
        <is>
          <t>×</t>
        </is>
      </c>
      <c r="AM611" s="18" t="inlineStr">
        <is>
          <t>×</t>
        </is>
      </c>
      <c r="AN611" s="67" t="inlineStr">
        <is>
          <t>√</t>
        </is>
      </c>
      <c r="AO611" s="67" t="inlineStr">
        <is>
          <t>正在完善</t>
        </is>
      </c>
    </row>
    <row r="612" ht="74" customHeight="1" s="186">
      <c r="A612" s="123" t="n"/>
      <c r="B612" s="46" t="inlineStr">
        <is>
          <t>2022年春季学期
雨露计划</t>
        </is>
      </c>
      <c r="C612" s="46" t="inlineStr">
        <is>
          <t>新建</t>
        </is>
      </c>
      <c r="D612" s="44" t="inlineStr">
        <is>
          <t>2022.01-2022.12</t>
        </is>
      </c>
      <c r="E612" s="46" t="inlineStr">
        <is>
          <t>曲子镇</t>
        </is>
      </c>
      <c r="F612" s="51" t="inlineStr">
        <is>
          <t>雨露计划补助72人，其中：五里桥村2人、双城村4人、刘旗村3人、孟家寨村11人、高李湾村7人、楼房子村7人、西沟村5人、宋家塬村3人、许家塬村2人、金村寺4人、油坊塬村8人、金盆掌村7人、小庄子村2人、马家河村4人、董家塬村3人。</t>
        </is>
      </c>
      <c r="G612" s="46" t="n">
        <v>10.8</v>
      </c>
      <c r="H612" s="46" t="n"/>
      <c r="I612" s="46" t="n">
        <v>10.8</v>
      </c>
      <c r="J612" s="46" t="n"/>
      <c r="K612" s="46" t="n"/>
      <c r="L612" s="46" t="inlineStr">
        <is>
          <t>甘财扶贫〔2021〕25号</t>
        </is>
      </c>
      <c r="M612" s="51" t="inlineStr">
        <is>
          <t>有效减轻“两后生”家庭经济负担。</t>
        </is>
      </c>
      <c r="N612" s="51" t="inlineStr">
        <is>
          <t>帮助脱贫家庭新成长劳动力掌握职业技能，促进就业，巩固脱贫成果，改变贫困地区落后面貌，促进农村劳动力人口转移。</t>
        </is>
      </c>
      <c r="O612" s="46" t="n">
        <v>1</v>
      </c>
      <c r="P612" s="46" t="n">
        <v>14</v>
      </c>
      <c r="Q612" s="46">
        <f>R612+S612</f>
        <v/>
      </c>
      <c r="R612" s="46" t="n">
        <v>0.0072</v>
      </c>
      <c r="S612" s="46" t="n"/>
      <c r="T612" s="46">
        <f>U612+V612</f>
        <v/>
      </c>
      <c r="U612" s="46" t="n">
        <v>0.0072</v>
      </c>
      <c r="V612" s="46" t="n"/>
      <c r="W612" s="46" t="inlineStr">
        <is>
          <t>乡村
振兴局</t>
        </is>
      </c>
      <c r="X612" s="46" t="inlineStr">
        <is>
          <t>周鹏</t>
        </is>
      </c>
      <c r="Y612" s="46" t="inlineStr">
        <is>
          <t>曲子镇</t>
        </is>
      </c>
      <c r="Z612" s="44" t="inlineStr">
        <is>
          <t>段斌杰</t>
        </is>
      </c>
      <c r="AA612" s="44" t="inlineStr">
        <is>
          <t>环农领办发〔2022〕5号</t>
        </is>
      </c>
      <c r="AB612" s="67" t="inlineStr">
        <is>
          <t>省提
前批</t>
        </is>
      </c>
      <c r="AC612" s="67" t="inlineStr">
        <is>
          <t>否</t>
        </is>
      </c>
      <c r="AD612" s="67" t="inlineStr">
        <is>
          <t>√</t>
        </is>
      </c>
      <c r="AE612" s="67" t="inlineStr">
        <is>
          <t>√</t>
        </is>
      </c>
      <c r="AF612" s="67" t="inlineStr">
        <is>
          <t>√</t>
        </is>
      </c>
      <c r="AG612" s="67" t="inlineStr">
        <is>
          <t>√</t>
        </is>
      </c>
      <c r="AH612" s="67" t="inlineStr">
        <is>
          <t>√</t>
        </is>
      </c>
      <c r="AI612" s="67" t="inlineStr">
        <is>
          <t>√</t>
        </is>
      </c>
      <c r="AJ612" s="67" t="inlineStr">
        <is>
          <t>√</t>
        </is>
      </c>
      <c r="AK612" s="67" t="inlineStr">
        <is>
          <t>√</t>
        </is>
      </c>
      <c r="AL612" s="18" t="inlineStr">
        <is>
          <t>×</t>
        </is>
      </c>
      <c r="AM612" s="18" t="inlineStr">
        <is>
          <t>×</t>
        </is>
      </c>
      <c r="AN612" s="67" t="inlineStr">
        <is>
          <t>√</t>
        </is>
      </c>
      <c r="AO612" s="67" t="inlineStr">
        <is>
          <t>正在完善</t>
        </is>
      </c>
    </row>
    <row r="613" ht="74" customHeight="1" s="186">
      <c r="A613" s="123" t="n"/>
      <c r="B613" s="46" t="inlineStr">
        <is>
          <t>2022年春季学期
雨露计划</t>
        </is>
      </c>
      <c r="C613" s="46" t="inlineStr">
        <is>
          <t>新建</t>
        </is>
      </c>
      <c r="D613" s="44" t="inlineStr">
        <is>
          <t>2022.01-2022.12</t>
        </is>
      </c>
      <c r="E613" s="46" t="inlineStr">
        <is>
          <t>毛井镇</t>
        </is>
      </c>
      <c r="F613" s="51" t="inlineStr">
        <is>
          <t>雨露计划补助232人，其中：二条俭村27人、砖城子村22人、山西掌村13人、杨东掌村23人、施家滩村17人、乔崾岘村26人、黄寨柯村15人、高家洼村12人、丁连掌村11人、大户掌村17人、红土咀村30人、马趟村19人。</t>
        </is>
      </c>
      <c r="G613" s="46" t="n">
        <v>34.8</v>
      </c>
      <c r="H613" s="46" t="n"/>
      <c r="I613" s="46" t="n">
        <v>34.8</v>
      </c>
      <c r="J613" s="46" t="n"/>
      <c r="K613" s="46" t="n"/>
      <c r="L613" s="46" t="inlineStr">
        <is>
          <t>甘财扶贫〔2021〕25号</t>
        </is>
      </c>
      <c r="M613" s="51" t="inlineStr">
        <is>
          <t>有效减轻“两后生”家庭经济负担。</t>
        </is>
      </c>
      <c r="N613" s="51" t="inlineStr">
        <is>
          <t>帮助脱贫家庭新成长劳动力掌握职业技能，促进就业，巩固脱贫成果，改变贫困地区落后面貌，促进农村劳动力人口转移。</t>
        </is>
      </c>
      <c r="O613" s="46" t="n">
        <v>13</v>
      </c>
      <c r="P613" s="46" t="n"/>
      <c r="Q613" s="46">
        <f>R613+S613</f>
        <v/>
      </c>
      <c r="R613" s="46" t="n">
        <v>0.0232</v>
      </c>
      <c r="S613" s="46" t="n"/>
      <c r="T613" s="46">
        <f>U613+V613</f>
        <v/>
      </c>
      <c r="U613" s="46" t="n">
        <v>0.0232</v>
      </c>
      <c r="V613" s="46" t="n"/>
      <c r="W613" s="46" t="inlineStr">
        <is>
          <t>乡村
振兴局</t>
        </is>
      </c>
      <c r="X613" s="46" t="inlineStr">
        <is>
          <t>周鹏</t>
        </is>
      </c>
      <c r="Y613" s="46" t="inlineStr">
        <is>
          <t>毛井镇</t>
        </is>
      </c>
      <c r="Z613" s="44" t="inlineStr">
        <is>
          <t>梁立群</t>
        </is>
      </c>
      <c r="AA613" s="44" t="inlineStr">
        <is>
          <t>环农领办发〔2022〕5号</t>
        </is>
      </c>
      <c r="AB613" s="67" t="inlineStr">
        <is>
          <t>省提
前批</t>
        </is>
      </c>
      <c r="AC613" s="67" t="inlineStr">
        <is>
          <t>否</t>
        </is>
      </c>
      <c r="AD613" s="67" t="inlineStr">
        <is>
          <t>√</t>
        </is>
      </c>
      <c r="AE613" s="67" t="inlineStr">
        <is>
          <t>√</t>
        </is>
      </c>
      <c r="AF613" s="67" t="inlineStr">
        <is>
          <t>√</t>
        </is>
      </c>
      <c r="AG613" s="67" t="inlineStr">
        <is>
          <t>√</t>
        </is>
      </c>
      <c r="AH613" s="67" t="inlineStr">
        <is>
          <t>√</t>
        </is>
      </c>
      <c r="AI613" s="67" t="inlineStr">
        <is>
          <t>√</t>
        </is>
      </c>
      <c r="AJ613" s="67" t="inlineStr">
        <is>
          <t>√</t>
        </is>
      </c>
      <c r="AK613" s="67" t="inlineStr">
        <is>
          <t>√</t>
        </is>
      </c>
      <c r="AL613" s="18" t="inlineStr">
        <is>
          <t>×</t>
        </is>
      </c>
      <c r="AM613" s="18" t="inlineStr">
        <is>
          <t>×</t>
        </is>
      </c>
      <c r="AN613" s="67" t="inlineStr">
        <is>
          <t>√</t>
        </is>
      </c>
      <c r="AO613" s="67" t="inlineStr">
        <is>
          <t>正在完善</t>
        </is>
      </c>
    </row>
    <row r="614" ht="74" customHeight="1" s="186">
      <c r="A614" s="123" t="n"/>
      <c r="B614" s="46" t="inlineStr">
        <is>
          <t>2022年春季学期
雨露计划</t>
        </is>
      </c>
      <c r="C614" s="46" t="inlineStr">
        <is>
          <t>新建</t>
        </is>
      </c>
      <c r="D614" s="44" t="inlineStr">
        <is>
          <t>2022.01-2022.12</t>
        </is>
      </c>
      <c r="E614" s="46" t="inlineStr">
        <is>
          <t>木钵镇</t>
        </is>
      </c>
      <c r="F614" s="51" t="inlineStr">
        <is>
          <t>雨露计划补助204人，其中：坪子塬村19人、周湾村6人、水坝滩村12人、曹旗村28人、韩洼子村22人、二合塬村9人、井儿岔村9人、高楼塬村17人、高寨村27人、木钵街村10人、关营村14人、白家掌村6人、殷家桥村14人、邓寨子村5人、刘家塬村10人、郭西掌13人、罗家沟13人。</t>
        </is>
      </c>
      <c r="G614" s="46" t="n">
        <v>30.6</v>
      </c>
      <c r="H614" s="46" t="n"/>
      <c r="I614" s="46" t="n">
        <v>30.6</v>
      </c>
      <c r="J614" s="46" t="n"/>
      <c r="K614" s="46" t="n"/>
      <c r="L614" s="46" t="inlineStr">
        <is>
          <t>甘财扶贫〔2021〕25号</t>
        </is>
      </c>
      <c r="M614" s="51" t="inlineStr">
        <is>
          <t>有效减轻“两后生”家庭经济负担。</t>
        </is>
      </c>
      <c r="N614" s="51" t="inlineStr">
        <is>
          <t>帮助脱贫家庭新成长劳动力掌握职业技能，促进就业，巩固脱贫成果，改变贫困地区落后面貌，促进农村劳动力人口转移。</t>
        </is>
      </c>
      <c r="O614" s="46" t="n">
        <v>17</v>
      </c>
      <c r="P614" s="46" t="n"/>
      <c r="Q614" s="46">
        <f>R614+S614</f>
        <v/>
      </c>
      <c r="R614" s="46" t="n">
        <v>0.0204</v>
      </c>
      <c r="S614" s="46" t="n"/>
      <c r="T614" s="46">
        <f>U614+V614</f>
        <v/>
      </c>
      <c r="U614" s="46" t="n">
        <v>0.0204</v>
      </c>
      <c r="V614" s="46" t="n"/>
      <c r="W614" s="46" t="inlineStr">
        <is>
          <t>乡村
振兴局</t>
        </is>
      </c>
      <c r="X614" s="46" t="inlineStr">
        <is>
          <t>周鹏</t>
        </is>
      </c>
      <c r="Y614" s="46" t="inlineStr">
        <is>
          <t>木钵镇</t>
        </is>
      </c>
      <c r="Z614" s="71" t="inlineStr">
        <is>
          <t>方显</t>
        </is>
      </c>
      <c r="AA614" s="44" t="inlineStr">
        <is>
          <t>环农领办发〔2022〕5号</t>
        </is>
      </c>
      <c r="AB614" s="67" t="inlineStr">
        <is>
          <t>省提
前批</t>
        </is>
      </c>
      <c r="AC614" s="67" t="inlineStr">
        <is>
          <t>否</t>
        </is>
      </c>
      <c r="AD614" s="67" t="inlineStr">
        <is>
          <t>√</t>
        </is>
      </c>
      <c r="AE614" s="67" t="inlineStr">
        <is>
          <t>√</t>
        </is>
      </c>
      <c r="AF614" s="67" t="inlineStr">
        <is>
          <t>√</t>
        </is>
      </c>
      <c r="AG614" s="67" t="inlineStr">
        <is>
          <t>√</t>
        </is>
      </c>
      <c r="AH614" s="67" t="inlineStr">
        <is>
          <t>√</t>
        </is>
      </c>
      <c r="AI614" s="67" t="inlineStr">
        <is>
          <t>√</t>
        </is>
      </c>
      <c r="AJ614" s="67" t="inlineStr">
        <is>
          <t>√</t>
        </is>
      </c>
      <c r="AK614" s="67" t="inlineStr">
        <is>
          <t>√</t>
        </is>
      </c>
      <c r="AL614" s="18" t="inlineStr">
        <is>
          <t>×</t>
        </is>
      </c>
      <c r="AM614" s="18" t="inlineStr">
        <is>
          <t>×</t>
        </is>
      </c>
      <c r="AN614" s="67" t="inlineStr">
        <is>
          <t>√</t>
        </is>
      </c>
      <c r="AO614" s="67" t="inlineStr">
        <is>
          <t>正在完善</t>
        </is>
      </c>
    </row>
    <row r="615" ht="74" customHeight="1" s="186">
      <c r="A615" s="123" t="n"/>
      <c r="B615" s="46" t="inlineStr">
        <is>
          <t>2022年春季学期
雨露计划</t>
        </is>
      </c>
      <c r="C615" s="46" t="inlineStr">
        <is>
          <t>新建</t>
        </is>
      </c>
      <c r="D615" s="44" t="inlineStr">
        <is>
          <t>2022.01-2022.12</t>
        </is>
      </c>
      <c r="E615" s="46" t="inlineStr">
        <is>
          <t>甜水镇</t>
        </is>
      </c>
      <c r="F615" s="51" t="inlineStr">
        <is>
          <t>雨露计划补助229人，其中：甜水街村30人、张铁村40人、何塬村14人、大良洼村20人、七里墩村14人、狼儿滩10人、邱滩20人、鲁掌30人、赵掌村22人、高崾岘29人。</t>
        </is>
      </c>
      <c r="G615" s="46" t="n">
        <v>34.35</v>
      </c>
      <c r="H615" s="46" t="n"/>
      <c r="I615" s="46" t="n">
        <v>34.35</v>
      </c>
      <c r="J615" s="46" t="n"/>
      <c r="K615" s="46" t="n"/>
      <c r="L615" s="46" t="inlineStr">
        <is>
          <t>甘财扶贫〔2021〕25号</t>
        </is>
      </c>
      <c r="M615" s="51" t="inlineStr">
        <is>
          <t>有效减轻“两后生”家庭经济负担。</t>
        </is>
      </c>
      <c r="N615" s="51" t="inlineStr">
        <is>
          <t>帮助脱贫家庭新成长劳动力掌握职业技能，促进就业，巩固脱贫成果，改变贫困地区落后面貌，促进农村劳动力人口转移。</t>
        </is>
      </c>
      <c r="O615" s="46" t="n">
        <v>10</v>
      </c>
      <c r="P615" s="46" t="n"/>
      <c r="Q615" s="46">
        <f>R615+S615</f>
        <v/>
      </c>
      <c r="R615" s="46" t="n">
        <v>0.0229</v>
      </c>
      <c r="S615" s="46" t="n"/>
      <c r="T615" s="46">
        <f>U615+V615</f>
        <v/>
      </c>
      <c r="U615" s="46" t="n">
        <v>0.0229</v>
      </c>
      <c r="V615" s="46" t="n"/>
      <c r="W615" s="46" t="inlineStr">
        <is>
          <t>乡村
振兴局</t>
        </is>
      </c>
      <c r="X615" s="46" t="inlineStr">
        <is>
          <t>周鹏</t>
        </is>
      </c>
      <c r="Y615" s="46" t="inlineStr">
        <is>
          <t>甜水镇</t>
        </is>
      </c>
      <c r="Z615" s="44" t="inlineStr">
        <is>
          <t>程利平</t>
        </is>
      </c>
      <c r="AA615" s="44" t="inlineStr">
        <is>
          <t>环农领办发〔2022〕5号</t>
        </is>
      </c>
      <c r="AB615" s="67" t="inlineStr">
        <is>
          <t>省提
前批</t>
        </is>
      </c>
      <c r="AC615" s="67" t="inlineStr">
        <is>
          <t>否</t>
        </is>
      </c>
      <c r="AD615" s="67" t="inlineStr">
        <is>
          <t>√</t>
        </is>
      </c>
      <c r="AE615" s="67" t="inlineStr">
        <is>
          <t>√</t>
        </is>
      </c>
      <c r="AF615" s="67" t="inlineStr">
        <is>
          <t>√</t>
        </is>
      </c>
      <c r="AG615" s="67" t="inlineStr">
        <is>
          <t>√</t>
        </is>
      </c>
      <c r="AH615" s="67" t="inlineStr">
        <is>
          <t>√</t>
        </is>
      </c>
      <c r="AI615" s="67" t="inlineStr">
        <is>
          <t>√</t>
        </is>
      </c>
      <c r="AJ615" s="67" t="inlineStr">
        <is>
          <t>√</t>
        </is>
      </c>
      <c r="AK615" s="67" t="inlineStr">
        <is>
          <t>√</t>
        </is>
      </c>
      <c r="AL615" s="18" t="inlineStr">
        <is>
          <t>×</t>
        </is>
      </c>
      <c r="AM615" s="18" t="inlineStr">
        <is>
          <t>×</t>
        </is>
      </c>
      <c r="AN615" s="67" t="inlineStr">
        <is>
          <t>√</t>
        </is>
      </c>
      <c r="AO615" s="67" t="inlineStr">
        <is>
          <t>正在完善</t>
        </is>
      </c>
    </row>
    <row r="616" ht="94" customHeight="1" s="186">
      <c r="A616" s="123" t="n"/>
      <c r="B616" s="46" t="inlineStr">
        <is>
          <t>2022年春季学期
雨露计划</t>
        </is>
      </c>
      <c r="C616" s="46" t="inlineStr">
        <is>
          <t>新建</t>
        </is>
      </c>
      <c r="D616" s="44" t="inlineStr">
        <is>
          <t>2022.01-2022.12</t>
        </is>
      </c>
      <c r="E616" s="46" t="inlineStr">
        <is>
          <t>环城镇</t>
        </is>
      </c>
      <c r="F616" s="51" t="inlineStr">
        <is>
          <t>雨露计划补助119人，其中：冉旗寨村5人、北郭塬村6人、陈汤塬村4人、龚趟村9人、马坊塬村3人、宁老庄村12人、十八里村4人、十五里沟村6人、漫塬村7人、唐塬村2人、西川村2人、肖川村6人、杨庙掌村2人、张滩滩村4人、张淌村5人、赵小掌村10人、周塬村4人、白草塬村1人、五里屯村3人、鸳鸯沟村3人、红星村2人、高龚塬村10人、城东塬村1人、耿家沟村8人。</t>
        </is>
      </c>
      <c r="G616" s="46" t="n">
        <v>17.85</v>
      </c>
      <c r="H616" s="46" t="n"/>
      <c r="I616" s="46" t="n">
        <v>17.85</v>
      </c>
      <c r="J616" s="46" t="n"/>
      <c r="K616" s="46" t="n"/>
      <c r="L616" s="46" t="inlineStr">
        <is>
          <t>甘财扶贫〔2021〕25号</t>
        </is>
      </c>
      <c r="M616" s="51" t="inlineStr">
        <is>
          <t>有效减轻“两后生”家庭经济负担。</t>
        </is>
      </c>
      <c r="N616" s="51" t="inlineStr">
        <is>
          <t>帮助脱贫家庭新成长劳动力掌握职业技能，促进就业，巩固脱贫成果，改变贫困地区落后面貌，促进农村劳动力人口转移。</t>
        </is>
      </c>
      <c r="O616" s="46" t="n">
        <v>2</v>
      </c>
      <c r="P616" s="46" t="n">
        <v>22</v>
      </c>
      <c r="Q616" s="46">
        <f>R616+S616</f>
        <v/>
      </c>
      <c r="R616" s="46" t="n">
        <v>0.0119</v>
      </c>
      <c r="S616" s="46" t="n"/>
      <c r="T616" s="46">
        <f>U616+V616</f>
        <v/>
      </c>
      <c r="U616" s="46" t="n">
        <v>0.0119</v>
      </c>
      <c r="V616" s="46" t="n"/>
      <c r="W616" s="46" t="inlineStr">
        <is>
          <t>乡村
振兴局</t>
        </is>
      </c>
      <c r="X616" s="46" t="inlineStr">
        <is>
          <t>周鹏</t>
        </is>
      </c>
      <c r="Y616" s="46" t="inlineStr">
        <is>
          <t>环城镇</t>
        </is>
      </c>
      <c r="Z616" s="44" t="inlineStr">
        <is>
          <t>王向斌</t>
        </is>
      </c>
      <c r="AA616" s="44" t="inlineStr">
        <is>
          <t>环农领办发〔2022〕5号</t>
        </is>
      </c>
      <c r="AB616" s="67" t="inlineStr">
        <is>
          <t>省提
前批</t>
        </is>
      </c>
      <c r="AC616" s="67" t="inlineStr">
        <is>
          <t>否</t>
        </is>
      </c>
      <c r="AD616" s="67" t="inlineStr">
        <is>
          <t>√</t>
        </is>
      </c>
      <c r="AE616" s="67" t="inlineStr">
        <is>
          <t>√</t>
        </is>
      </c>
      <c r="AF616" s="67" t="inlineStr">
        <is>
          <t>√</t>
        </is>
      </c>
      <c r="AG616" s="67" t="inlineStr">
        <is>
          <t>√</t>
        </is>
      </c>
      <c r="AH616" s="67" t="inlineStr">
        <is>
          <t>√</t>
        </is>
      </c>
      <c r="AI616" s="67" t="inlineStr">
        <is>
          <t>√</t>
        </is>
      </c>
      <c r="AJ616" s="67" t="inlineStr">
        <is>
          <t>√</t>
        </is>
      </c>
      <c r="AK616" s="67" t="inlineStr">
        <is>
          <t>√</t>
        </is>
      </c>
      <c r="AL616" s="18" t="inlineStr">
        <is>
          <t>×</t>
        </is>
      </c>
      <c r="AM616" s="18" t="inlineStr">
        <is>
          <t>×</t>
        </is>
      </c>
      <c r="AN616" s="67" t="inlineStr">
        <is>
          <t>√</t>
        </is>
      </c>
      <c r="AO616" s="67" t="inlineStr">
        <is>
          <t>正在完善</t>
        </is>
      </c>
    </row>
    <row r="617" ht="68" customHeight="1" s="186">
      <c r="A617" s="123" t="n"/>
      <c r="B617" s="46" t="inlineStr">
        <is>
          <t>2022年春季学期
雨露计划</t>
        </is>
      </c>
      <c r="C617" s="46" t="inlineStr">
        <is>
          <t>新建</t>
        </is>
      </c>
      <c r="D617" s="44" t="inlineStr">
        <is>
          <t>2022.01-2022.12</t>
        </is>
      </c>
      <c r="E617" s="46" t="inlineStr">
        <is>
          <t>秦团庄乡</t>
        </is>
      </c>
      <c r="F617" s="51" t="inlineStr">
        <is>
          <t>雨露计划补助108人，每人每学8期雨露计划补助1500元。其中：秦团庄村9人、白塬畔村6人、大天子村23人、贾塬村13人、南掌堡子村11人、王团庄村13人、新集子村18人、新峁村15人。</t>
        </is>
      </c>
      <c r="G617" s="46" t="n">
        <v>16.2</v>
      </c>
      <c r="H617" s="46" t="n"/>
      <c r="I617" s="46" t="n">
        <v>16.2</v>
      </c>
      <c r="J617" s="46" t="n"/>
      <c r="K617" s="46" t="n"/>
      <c r="L617" s="46" t="inlineStr">
        <is>
          <t>甘财扶贫〔2021〕25号</t>
        </is>
      </c>
      <c r="M617" s="51" t="inlineStr">
        <is>
          <t>有效减轻“两后生”家庭经济负担。</t>
        </is>
      </c>
      <c r="N617" s="51" t="inlineStr">
        <is>
          <t>帮助脱贫家庭新成长劳动力掌握职业技能，促进就业，巩固脱贫成果，改变贫困地区落后面貌，促进农村劳动力人口转移。</t>
        </is>
      </c>
      <c r="O617" s="46" t="n">
        <v>8</v>
      </c>
      <c r="P617" s="46" t="n"/>
      <c r="Q617" s="46">
        <f>R617+S617</f>
        <v/>
      </c>
      <c r="R617" s="46" t="n">
        <v>0.0108</v>
      </c>
      <c r="S617" s="46" t="n"/>
      <c r="T617" s="46">
        <f>U617+V617</f>
        <v/>
      </c>
      <c r="U617" s="46" t="n">
        <v>0.0108</v>
      </c>
      <c r="V617" s="46" t="n"/>
      <c r="W617" s="46" t="inlineStr">
        <is>
          <t>乡村
振兴局</t>
        </is>
      </c>
      <c r="X617" s="46" t="inlineStr">
        <is>
          <t>周鹏</t>
        </is>
      </c>
      <c r="Y617" s="46" t="inlineStr">
        <is>
          <t>秦团庄乡</t>
        </is>
      </c>
      <c r="Z617" s="44" t="inlineStr">
        <is>
          <t>刘凤飞</t>
        </is>
      </c>
      <c r="AA617" s="44" t="inlineStr">
        <is>
          <t>环农领办发〔2022〕5号</t>
        </is>
      </c>
      <c r="AB617" s="67" t="inlineStr">
        <is>
          <t>省提
前批</t>
        </is>
      </c>
      <c r="AC617" s="67" t="inlineStr">
        <is>
          <t>否</t>
        </is>
      </c>
      <c r="AD617" s="67" t="inlineStr">
        <is>
          <t>√</t>
        </is>
      </c>
      <c r="AE617" s="67" t="inlineStr">
        <is>
          <t>√</t>
        </is>
      </c>
      <c r="AF617" s="67" t="inlineStr">
        <is>
          <t>√</t>
        </is>
      </c>
      <c r="AG617" s="67" t="inlineStr">
        <is>
          <t>√</t>
        </is>
      </c>
      <c r="AH617" s="67" t="inlineStr">
        <is>
          <t>√</t>
        </is>
      </c>
      <c r="AI617" s="67" t="inlineStr">
        <is>
          <t>√</t>
        </is>
      </c>
      <c r="AJ617" s="67" t="inlineStr">
        <is>
          <t>√</t>
        </is>
      </c>
      <c r="AK617" s="67" t="inlineStr">
        <is>
          <t>√</t>
        </is>
      </c>
      <c r="AL617" s="18" t="inlineStr">
        <is>
          <t>×</t>
        </is>
      </c>
      <c r="AM617" s="18" t="inlineStr">
        <is>
          <t>×</t>
        </is>
      </c>
      <c r="AN617" s="67" t="inlineStr">
        <is>
          <t>√</t>
        </is>
      </c>
      <c r="AO617" s="67" t="inlineStr">
        <is>
          <t>正在完善</t>
        </is>
      </c>
    </row>
    <row r="618" ht="68" customHeight="1" s="186">
      <c r="A618" s="123" t="n"/>
      <c r="B618" s="46" t="inlineStr">
        <is>
          <t>2022年春季学期
雨露计划</t>
        </is>
      </c>
      <c r="C618" s="46" t="inlineStr">
        <is>
          <t>新建</t>
        </is>
      </c>
      <c r="D618" s="44" t="inlineStr">
        <is>
          <t>2022.01-2022.12</t>
        </is>
      </c>
      <c r="E618" s="46" t="inlineStr">
        <is>
          <t>南湫乡</t>
        </is>
      </c>
      <c r="F618" s="51" t="inlineStr">
        <is>
          <t>雨露计划补助119人，其中：代家洼村14人、党家洼村20人、双井子村13人、岳后渠村18人、杨兴堡村12人、洪涝池村23人、花儿山村19人。</t>
        </is>
      </c>
      <c r="G618" s="46" t="n">
        <v>17.85</v>
      </c>
      <c r="H618" s="46" t="n"/>
      <c r="I618" s="46" t="n">
        <v>17.85</v>
      </c>
      <c r="J618" s="46" t="n"/>
      <c r="K618" s="46" t="n"/>
      <c r="L618" s="46" t="inlineStr">
        <is>
          <t>甘财扶贫〔2021〕25号</t>
        </is>
      </c>
      <c r="M618" s="51" t="inlineStr">
        <is>
          <t>有效减轻“两后生”家庭经济负担。</t>
        </is>
      </c>
      <c r="N618" s="51" t="inlineStr">
        <is>
          <t>帮助脱贫家庭新成长劳动力掌握职业技能，促进就业，巩固脱贫成果，改变贫困地区落后面貌，促进农村劳动力人口转移。</t>
        </is>
      </c>
      <c r="O618" s="46" t="n">
        <v>7</v>
      </c>
      <c r="P618" s="46" t="n"/>
      <c r="Q618" s="46">
        <f>R618+S618</f>
        <v/>
      </c>
      <c r="R618" s="46" t="n">
        <v>0.0119</v>
      </c>
      <c r="S618" s="46" t="n"/>
      <c r="T618" s="46">
        <f>U618+V618</f>
        <v/>
      </c>
      <c r="U618" s="46" t="n">
        <v>0.0119</v>
      </c>
      <c r="V618" s="46" t="n"/>
      <c r="W618" s="46" t="inlineStr">
        <is>
          <t>乡村
振兴局</t>
        </is>
      </c>
      <c r="X618" s="46" t="inlineStr">
        <is>
          <t>周鹏</t>
        </is>
      </c>
      <c r="Y618" s="46" t="inlineStr">
        <is>
          <t>南湫乡</t>
        </is>
      </c>
      <c r="Z618" s="44" t="inlineStr">
        <is>
          <t>杜志远</t>
        </is>
      </c>
      <c r="AA618" s="44" t="inlineStr">
        <is>
          <t>环农领办发〔2022〕5号</t>
        </is>
      </c>
      <c r="AB618" s="67" t="inlineStr">
        <is>
          <t>省提
前批</t>
        </is>
      </c>
      <c r="AC618" s="67" t="inlineStr">
        <is>
          <t>否</t>
        </is>
      </c>
      <c r="AD618" s="67" t="inlineStr">
        <is>
          <t>√</t>
        </is>
      </c>
      <c r="AE618" s="67" t="inlineStr">
        <is>
          <t>√</t>
        </is>
      </c>
      <c r="AF618" s="67" t="inlineStr">
        <is>
          <t>√</t>
        </is>
      </c>
      <c r="AG618" s="67" t="inlineStr">
        <is>
          <t>√</t>
        </is>
      </c>
      <c r="AH618" s="67" t="inlineStr">
        <is>
          <t>√</t>
        </is>
      </c>
      <c r="AI618" s="67" t="inlineStr">
        <is>
          <t>√</t>
        </is>
      </c>
      <c r="AJ618" s="67" t="inlineStr">
        <is>
          <t>√</t>
        </is>
      </c>
      <c r="AK618" s="67" t="inlineStr">
        <is>
          <t>√</t>
        </is>
      </c>
      <c r="AL618" s="18" t="inlineStr">
        <is>
          <t>×</t>
        </is>
      </c>
      <c r="AM618" s="18" t="inlineStr">
        <is>
          <t>×</t>
        </is>
      </c>
      <c r="AN618" s="67" t="inlineStr">
        <is>
          <t>√</t>
        </is>
      </c>
      <c r="AO618" s="67" t="inlineStr">
        <is>
          <t>正在完善</t>
        </is>
      </c>
    </row>
    <row r="619" ht="68" customHeight="1" s="186">
      <c r="A619" s="123" t="n"/>
      <c r="B619" s="46" t="inlineStr">
        <is>
          <t>2022年春季学期
雨露计划</t>
        </is>
      </c>
      <c r="C619" s="46" t="inlineStr">
        <is>
          <t>新建</t>
        </is>
      </c>
      <c r="D619" s="44" t="inlineStr">
        <is>
          <t>2022.01-2022.12</t>
        </is>
      </c>
      <c r="E619" s="46" t="inlineStr">
        <is>
          <t>樊家川镇</t>
        </is>
      </c>
      <c r="F619" s="51" t="inlineStr">
        <is>
          <t>雨露计划补助178人，其中：樊家川村33人、马驿沟村27人、郝集村17人、长城村14人、慕家河村28人、闫塬村24人、李崾岘村17人、马骏滩村18人。</t>
        </is>
      </c>
      <c r="G619" s="46" t="n">
        <v>26.7</v>
      </c>
      <c r="H619" s="46" t="n"/>
      <c r="I619" s="46" t="n">
        <v>26.7</v>
      </c>
      <c r="J619" s="46" t="n"/>
      <c r="K619" s="46" t="n"/>
      <c r="L619" s="46" t="inlineStr">
        <is>
          <t>甘财扶贫〔2021〕25号</t>
        </is>
      </c>
      <c r="M619" s="51" t="inlineStr">
        <is>
          <t>有效减轻“两后生”家庭经济负担。</t>
        </is>
      </c>
      <c r="N619" s="51" t="inlineStr">
        <is>
          <t>帮助脱贫家庭新成长劳动力掌握职业技能，促进就业，巩固脱贫成果，改变贫困地区落后面貌，促进农村劳动力人口转移。</t>
        </is>
      </c>
      <c r="O619" s="46" t="n">
        <v>8</v>
      </c>
      <c r="P619" s="46" t="n"/>
      <c r="Q619" s="46">
        <f>R619+S619</f>
        <v/>
      </c>
      <c r="R619" s="46" t="n">
        <v>0.0178</v>
      </c>
      <c r="S619" s="46" t="n"/>
      <c r="T619" s="46">
        <f>U619+V619</f>
        <v/>
      </c>
      <c r="U619" s="46" t="n">
        <v>0.0178</v>
      </c>
      <c r="V619" s="46" t="n"/>
      <c r="W619" s="46" t="inlineStr">
        <is>
          <t>乡村
振兴局</t>
        </is>
      </c>
      <c r="X619" s="46" t="inlineStr">
        <is>
          <t>周鹏</t>
        </is>
      </c>
      <c r="Y619" s="46" t="inlineStr">
        <is>
          <t>樊家川镇</t>
        </is>
      </c>
      <c r="Z619" s="44" t="inlineStr">
        <is>
          <t>王治峰</t>
        </is>
      </c>
      <c r="AA619" s="44" t="inlineStr">
        <is>
          <t>环农领办发〔2022〕5号</t>
        </is>
      </c>
      <c r="AB619" s="67" t="inlineStr">
        <is>
          <t>省提
前批</t>
        </is>
      </c>
      <c r="AC619" s="67" t="inlineStr">
        <is>
          <t>否</t>
        </is>
      </c>
      <c r="AD619" s="67" t="inlineStr">
        <is>
          <t>√</t>
        </is>
      </c>
      <c r="AE619" s="67" t="inlineStr">
        <is>
          <t>√</t>
        </is>
      </c>
      <c r="AF619" s="67" t="inlineStr">
        <is>
          <t>√</t>
        </is>
      </c>
      <c r="AG619" s="67" t="inlineStr">
        <is>
          <t>√</t>
        </is>
      </c>
      <c r="AH619" s="67" t="inlineStr">
        <is>
          <t>√</t>
        </is>
      </c>
      <c r="AI619" s="67" t="inlineStr">
        <is>
          <t>√</t>
        </is>
      </c>
      <c r="AJ619" s="67" t="inlineStr">
        <is>
          <t>√</t>
        </is>
      </c>
      <c r="AK619" s="67" t="inlineStr">
        <is>
          <t>√</t>
        </is>
      </c>
      <c r="AL619" s="18" t="inlineStr">
        <is>
          <t>×</t>
        </is>
      </c>
      <c r="AM619" s="18" t="inlineStr">
        <is>
          <t>×</t>
        </is>
      </c>
      <c r="AN619" s="67" t="inlineStr">
        <is>
          <t>√</t>
        </is>
      </c>
      <c r="AO619" s="67" t="inlineStr">
        <is>
          <t>正在完善</t>
        </is>
      </c>
    </row>
    <row r="620" ht="68" customHeight="1" s="186">
      <c r="A620" s="123" t="n"/>
      <c r="B620" s="46" t="inlineStr">
        <is>
          <t>2022年春季学期
雨露计划</t>
        </is>
      </c>
      <c r="C620" s="46" t="inlineStr">
        <is>
          <t>新建</t>
        </is>
      </c>
      <c r="D620" s="44" t="inlineStr">
        <is>
          <t>2022.01-2022.12</t>
        </is>
      </c>
      <c r="E620" s="46" t="inlineStr">
        <is>
          <t>演武乡</t>
        </is>
      </c>
      <c r="F620" s="51" t="inlineStr">
        <is>
          <t>雨露计划补助178人，其中：走马硷村22人、吴家塬村15人、曳郭咀村8人、刘坪村13人、黑泉河村42人、黄山村12人、佛岔村27人、杨家洼村9人、路家塬村30人。</t>
        </is>
      </c>
      <c r="G620" s="46" t="n">
        <v>26.7</v>
      </c>
      <c r="H620" s="46" t="n"/>
      <c r="I620" s="46" t="n">
        <v>26.7</v>
      </c>
      <c r="J620" s="46" t="n"/>
      <c r="K620" s="46" t="n"/>
      <c r="L620" s="46" t="inlineStr">
        <is>
          <t>甘财扶贫〔2021〕25号</t>
        </is>
      </c>
      <c r="M620" s="51" t="inlineStr">
        <is>
          <t>有效减轻“两后生”家庭经济负担。</t>
        </is>
      </c>
      <c r="N620" s="51" t="inlineStr">
        <is>
          <t>帮助脱贫家庭新成长劳动力掌握职业技能，促进就业，巩固脱贫成果，改变贫困地区落后面貌，促进农村劳动力人口转移。</t>
        </is>
      </c>
      <c r="O620" s="46" t="n">
        <v>9</v>
      </c>
      <c r="P620" s="46" t="n"/>
      <c r="Q620" s="46">
        <f>R620+S620</f>
        <v/>
      </c>
      <c r="R620" s="46" t="n">
        <v>0.0178</v>
      </c>
      <c r="S620" s="46" t="n"/>
      <c r="T620" s="46">
        <f>U620+V620</f>
        <v/>
      </c>
      <c r="U620" s="46" t="n">
        <v>0.0178</v>
      </c>
      <c r="V620" s="46" t="n"/>
      <c r="W620" s="46" t="inlineStr">
        <is>
          <t>乡村
振兴局</t>
        </is>
      </c>
      <c r="X620" s="46" t="inlineStr">
        <is>
          <t>周鹏</t>
        </is>
      </c>
      <c r="Y620" s="46" t="inlineStr">
        <is>
          <t>演武乡</t>
        </is>
      </c>
      <c r="Z620" s="44" t="inlineStr">
        <is>
          <t>杨永杰</t>
        </is>
      </c>
      <c r="AA620" s="44" t="inlineStr">
        <is>
          <t>环农领办发〔2022〕5号</t>
        </is>
      </c>
      <c r="AB620" s="67" t="inlineStr">
        <is>
          <t>省提
前批</t>
        </is>
      </c>
      <c r="AC620" s="67" t="inlineStr">
        <is>
          <t>否</t>
        </is>
      </c>
      <c r="AD620" s="67" t="inlineStr">
        <is>
          <t>√</t>
        </is>
      </c>
      <c r="AE620" s="67" t="inlineStr">
        <is>
          <t>√</t>
        </is>
      </c>
      <c r="AF620" s="67" t="inlineStr">
        <is>
          <t>√</t>
        </is>
      </c>
      <c r="AG620" s="67" t="inlineStr">
        <is>
          <t>√</t>
        </is>
      </c>
      <c r="AH620" s="67" t="inlineStr">
        <is>
          <t>√</t>
        </is>
      </c>
      <c r="AI620" s="67" t="inlineStr">
        <is>
          <t>√</t>
        </is>
      </c>
      <c r="AJ620" s="67" t="inlineStr">
        <is>
          <t>√</t>
        </is>
      </c>
      <c r="AK620" s="67" t="inlineStr">
        <is>
          <t>√</t>
        </is>
      </c>
      <c r="AL620" s="18" t="inlineStr">
        <is>
          <t>×</t>
        </is>
      </c>
      <c r="AM620" s="18" t="inlineStr">
        <is>
          <t>×</t>
        </is>
      </c>
      <c r="AN620" s="67" t="inlineStr">
        <is>
          <t>√</t>
        </is>
      </c>
      <c r="AO620" s="67" t="inlineStr">
        <is>
          <t>正在完善</t>
        </is>
      </c>
    </row>
    <row r="621" ht="68" customHeight="1" s="186">
      <c r="A621" s="123" t="n"/>
      <c r="B621" s="46" t="inlineStr">
        <is>
          <t>2022年春季学期
雨露计划</t>
        </is>
      </c>
      <c r="C621" s="46" t="inlineStr">
        <is>
          <t>新建</t>
        </is>
      </c>
      <c r="D621" s="44" t="inlineStr">
        <is>
          <t>2022.01-2022.12</t>
        </is>
      </c>
      <c r="E621" s="46" t="inlineStr">
        <is>
          <t>八珠乡</t>
        </is>
      </c>
      <c r="F621" s="51" t="inlineStr">
        <is>
          <t>雨露计划补助154人，其中：八珠塬村27人、曹塬村21人、白塬村11人、瓦崾岘村18人、杏树沟村11人、塔尔咀村13人、马连掌村8人、冯家湾村17人、苟塬村14人、湫坝沟村14人。</t>
        </is>
      </c>
      <c r="G621" s="46" t="n">
        <v>23.1</v>
      </c>
      <c r="H621" s="46" t="n"/>
      <c r="I621" s="46" t="n">
        <v>23.1</v>
      </c>
      <c r="J621" s="46" t="n"/>
      <c r="K621" s="46" t="n"/>
      <c r="L621" s="46" t="inlineStr">
        <is>
          <t>甘财扶贫〔2021〕25号</t>
        </is>
      </c>
      <c r="M621" s="51" t="inlineStr">
        <is>
          <t>有效减轻“两后生”家庭经济负担。</t>
        </is>
      </c>
      <c r="N621" s="51" t="inlineStr">
        <is>
          <t>帮助脱贫家庭新成长劳动力掌握职业技能，促进就业，巩固脱贫成果，改变贫困地区落后面貌，促进农村劳动力人口转移。</t>
        </is>
      </c>
      <c r="O621" s="46" t="n">
        <v>10</v>
      </c>
      <c r="P621" s="46" t="n"/>
      <c r="Q621" s="46">
        <f>R621+S621</f>
        <v/>
      </c>
      <c r="R621" s="46" t="n">
        <v>0.0154</v>
      </c>
      <c r="S621" s="46" t="n"/>
      <c r="T621" s="46">
        <f>U621+V621</f>
        <v/>
      </c>
      <c r="U621" s="46" t="n">
        <v>0.0154</v>
      </c>
      <c r="V621" s="46" t="n"/>
      <c r="W621" s="46" t="inlineStr">
        <is>
          <t>乡村
振兴局</t>
        </is>
      </c>
      <c r="X621" s="46" t="inlineStr">
        <is>
          <t>周鹏</t>
        </is>
      </c>
      <c r="Y621" s="46" t="inlineStr">
        <is>
          <t>八珠乡</t>
        </is>
      </c>
      <c r="Z621" s="44" t="inlineStr">
        <is>
          <t>白俊虎</t>
        </is>
      </c>
      <c r="AA621" s="44" t="inlineStr">
        <is>
          <t>环农领办发〔2022〕5号</t>
        </is>
      </c>
      <c r="AB621" s="67" t="inlineStr">
        <is>
          <t>省提
前批</t>
        </is>
      </c>
      <c r="AC621" s="67" t="inlineStr">
        <is>
          <t>否</t>
        </is>
      </c>
      <c r="AD621" s="67" t="inlineStr">
        <is>
          <t>√</t>
        </is>
      </c>
      <c r="AE621" s="67" t="inlineStr">
        <is>
          <t>√</t>
        </is>
      </c>
      <c r="AF621" s="67" t="inlineStr">
        <is>
          <t>√</t>
        </is>
      </c>
      <c r="AG621" s="67" t="inlineStr">
        <is>
          <t>√</t>
        </is>
      </c>
      <c r="AH621" s="67" t="inlineStr">
        <is>
          <t>√</t>
        </is>
      </c>
      <c r="AI621" s="67" t="inlineStr">
        <is>
          <t>√</t>
        </is>
      </c>
      <c r="AJ621" s="67" t="inlineStr">
        <is>
          <t>√</t>
        </is>
      </c>
      <c r="AK621" s="67" t="inlineStr">
        <is>
          <t>√</t>
        </is>
      </c>
      <c r="AL621" s="18" t="inlineStr">
        <is>
          <t>×</t>
        </is>
      </c>
      <c r="AM621" s="18" t="inlineStr">
        <is>
          <t>×</t>
        </is>
      </c>
      <c r="AN621" s="67" t="inlineStr">
        <is>
          <t>√</t>
        </is>
      </c>
      <c r="AO621" s="67" t="inlineStr">
        <is>
          <t>正在完善</t>
        </is>
      </c>
    </row>
    <row r="622" ht="69" customHeight="1" s="186">
      <c r="A622" s="123" t="n"/>
      <c r="B622" s="46" t="inlineStr">
        <is>
          <t>2022年春季学期
雨露计划</t>
        </is>
      </c>
      <c r="C622" s="46" t="inlineStr">
        <is>
          <t>新建</t>
        </is>
      </c>
      <c r="D622" s="44" t="inlineStr">
        <is>
          <t>2022.01-2022.12</t>
        </is>
      </c>
      <c r="E622" s="46" t="inlineStr">
        <is>
          <t>罗山川乡</t>
        </is>
      </c>
      <c r="F622" s="51" t="inlineStr">
        <is>
          <t>雨露计划补助162人，其中：西阳洼村21人、苇之城村19人、龙柏山25人、兰家掌33人、大树塬29人、陈渠子11人、山水湾13人、光明村11人。</t>
        </is>
      </c>
      <c r="G622" s="46" t="n">
        <v>24.3</v>
      </c>
      <c r="H622" s="46" t="n"/>
      <c r="I622" s="46" t="n">
        <v>24.3</v>
      </c>
      <c r="J622" s="46" t="n"/>
      <c r="K622" s="46" t="n"/>
      <c r="L622" s="46" t="inlineStr">
        <is>
          <t>甘财扶贫〔2021〕25号</t>
        </is>
      </c>
      <c r="M622" s="51" t="inlineStr">
        <is>
          <t>有效减轻“两后生”家庭经济负担。</t>
        </is>
      </c>
      <c r="N622" s="51" t="inlineStr">
        <is>
          <t>帮助脱贫家庭新成长劳动力掌握职业技能，促进就业，巩固脱贫成果，改变贫困地区落后面貌，促进农村劳动力人口转移。</t>
        </is>
      </c>
      <c r="O622" s="46" t="n">
        <v>8</v>
      </c>
      <c r="P622" s="46" t="n"/>
      <c r="Q622" s="46">
        <f>R622+S622</f>
        <v/>
      </c>
      <c r="R622" s="46" t="n">
        <v>0.0162</v>
      </c>
      <c r="S622" s="46" t="n"/>
      <c r="T622" s="46">
        <f>U622+V622</f>
        <v/>
      </c>
      <c r="U622" s="46" t="n">
        <v>0.0162</v>
      </c>
      <c r="V622" s="46" t="n"/>
      <c r="W622" s="46" t="inlineStr">
        <is>
          <t>乡村
振兴局</t>
        </is>
      </c>
      <c r="X622" s="46" t="inlineStr">
        <is>
          <t>周鹏</t>
        </is>
      </c>
      <c r="Y622" s="46" t="inlineStr">
        <is>
          <t>罗山川乡</t>
        </is>
      </c>
      <c r="Z622" s="44" t="inlineStr">
        <is>
          <t>李怀文</t>
        </is>
      </c>
      <c r="AA622" s="44" t="inlineStr">
        <is>
          <t>环农领办发〔2022〕5号</t>
        </is>
      </c>
      <c r="AB622" s="67" t="inlineStr">
        <is>
          <t>省提
前批</t>
        </is>
      </c>
      <c r="AC622" s="67" t="inlineStr">
        <is>
          <t>否</t>
        </is>
      </c>
      <c r="AD622" s="67" t="inlineStr">
        <is>
          <t>√</t>
        </is>
      </c>
      <c r="AE622" s="67" t="inlineStr">
        <is>
          <t>√</t>
        </is>
      </c>
      <c r="AF622" s="67" t="inlineStr">
        <is>
          <t>√</t>
        </is>
      </c>
      <c r="AG622" s="67" t="inlineStr">
        <is>
          <t>√</t>
        </is>
      </c>
      <c r="AH622" s="67" t="inlineStr">
        <is>
          <t>√</t>
        </is>
      </c>
      <c r="AI622" s="67" t="inlineStr">
        <is>
          <t>√</t>
        </is>
      </c>
      <c r="AJ622" s="67" t="inlineStr">
        <is>
          <t>√</t>
        </is>
      </c>
      <c r="AK622" s="67" t="inlineStr">
        <is>
          <t>√</t>
        </is>
      </c>
      <c r="AL622" s="18" t="inlineStr">
        <is>
          <t>×</t>
        </is>
      </c>
      <c r="AM622" s="18" t="inlineStr">
        <is>
          <t>×</t>
        </is>
      </c>
      <c r="AN622" s="67" t="inlineStr">
        <is>
          <t>√</t>
        </is>
      </c>
      <c r="AO622" s="67" t="inlineStr">
        <is>
          <t>正在完善</t>
        </is>
      </c>
    </row>
    <row r="623" ht="88" customHeight="1" s="186">
      <c r="A623" s="123" t="n"/>
      <c r="B623" s="46" t="inlineStr">
        <is>
          <t>2022年春季学期
雨露计划</t>
        </is>
      </c>
      <c r="C623" s="46" t="inlineStr">
        <is>
          <t>新建</t>
        </is>
      </c>
      <c r="D623" s="44" t="inlineStr">
        <is>
          <t>2022.01-2022.12</t>
        </is>
      </c>
      <c r="E623" s="46" t="inlineStr">
        <is>
          <t>洪德镇</t>
        </is>
      </c>
      <c r="F623" s="51" t="inlineStr">
        <is>
          <t>雨露计划补助394人，其中：河连湾村35人、苗河村8人、苏长沟33人、丁阳渠子村12人、耿塬畔村32人、洪德街村21人、寇河村28人、李达掌村9人、梁岔村20人、马塬村28人、大户塬村8人、赵洼村13人、私盐路村14人、新集子村21人、张崾岘村28人、许旗村24人、李塬村27人、肖关村34人、张塬19人。</t>
        </is>
      </c>
      <c r="G623" s="46" t="n">
        <v>59.1</v>
      </c>
      <c r="H623" s="46" t="n"/>
      <c r="I623" s="46" t="n">
        <v>59.1</v>
      </c>
      <c r="J623" s="46" t="n"/>
      <c r="K623" s="46" t="n"/>
      <c r="L623" s="46" t="inlineStr">
        <is>
          <t>甘财扶贫〔2021〕25号</t>
        </is>
      </c>
      <c r="M623" s="51" t="inlineStr">
        <is>
          <t>有效减轻“两后生”家庭经济负担。</t>
        </is>
      </c>
      <c r="N623" s="51" t="inlineStr">
        <is>
          <t>帮助脱贫家庭新成长劳动力掌握职业技能，促进就业，巩固脱贫成果，改变贫困地区落后面貌，促进农村劳动力人口转移。</t>
        </is>
      </c>
      <c r="O623" s="46" t="n">
        <v>19</v>
      </c>
      <c r="P623" s="46" t="n"/>
      <c r="Q623" s="46">
        <f>R623+S623</f>
        <v/>
      </c>
      <c r="R623" s="46" t="n">
        <v>0.0394</v>
      </c>
      <c r="S623" s="46" t="n"/>
      <c r="T623" s="46">
        <f>U623+V623</f>
        <v/>
      </c>
      <c r="U623" s="46" t="n">
        <v>0.0394</v>
      </c>
      <c r="V623" s="46" t="n"/>
      <c r="W623" s="46" t="inlineStr">
        <is>
          <t>乡村
振兴局</t>
        </is>
      </c>
      <c r="X623" s="46" t="inlineStr">
        <is>
          <t>周鹏</t>
        </is>
      </c>
      <c r="Y623" s="46" t="inlineStr">
        <is>
          <t>洪德镇</t>
        </is>
      </c>
      <c r="Z623" s="71" t="inlineStr">
        <is>
          <t>王国伍</t>
        </is>
      </c>
      <c r="AA623" s="44" t="inlineStr">
        <is>
          <t>环农领办发〔2022〕5号</t>
        </is>
      </c>
      <c r="AB623" s="67" t="inlineStr">
        <is>
          <t>省提
前批</t>
        </is>
      </c>
      <c r="AC623" s="67" t="inlineStr">
        <is>
          <t>否</t>
        </is>
      </c>
      <c r="AD623" s="67" t="inlineStr">
        <is>
          <t>√</t>
        </is>
      </c>
      <c r="AE623" s="67" t="inlineStr">
        <is>
          <t>√</t>
        </is>
      </c>
      <c r="AF623" s="67" t="inlineStr">
        <is>
          <t>√</t>
        </is>
      </c>
      <c r="AG623" s="67" t="inlineStr">
        <is>
          <t>√</t>
        </is>
      </c>
      <c r="AH623" s="67" t="inlineStr">
        <is>
          <t>√</t>
        </is>
      </c>
      <c r="AI623" s="67" t="inlineStr">
        <is>
          <t>√</t>
        </is>
      </c>
      <c r="AJ623" s="67" t="inlineStr">
        <is>
          <t>√</t>
        </is>
      </c>
      <c r="AK623" s="67" t="inlineStr">
        <is>
          <t>√</t>
        </is>
      </c>
      <c r="AL623" s="18" t="inlineStr">
        <is>
          <t>×</t>
        </is>
      </c>
      <c r="AM623" s="18" t="inlineStr">
        <is>
          <t>×</t>
        </is>
      </c>
      <c r="AN623" s="67" t="inlineStr">
        <is>
          <t>√</t>
        </is>
      </c>
      <c r="AO623" s="67" t="inlineStr">
        <is>
          <t>正在完善</t>
        </is>
      </c>
    </row>
    <row r="624" ht="89" customHeight="1" s="186">
      <c r="A624" s="123" t="n"/>
      <c r="B624" s="46" t="inlineStr">
        <is>
          <t>2022年春季学期
雨露计划</t>
        </is>
      </c>
      <c r="C624" s="46" t="inlineStr">
        <is>
          <t>新建</t>
        </is>
      </c>
      <c r="D624" s="44" t="inlineStr">
        <is>
          <t>2022.01-2022.12</t>
        </is>
      </c>
      <c r="E624" s="46" t="inlineStr">
        <is>
          <t>合道镇</t>
        </is>
      </c>
      <c r="F624" s="51" t="inlineStr">
        <is>
          <t>雨露计划补助344人，其中：陈旗塬村33人、尚西坪村26人、陶洼子村19人、梁坪村11人、唐台子村25人、红崖洼村12人、朱家塬村22人、赵家塬村23人、辛坪村27人、杨坪沟村32人、大路洼村5人、常崾岘村10人、寨子坪村16人、沈家岭村28人、赵台村35人、瓦天沟村11人、何坪村9人。</t>
        </is>
      </c>
      <c r="G624" s="46" t="n">
        <v>51.6</v>
      </c>
      <c r="H624" s="46" t="n"/>
      <c r="I624" s="46" t="n">
        <v>51.6</v>
      </c>
      <c r="J624" s="46" t="n"/>
      <c r="K624" s="46" t="n"/>
      <c r="L624" s="46" t="inlineStr">
        <is>
          <t>甘财扶贫〔2021〕25号</t>
        </is>
      </c>
      <c r="M624" s="51" t="inlineStr">
        <is>
          <t>有效减轻“两后生”家庭经济负担。</t>
        </is>
      </c>
      <c r="N624" s="51" t="inlineStr">
        <is>
          <t>帮助脱贫家庭新成长劳动力掌握职业技能，促进就业，巩固脱贫成果，改变贫困地区落后面貌，促进农村劳动力人口转移。</t>
        </is>
      </c>
      <c r="O624" s="46" t="n">
        <v>17</v>
      </c>
      <c r="P624" s="46" t="n"/>
      <c r="Q624" s="46">
        <f>R624+S624</f>
        <v/>
      </c>
      <c r="R624" s="46" t="n">
        <v>0.0344</v>
      </c>
      <c r="S624" s="46" t="n"/>
      <c r="T624" s="46">
        <f>U624+V624</f>
        <v/>
      </c>
      <c r="U624" s="46" t="n">
        <v>0.0344</v>
      </c>
      <c r="V624" s="46" t="n"/>
      <c r="W624" s="46" t="inlineStr">
        <is>
          <t>乡村
振兴局</t>
        </is>
      </c>
      <c r="X624" s="46" t="inlineStr">
        <is>
          <t>周鹏</t>
        </is>
      </c>
      <c r="Y624" s="46" t="inlineStr">
        <is>
          <t>合道镇</t>
        </is>
      </c>
      <c r="Z624" s="44" t="inlineStr">
        <is>
          <t>王宝明</t>
        </is>
      </c>
      <c r="AA624" s="44" t="inlineStr">
        <is>
          <t>环农领办发〔2022〕5号</t>
        </is>
      </c>
      <c r="AB624" s="67" t="inlineStr">
        <is>
          <t>省提
前批</t>
        </is>
      </c>
      <c r="AC624" s="67" t="inlineStr">
        <is>
          <t>否</t>
        </is>
      </c>
      <c r="AD624" s="67" t="inlineStr">
        <is>
          <t>√</t>
        </is>
      </c>
      <c r="AE624" s="67" t="inlineStr">
        <is>
          <t>√</t>
        </is>
      </c>
      <c r="AF624" s="67" t="inlineStr">
        <is>
          <t>√</t>
        </is>
      </c>
      <c r="AG624" s="67" t="inlineStr">
        <is>
          <t>√</t>
        </is>
      </c>
      <c r="AH624" s="67" t="inlineStr">
        <is>
          <t>√</t>
        </is>
      </c>
      <c r="AI624" s="67" t="inlineStr">
        <is>
          <t>√</t>
        </is>
      </c>
      <c r="AJ624" s="67" t="inlineStr">
        <is>
          <t>√</t>
        </is>
      </c>
      <c r="AK624" s="67" t="inlineStr">
        <is>
          <t>√</t>
        </is>
      </c>
      <c r="AL624" s="18" t="inlineStr">
        <is>
          <t>×</t>
        </is>
      </c>
      <c r="AM624" s="18" t="inlineStr">
        <is>
          <t>×</t>
        </is>
      </c>
      <c r="AN624" s="67" t="inlineStr">
        <is>
          <t>√</t>
        </is>
      </c>
      <c r="AO624" s="67" t="inlineStr">
        <is>
          <t>正在完善</t>
        </is>
      </c>
    </row>
    <row r="625" ht="72" customHeight="1" s="186">
      <c r="A625" s="123" t="n"/>
      <c r="B625" s="46" t="inlineStr">
        <is>
          <t>2022年春季学期
雨露计划</t>
        </is>
      </c>
      <c r="C625" s="46" t="inlineStr">
        <is>
          <t>新建</t>
        </is>
      </c>
      <c r="D625" s="44" t="inlineStr">
        <is>
          <t>2022.01-2022.12</t>
        </is>
      </c>
      <c r="E625" s="46" t="inlineStr">
        <is>
          <t>小南沟乡</t>
        </is>
      </c>
      <c r="F625" s="51" t="inlineStr">
        <is>
          <t>雨露计划补助188人，其中：小南沟村22人、陈掌村10人、许掌14人、李塬村17人、汪天子村7人、李上山村8人、粉子山村17人、燕麦掌村11人、丁寨柯村38人、杨胡套子村21人、连川村19人、天子渠村4人。</t>
        </is>
      </c>
      <c r="G625" s="46" t="n">
        <v>28.2</v>
      </c>
      <c r="H625" s="46" t="n"/>
      <c r="I625" s="46" t="n">
        <v>28.2</v>
      </c>
      <c r="J625" s="46" t="n"/>
      <c r="K625" s="46" t="n"/>
      <c r="L625" s="46" t="inlineStr">
        <is>
          <t>甘财扶贫〔2021〕25号</t>
        </is>
      </c>
      <c r="M625" s="51" t="inlineStr">
        <is>
          <t>有效减轻“两后生”家庭经济负担。</t>
        </is>
      </c>
      <c r="N625" s="51" t="inlineStr">
        <is>
          <t>帮助脱贫家庭新成长劳动力掌握职业技能，促进就业，巩固脱贫成果，改变贫困地区落后面貌，促进农村劳动力人口转移。</t>
        </is>
      </c>
      <c r="O625" s="46" t="n">
        <v>12</v>
      </c>
      <c r="P625" s="46" t="n"/>
      <c r="Q625" s="46">
        <f>R625+S625</f>
        <v/>
      </c>
      <c r="R625" s="46" t="n">
        <v>0.0188</v>
      </c>
      <c r="S625" s="46" t="n"/>
      <c r="T625" s="46">
        <f>U625+V625</f>
        <v/>
      </c>
      <c r="U625" s="46" t="n">
        <v>0.0188</v>
      </c>
      <c r="V625" s="46" t="n"/>
      <c r="W625" s="46" t="inlineStr">
        <is>
          <t>乡村
振兴局</t>
        </is>
      </c>
      <c r="X625" s="46" t="inlineStr">
        <is>
          <t>周鹏</t>
        </is>
      </c>
      <c r="Y625" s="46" t="inlineStr">
        <is>
          <t>小南沟乡</t>
        </is>
      </c>
      <c r="Z625" s="44" t="inlineStr">
        <is>
          <t>任新育</t>
        </is>
      </c>
      <c r="AA625" s="44" t="inlineStr">
        <is>
          <t>环农领办发〔2022〕5号</t>
        </is>
      </c>
      <c r="AB625" s="67" t="inlineStr">
        <is>
          <t>省提
前批</t>
        </is>
      </c>
      <c r="AC625" s="67" t="inlineStr">
        <is>
          <t>否</t>
        </is>
      </c>
      <c r="AD625" s="67" t="inlineStr">
        <is>
          <t>√</t>
        </is>
      </c>
      <c r="AE625" s="67" t="inlineStr">
        <is>
          <t>√</t>
        </is>
      </c>
      <c r="AF625" s="67" t="inlineStr">
        <is>
          <t>√</t>
        </is>
      </c>
      <c r="AG625" s="67" t="inlineStr">
        <is>
          <t>√</t>
        </is>
      </c>
      <c r="AH625" s="67" t="inlineStr">
        <is>
          <t>√</t>
        </is>
      </c>
      <c r="AI625" s="67" t="inlineStr">
        <is>
          <t>√</t>
        </is>
      </c>
      <c r="AJ625" s="67" t="inlineStr">
        <is>
          <t>√</t>
        </is>
      </c>
      <c r="AK625" s="67" t="inlineStr">
        <is>
          <t>√</t>
        </is>
      </c>
      <c r="AL625" s="18" t="inlineStr">
        <is>
          <t>×</t>
        </is>
      </c>
      <c r="AM625" s="18" t="inlineStr">
        <is>
          <t>×</t>
        </is>
      </c>
      <c r="AN625" s="67" t="inlineStr">
        <is>
          <t>√</t>
        </is>
      </c>
      <c r="AO625" s="67" t="inlineStr">
        <is>
          <t>正在完善</t>
        </is>
      </c>
    </row>
    <row r="626" ht="80" customHeight="1" s="186">
      <c r="A626" s="123" t="n"/>
      <c r="B626" s="46" t="inlineStr">
        <is>
          <t>2022年春季学期
雨露计划</t>
        </is>
      </c>
      <c r="C626" s="46" t="inlineStr">
        <is>
          <t>新建</t>
        </is>
      </c>
      <c r="D626" s="44" t="inlineStr">
        <is>
          <t>2022.01-2022.12</t>
        </is>
      </c>
      <c r="E626" s="46" t="inlineStr">
        <is>
          <t>天池乡</t>
        </is>
      </c>
      <c r="F626" s="51" t="inlineStr">
        <is>
          <t>雨露计划补助232人，其中：天池村9人、张邓塬村8人、梁河村8、殷屈河村35人、苏北岔村27人、潘老庄村21人、大庄台村19人、四合掌村13人、老庄湾村17人、井渠淌村17人、鲜岔村8人、碾盘岭村8人、大方山村15人、喜家坪村3人、曹李川村12人、吴城子村12人。</t>
        </is>
      </c>
      <c r="G626" s="46" t="n">
        <v>34.8</v>
      </c>
      <c r="H626" s="46" t="n"/>
      <c r="I626" s="46" t="n">
        <v>34.8</v>
      </c>
      <c r="J626" s="46" t="n"/>
      <c r="K626" s="46" t="n"/>
      <c r="L626" s="46" t="inlineStr">
        <is>
          <t>甘财扶贫〔2021〕25号</t>
        </is>
      </c>
      <c r="M626" s="51" t="inlineStr">
        <is>
          <t>有效减轻“两后生”家庭经济负担。</t>
        </is>
      </c>
      <c r="N626" s="51" t="inlineStr">
        <is>
          <t>帮助脱贫家庭新成长劳动力掌握职业技能，促进就业，巩固脱贫成果，改变贫困地区落后面貌，促进农村劳动力人口转移。</t>
        </is>
      </c>
      <c r="O626" s="46" t="n">
        <v>16</v>
      </c>
      <c r="P626" s="46" t="n"/>
      <c r="Q626" s="46">
        <f>R626+S626</f>
        <v/>
      </c>
      <c r="R626" s="46" t="n">
        <v>0.0232</v>
      </c>
      <c r="S626" s="46" t="n"/>
      <c r="T626" s="46">
        <f>U626+V626</f>
        <v/>
      </c>
      <c r="U626" s="46" t="n">
        <v>0.0232</v>
      </c>
      <c r="V626" s="46" t="n"/>
      <c r="W626" s="46" t="inlineStr">
        <is>
          <t>乡村
振兴局</t>
        </is>
      </c>
      <c r="X626" s="46" t="inlineStr">
        <is>
          <t>周鹏</t>
        </is>
      </c>
      <c r="Y626" s="46" t="inlineStr">
        <is>
          <t>天池乡</t>
        </is>
      </c>
      <c r="Z626" s="44" t="inlineStr">
        <is>
          <t>刘震</t>
        </is>
      </c>
      <c r="AA626" s="44" t="inlineStr">
        <is>
          <t>环农领办发〔2022〕5号</t>
        </is>
      </c>
      <c r="AB626" s="67" t="inlineStr">
        <is>
          <t>省提
前批</t>
        </is>
      </c>
      <c r="AC626" s="67" t="inlineStr">
        <is>
          <t>否</t>
        </is>
      </c>
      <c r="AD626" s="67" t="inlineStr">
        <is>
          <t>√</t>
        </is>
      </c>
      <c r="AE626" s="67" t="inlineStr">
        <is>
          <t>√</t>
        </is>
      </c>
      <c r="AF626" s="67" t="inlineStr">
        <is>
          <t>√</t>
        </is>
      </c>
      <c r="AG626" s="67" t="inlineStr">
        <is>
          <t>√</t>
        </is>
      </c>
      <c r="AH626" s="67" t="inlineStr">
        <is>
          <t>√</t>
        </is>
      </c>
      <c r="AI626" s="67" t="inlineStr">
        <is>
          <t>√</t>
        </is>
      </c>
      <c r="AJ626" s="67" t="inlineStr">
        <is>
          <t>√</t>
        </is>
      </c>
      <c r="AK626" s="67" t="inlineStr">
        <is>
          <t>√</t>
        </is>
      </c>
      <c r="AL626" s="18" t="inlineStr">
        <is>
          <t>×</t>
        </is>
      </c>
      <c r="AM626" s="18" t="inlineStr">
        <is>
          <t>×</t>
        </is>
      </c>
      <c r="AN626" s="67" t="inlineStr">
        <is>
          <t>√</t>
        </is>
      </c>
      <c r="AO626" s="67" t="inlineStr">
        <is>
          <t>正在完善</t>
        </is>
      </c>
    </row>
    <row r="627" ht="71" customHeight="1" s="186">
      <c r="A627" s="123" t="n"/>
      <c r="B627" s="46" t="inlineStr">
        <is>
          <t>2022年春季学期
雨露计划</t>
        </is>
      </c>
      <c r="C627" s="46" t="inlineStr">
        <is>
          <t>新建</t>
        </is>
      </c>
      <c r="D627" s="44" t="inlineStr">
        <is>
          <t>2022.01-2022.12</t>
        </is>
      </c>
      <c r="E627" s="46" t="inlineStr">
        <is>
          <t>虎洞镇</t>
        </is>
      </c>
      <c r="F627" s="51" t="inlineStr">
        <is>
          <t>雨露计划补助176人，其中：贾驿村18人、高庙湾村22人、魏家河村29人、砂井子村18人、刘解掌村14人、金庄原村21人、常兆台村16人、张家湾村19人、张大掌村4人、半个城村15人。</t>
        </is>
      </c>
      <c r="G627" s="46" t="n">
        <v>26.4</v>
      </c>
      <c r="H627" s="46" t="n"/>
      <c r="I627" s="46" t="n">
        <v>26.4</v>
      </c>
      <c r="J627" s="46" t="n"/>
      <c r="K627" s="46" t="n"/>
      <c r="L627" s="46" t="inlineStr">
        <is>
          <t>甘财扶贫〔2021〕25号</t>
        </is>
      </c>
      <c r="M627" s="51" t="inlineStr">
        <is>
          <t>有效减轻“两后生”家庭经济负担。</t>
        </is>
      </c>
      <c r="N627" s="51" t="inlineStr">
        <is>
          <t>帮助脱贫家庭新成长劳动力掌握职业技能，促进就业，巩固脱贫成果，改变贫困地区落后面貌，促进农村劳动力人口转移。</t>
        </is>
      </c>
      <c r="O627" s="46" t="n">
        <v>10</v>
      </c>
      <c r="P627" s="46" t="n"/>
      <c r="Q627" s="46">
        <f>R627+S627</f>
        <v/>
      </c>
      <c r="R627" s="46" t="n">
        <v>0.0176</v>
      </c>
      <c r="S627" s="46" t="n"/>
      <c r="T627" s="46">
        <f>U627+V627</f>
        <v/>
      </c>
      <c r="U627" s="46" t="n">
        <v>0.0176</v>
      </c>
      <c r="V627" s="46" t="n"/>
      <c r="W627" s="46" t="inlineStr">
        <is>
          <t>乡村
振兴局</t>
        </is>
      </c>
      <c r="X627" s="46" t="inlineStr">
        <is>
          <t>周鹏</t>
        </is>
      </c>
      <c r="Y627" s="46" t="inlineStr">
        <is>
          <t>虎洞镇</t>
        </is>
      </c>
      <c r="Z627" s="44" t="inlineStr">
        <is>
          <t>梁海涛</t>
        </is>
      </c>
      <c r="AA627" s="44" t="inlineStr">
        <is>
          <t>环农领办发〔2022〕5号</t>
        </is>
      </c>
      <c r="AB627" s="67" t="inlineStr">
        <is>
          <t>省提
前批</t>
        </is>
      </c>
      <c r="AC627" s="67" t="inlineStr">
        <is>
          <t>否</t>
        </is>
      </c>
      <c r="AD627" s="67" t="inlineStr">
        <is>
          <t>√</t>
        </is>
      </c>
      <c r="AE627" s="67" t="inlineStr">
        <is>
          <t>√</t>
        </is>
      </c>
      <c r="AF627" s="67" t="inlineStr">
        <is>
          <t>√</t>
        </is>
      </c>
      <c r="AG627" s="67" t="inlineStr">
        <is>
          <t>√</t>
        </is>
      </c>
      <c r="AH627" s="67" t="inlineStr">
        <is>
          <t>√</t>
        </is>
      </c>
      <c r="AI627" s="67" t="inlineStr">
        <is>
          <t>√</t>
        </is>
      </c>
      <c r="AJ627" s="67" t="inlineStr">
        <is>
          <t>√</t>
        </is>
      </c>
      <c r="AK627" s="67" t="inlineStr">
        <is>
          <t>√</t>
        </is>
      </c>
      <c r="AL627" s="18" t="inlineStr">
        <is>
          <t>×</t>
        </is>
      </c>
      <c r="AM627" s="18" t="inlineStr">
        <is>
          <t>×</t>
        </is>
      </c>
      <c r="AN627" s="67" t="inlineStr">
        <is>
          <t>√</t>
        </is>
      </c>
      <c r="AO627" s="67" t="inlineStr">
        <is>
          <t>正在完善</t>
        </is>
      </c>
    </row>
    <row r="628" ht="71" customHeight="1" s="186">
      <c r="A628" s="123" t="n"/>
      <c r="B628" s="46" t="inlineStr">
        <is>
          <t>2022年春季学期
雨露计划</t>
        </is>
      </c>
      <c r="C628" s="46" t="inlineStr">
        <is>
          <t>新建</t>
        </is>
      </c>
      <c r="D628" s="44" t="inlineStr">
        <is>
          <t>2022.01-2022.12</t>
        </is>
      </c>
      <c r="E628" s="46" t="inlineStr">
        <is>
          <t>耿湾乡</t>
        </is>
      </c>
      <c r="F628" s="51" t="inlineStr">
        <is>
          <t>雨露计划补助271人，其中：张台村19人、潘掌村39人、万湾村35人、郝东掌村35人、许掌村35人、郜庄村15人、四合原村19人、桃树掌村14人、韩老庄村14人、天桥村13人、早流渠村6人、耿河村16人、黑城岔村11人。</t>
        </is>
      </c>
      <c r="G628" s="46" t="n">
        <v>40.65</v>
      </c>
      <c r="H628" s="46" t="n"/>
      <c r="I628" s="46" t="n">
        <v>40.65</v>
      </c>
      <c r="J628" s="46" t="n"/>
      <c r="K628" s="46" t="n"/>
      <c r="L628" s="46" t="inlineStr">
        <is>
          <t>甘财扶贫〔2021〕25号</t>
        </is>
      </c>
      <c r="M628" s="51" t="inlineStr">
        <is>
          <t>有效减轻“两后生”家庭经济负担。</t>
        </is>
      </c>
      <c r="N628" s="51" t="inlineStr">
        <is>
          <t>帮助脱贫家庭新成长劳动力掌握职业技能，促进就业，巩固脱贫成果，改变贫困地区落后面貌，促进农村劳动力人口转移。</t>
        </is>
      </c>
      <c r="O628" s="46" t="n">
        <v>13</v>
      </c>
      <c r="P628" s="46" t="n"/>
      <c r="Q628" s="46">
        <f>R628+S628</f>
        <v/>
      </c>
      <c r="R628" s="46" t="n">
        <v>0.0271</v>
      </c>
      <c r="S628" s="46" t="n"/>
      <c r="T628" s="46">
        <f>U628+V628</f>
        <v/>
      </c>
      <c r="U628" s="46" t="n">
        <v>0.0271</v>
      </c>
      <c r="V628" s="46" t="n"/>
      <c r="W628" s="46" t="inlineStr">
        <is>
          <t>乡村
振兴局</t>
        </is>
      </c>
      <c r="X628" s="46" t="inlineStr">
        <is>
          <t>周鹏</t>
        </is>
      </c>
      <c r="Y628" s="46" t="inlineStr">
        <is>
          <t>耿湾乡</t>
        </is>
      </c>
      <c r="Z628" s="44" t="inlineStr">
        <is>
          <t>王秀丽</t>
        </is>
      </c>
      <c r="AA628" s="44" t="inlineStr">
        <is>
          <t>环农领办发〔2022〕5号</t>
        </is>
      </c>
      <c r="AB628" s="67" t="inlineStr">
        <is>
          <t>省提
前批</t>
        </is>
      </c>
      <c r="AC628" s="67" t="inlineStr">
        <is>
          <t>否</t>
        </is>
      </c>
      <c r="AD628" s="67" t="inlineStr">
        <is>
          <t>√</t>
        </is>
      </c>
      <c r="AE628" s="67" t="inlineStr">
        <is>
          <t>√</t>
        </is>
      </c>
      <c r="AF628" s="67" t="inlineStr">
        <is>
          <t>√</t>
        </is>
      </c>
      <c r="AG628" s="67" t="inlineStr">
        <is>
          <t>√</t>
        </is>
      </c>
      <c r="AH628" s="67" t="inlineStr">
        <is>
          <t>√</t>
        </is>
      </c>
      <c r="AI628" s="67" t="inlineStr">
        <is>
          <t>√</t>
        </is>
      </c>
      <c r="AJ628" s="67" t="inlineStr">
        <is>
          <t>√</t>
        </is>
      </c>
      <c r="AK628" s="67" t="inlineStr">
        <is>
          <t>√</t>
        </is>
      </c>
      <c r="AL628" s="18" t="inlineStr">
        <is>
          <t>×</t>
        </is>
      </c>
      <c r="AM628" s="18" t="inlineStr">
        <is>
          <t>×</t>
        </is>
      </c>
      <c r="AN628" s="67" t="inlineStr">
        <is>
          <t>√</t>
        </is>
      </c>
      <c r="AO628" s="67" t="inlineStr">
        <is>
          <t>正在完善</t>
        </is>
      </c>
    </row>
    <row r="629" ht="71" customHeight="1" s="186">
      <c r="A629" s="123" t="n"/>
      <c r="B629" s="46" t="inlineStr">
        <is>
          <t>2022年春季学期
雨露计划</t>
        </is>
      </c>
      <c r="C629" s="46" t="inlineStr">
        <is>
          <t>新建</t>
        </is>
      </c>
      <c r="D629" s="44" t="inlineStr">
        <is>
          <t>2022.01-2022.12</t>
        </is>
      </c>
      <c r="E629" s="46" t="inlineStr">
        <is>
          <t>山城乡</t>
        </is>
      </c>
      <c r="F629" s="51" t="inlineStr">
        <is>
          <t>雨露计划补助161人，其中：山城堡村20人、八里铺村27人、赵庄村13人、谢庄村14人、薛塬村23人、王山口子村19人、寨柯村17人、冯家沟村14人、郝掌村14人。</t>
        </is>
      </c>
      <c r="G629" s="46" t="n">
        <v>24.15</v>
      </c>
      <c r="H629" s="46" t="n"/>
      <c r="I629" s="46" t="n">
        <v>24.15</v>
      </c>
      <c r="J629" s="46" t="n"/>
      <c r="K629" s="46" t="n"/>
      <c r="L629" s="46" t="inlineStr">
        <is>
          <t>甘财扶贫〔2021〕25号</t>
        </is>
      </c>
      <c r="M629" s="51" t="inlineStr">
        <is>
          <t>有效减轻“两后生”家庭经济负担。</t>
        </is>
      </c>
      <c r="N629" s="51" t="inlineStr">
        <is>
          <t>帮助脱贫家庭新成长劳动力掌握职业技能，促进就业，巩固脱贫成果，改变贫困地区落后面貌，促进农村劳动力人口转移。</t>
        </is>
      </c>
      <c r="O629" s="46" t="n">
        <v>9</v>
      </c>
      <c r="P629" s="46" t="n"/>
      <c r="Q629" s="46">
        <f>R629+S629</f>
        <v/>
      </c>
      <c r="R629" s="46" t="n">
        <v>0.0161</v>
      </c>
      <c r="S629" s="46" t="n"/>
      <c r="T629" s="46">
        <f>U629+V629</f>
        <v/>
      </c>
      <c r="U629" s="46" t="n">
        <v>0.0161</v>
      </c>
      <c r="V629" s="46" t="n"/>
      <c r="W629" s="46" t="inlineStr">
        <is>
          <t>乡村
振兴局</t>
        </is>
      </c>
      <c r="X629" s="46" t="inlineStr">
        <is>
          <t>周鹏</t>
        </is>
      </c>
      <c r="Y629" s="46" t="inlineStr">
        <is>
          <t>山城乡</t>
        </is>
      </c>
      <c r="Z629" s="44" t="inlineStr">
        <is>
          <t>姚建平</t>
        </is>
      </c>
      <c r="AA629" s="44" t="inlineStr">
        <is>
          <t>环农领办发〔2022〕5号</t>
        </is>
      </c>
      <c r="AB629" s="67" t="inlineStr">
        <is>
          <t>省提
前批</t>
        </is>
      </c>
      <c r="AC629" s="67" t="inlineStr">
        <is>
          <t>否</t>
        </is>
      </c>
      <c r="AD629" s="67" t="inlineStr">
        <is>
          <t>√</t>
        </is>
      </c>
      <c r="AE629" s="67" t="inlineStr">
        <is>
          <t>√</t>
        </is>
      </c>
      <c r="AF629" s="67" t="inlineStr">
        <is>
          <t>√</t>
        </is>
      </c>
      <c r="AG629" s="67" t="inlineStr">
        <is>
          <t>√</t>
        </is>
      </c>
      <c r="AH629" s="67" t="inlineStr">
        <is>
          <t>√</t>
        </is>
      </c>
      <c r="AI629" s="67" t="inlineStr">
        <is>
          <t>√</t>
        </is>
      </c>
      <c r="AJ629" s="67" t="inlineStr">
        <is>
          <t>√</t>
        </is>
      </c>
      <c r="AK629" s="67" t="inlineStr">
        <is>
          <t>√</t>
        </is>
      </c>
      <c r="AL629" s="18" t="inlineStr">
        <is>
          <t>×</t>
        </is>
      </c>
      <c r="AM629" s="18" t="inlineStr">
        <is>
          <t>×</t>
        </is>
      </c>
      <c r="AN629" s="67" t="inlineStr">
        <is>
          <t>√</t>
        </is>
      </c>
      <c r="AO629" s="67" t="inlineStr">
        <is>
          <t>正在完善</t>
        </is>
      </c>
    </row>
    <row r="630" ht="71" customHeight="1" s="186">
      <c r="A630" s="123" t="n"/>
      <c r="B630" s="46" t="inlineStr">
        <is>
          <t>2022年春季学期
雨露计划</t>
        </is>
      </c>
      <c r="C630" s="46" t="inlineStr">
        <is>
          <t>新建</t>
        </is>
      </c>
      <c r="D630" s="44" t="inlineStr">
        <is>
          <t>2022.01-2022.12</t>
        </is>
      </c>
      <c r="E630" s="46" t="inlineStr">
        <is>
          <t>芦家湾乡</t>
        </is>
      </c>
      <c r="F630" s="51" t="inlineStr">
        <is>
          <t>雨露计划补助177人，其中：杨新庄村15人、花儿掌村24人、庙儿掌村14人、宋家掌村8人、井川村5人、桃李湾村19人、王庄村31人、大堡条村12人、盘龙村30人、小堡条村19人。</t>
        </is>
      </c>
      <c r="G630" s="46" t="n">
        <v>26.55</v>
      </c>
      <c r="H630" s="46" t="n"/>
      <c r="I630" s="46" t="n">
        <v>26.55</v>
      </c>
      <c r="J630" s="46" t="n"/>
      <c r="K630" s="46" t="n"/>
      <c r="L630" s="46" t="inlineStr">
        <is>
          <t>甘财扶贫〔2021〕25号</t>
        </is>
      </c>
      <c r="M630" s="51" t="inlineStr">
        <is>
          <t>有效减轻“两后生”家庭经济负担。</t>
        </is>
      </c>
      <c r="N630" s="51" t="inlineStr">
        <is>
          <t>帮助脱贫家庭新成长劳动力掌握职业技能，促进就业，巩固脱贫成果，改变贫困地区落后面貌，促进农村劳动力人口转移。</t>
        </is>
      </c>
      <c r="O630" s="46" t="n">
        <v>10</v>
      </c>
      <c r="P630" s="46" t="n"/>
      <c r="Q630" s="46">
        <f>R630+S630</f>
        <v/>
      </c>
      <c r="R630" s="46" t="n">
        <v>0.0177</v>
      </c>
      <c r="S630" s="46" t="n"/>
      <c r="T630" s="46">
        <f>U630+V630</f>
        <v/>
      </c>
      <c r="U630" s="46" t="n">
        <v>0.0177</v>
      </c>
      <c r="V630" s="46" t="n"/>
      <c r="W630" s="46" t="inlineStr">
        <is>
          <t>乡村
振兴局</t>
        </is>
      </c>
      <c r="X630" s="46" t="inlineStr">
        <is>
          <t>周鹏</t>
        </is>
      </c>
      <c r="Y630" s="46" t="inlineStr">
        <is>
          <t>芦家湾乡</t>
        </is>
      </c>
      <c r="Z630" s="44" t="inlineStr">
        <is>
          <t>马鹏飞</t>
        </is>
      </c>
      <c r="AA630" s="44" t="inlineStr">
        <is>
          <t>环农领办发〔2022〕5号</t>
        </is>
      </c>
      <c r="AB630" s="67" t="inlineStr">
        <is>
          <t>省提
前批</t>
        </is>
      </c>
      <c r="AC630" s="67" t="inlineStr">
        <is>
          <t>否</t>
        </is>
      </c>
      <c r="AD630" s="67" t="inlineStr">
        <is>
          <t>√</t>
        </is>
      </c>
      <c r="AE630" s="67" t="inlineStr">
        <is>
          <t>√</t>
        </is>
      </c>
      <c r="AF630" s="67" t="inlineStr">
        <is>
          <t>√</t>
        </is>
      </c>
      <c r="AG630" s="67" t="inlineStr">
        <is>
          <t>√</t>
        </is>
      </c>
      <c r="AH630" s="67" t="inlineStr">
        <is>
          <t>√</t>
        </is>
      </c>
      <c r="AI630" s="67" t="inlineStr">
        <is>
          <t>√</t>
        </is>
      </c>
      <c r="AJ630" s="67" t="inlineStr">
        <is>
          <t>√</t>
        </is>
      </c>
      <c r="AK630" s="67" t="inlineStr">
        <is>
          <t>√</t>
        </is>
      </c>
      <c r="AL630" s="18" t="inlineStr">
        <is>
          <t>×</t>
        </is>
      </c>
      <c r="AM630" s="18" t="inlineStr">
        <is>
          <t>×</t>
        </is>
      </c>
      <c r="AN630" s="67" t="inlineStr">
        <is>
          <t>√</t>
        </is>
      </c>
      <c r="AO630" s="67" t="inlineStr">
        <is>
          <t>正在完善</t>
        </is>
      </c>
    </row>
    <row r="631" ht="65" customHeight="1" s="186">
      <c r="A631" s="42" t="n"/>
      <c r="B631" s="42" t="inlineStr">
        <is>
          <t>2022年秋季学期雨露计划项目合计</t>
        </is>
      </c>
      <c r="C631" s="42" t="inlineStr">
        <is>
          <t>新建</t>
        </is>
      </c>
      <c r="D631" s="40" t="inlineStr">
        <is>
          <t>2022.01-2022.12</t>
        </is>
      </c>
      <c r="E631" s="42" t="inlineStr">
        <is>
          <t>全县20个乡镇</t>
        </is>
      </c>
      <c r="F631" s="50" t="inlineStr">
        <is>
          <t>对符合雨露计划项目补助条件的4100人（次）脱贫人口（含监测对象）进行补助，每人每学期补助1500元。</t>
        </is>
      </c>
      <c r="G631" s="42">
        <f>SUM(G632:G651)</f>
        <v/>
      </c>
      <c r="H631" s="42" t="n"/>
      <c r="I631" s="42" t="n">
        <v>615</v>
      </c>
      <c r="J631" s="42" t="n"/>
      <c r="K631" s="42" t="n"/>
      <c r="L631" s="42" t="n"/>
      <c r="M631" s="50" t="inlineStr">
        <is>
          <t>有效减轻“两后生”家庭经济负担。</t>
        </is>
      </c>
      <c r="N631" s="50" t="inlineStr">
        <is>
          <t>帮助脱贫家庭新成长劳动力掌握职业技能，促进就业，巩固脱贫成果，改变贫困地区落后面貌，促进农村劳动力人口转移。</t>
        </is>
      </c>
      <c r="O631" s="42" t="n">
        <v>215</v>
      </c>
      <c r="P631" s="42" t="n">
        <v>36</v>
      </c>
      <c r="Q631" s="42">
        <f>R631+S631</f>
        <v/>
      </c>
      <c r="R631" s="42">
        <f>SUM(R632:R651)</f>
        <v/>
      </c>
      <c r="S631" s="42" t="n"/>
      <c r="T631" s="42">
        <f>U631+V631</f>
        <v/>
      </c>
      <c r="U631" s="42">
        <f>SUM(U632:U651)</f>
        <v/>
      </c>
      <c r="V631" s="42" t="n"/>
      <c r="W631" s="42" t="inlineStr">
        <is>
          <t>乡村
振兴局</t>
        </is>
      </c>
      <c r="X631" s="42" t="inlineStr">
        <is>
          <t>周鹏</t>
        </is>
      </c>
      <c r="Y631" s="42" t="inlineStr">
        <is>
          <t>各乡镇</t>
        </is>
      </c>
      <c r="Z631" s="40" t="n"/>
      <c r="AA631" s="40" t="inlineStr">
        <is>
          <t>环农领办发〔2022〕5号</t>
        </is>
      </c>
      <c r="AB631" s="40" t="inlineStr">
        <is>
          <t>二批整合</t>
        </is>
      </c>
      <c r="AC631" s="67" t="inlineStr">
        <is>
          <t>否</t>
        </is>
      </c>
      <c r="AD631" s="67" t="inlineStr">
        <is>
          <t>√</t>
        </is>
      </c>
      <c r="AE631" s="67" t="inlineStr">
        <is>
          <t>√</t>
        </is>
      </c>
      <c r="AF631" s="67" t="inlineStr">
        <is>
          <t>√</t>
        </is>
      </c>
      <c r="AG631" s="67" t="inlineStr">
        <is>
          <t>√</t>
        </is>
      </c>
      <c r="AH631" s="67" t="inlineStr">
        <is>
          <t>√</t>
        </is>
      </c>
      <c r="AI631" s="67" t="inlineStr">
        <is>
          <t>√</t>
        </is>
      </c>
      <c r="AJ631" s="67" t="inlineStr">
        <is>
          <t>√</t>
        </is>
      </c>
      <c r="AK631" s="67" t="inlineStr">
        <is>
          <t>√</t>
        </is>
      </c>
      <c r="AL631" s="18" t="inlineStr">
        <is>
          <t>×</t>
        </is>
      </c>
      <c r="AM631" s="18" t="inlineStr">
        <is>
          <t>×</t>
        </is>
      </c>
      <c r="AN631" s="67" t="inlineStr">
        <is>
          <t>√</t>
        </is>
      </c>
      <c r="AO631" s="67" t="inlineStr">
        <is>
          <t>正在完善</t>
        </is>
      </c>
    </row>
    <row r="632" ht="69" customHeight="1" s="186">
      <c r="A632" s="123" t="n"/>
      <c r="B632" s="46" t="inlineStr">
        <is>
          <t>2022年秋季学期
雨露计划</t>
        </is>
      </c>
      <c r="C632" s="46" t="inlineStr">
        <is>
          <t>新建</t>
        </is>
      </c>
      <c r="D632" s="44" t="inlineStr">
        <is>
          <t>2022.01-2022.12</t>
        </is>
      </c>
      <c r="E632" s="46" t="inlineStr">
        <is>
          <t>八珠乡</t>
        </is>
      </c>
      <c r="F632" s="51" t="inlineStr">
        <is>
          <t>雨露计划补助154人，其中：八珠塬村27人、曹塬村21人、白塬村11人、瓦崾岘村18人、杏树沟村11人、塔尔咀村13人、马连掌村8人、冯家湾村17人、苟塬村14人、湫坝沟村14人。</t>
        </is>
      </c>
      <c r="G632" s="46" t="n">
        <v>23.1</v>
      </c>
      <c r="H632" s="46" t="n"/>
      <c r="I632" s="46" t="n">
        <v>23.1</v>
      </c>
      <c r="J632" s="46" t="n"/>
      <c r="K632" s="46" t="n"/>
      <c r="L632" s="46" t="inlineStr">
        <is>
          <t>甘财农〔2021〕139号</t>
        </is>
      </c>
      <c r="M632" s="51" t="inlineStr">
        <is>
          <t>有效减轻“两后生”家庭经济负担。</t>
        </is>
      </c>
      <c r="N632" s="51" t="inlineStr">
        <is>
          <t>帮助脱贫家庭新成长劳动力掌握职业技能，促进就业，巩固脱贫成果，改变贫困地区落后面貌，促进农村劳动力人口转移。</t>
        </is>
      </c>
      <c r="O632" s="46" t="n">
        <v>10</v>
      </c>
      <c r="P632" s="46" t="n"/>
      <c r="Q632" s="46">
        <f>R632+S632</f>
        <v/>
      </c>
      <c r="R632" s="46" t="n">
        <v>0.0154</v>
      </c>
      <c r="S632" s="46" t="n"/>
      <c r="T632" s="46">
        <f>U632+V632</f>
        <v/>
      </c>
      <c r="U632" s="46" t="n">
        <v>0.0154</v>
      </c>
      <c r="V632" s="46" t="n"/>
      <c r="W632" s="46" t="inlineStr">
        <is>
          <t>乡村
振兴局</t>
        </is>
      </c>
      <c r="X632" s="46" t="inlineStr">
        <is>
          <t>周鹏</t>
        </is>
      </c>
      <c r="Y632" s="46" t="inlineStr">
        <is>
          <t>八珠乡</t>
        </is>
      </c>
      <c r="Z632" s="44" t="inlineStr">
        <is>
          <t>白俊虎</t>
        </is>
      </c>
      <c r="AA632" s="44" t="inlineStr">
        <is>
          <t>环农领办发〔2022〕5号</t>
        </is>
      </c>
      <c r="AB632" s="67" t="inlineStr">
        <is>
          <t>二批
整合</t>
        </is>
      </c>
      <c r="AC632" s="67" t="inlineStr">
        <is>
          <t>否</t>
        </is>
      </c>
      <c r="AD632" s="67" t="inlineStr">
        <is>
          <t>√</t>
        </is>
      </c>
      <c r="AE632" s="67" t="inlineStr">
        <is>
          <t>√</t>
        </is>
      </c>
      <c r="AF632" s="67" t="inlineStr">
        <is>
          <t>√</t>
        </is>
      </c>
      <c r="AG632" s="67" t="inlineStr">
        <is>
          <t>√</t>
        </is>
      </c>
      <c r="AH632" s="67" t="inlineStr">
        <is>
          <t>√</t>
        </is>
      </c>
      <c r="AI632" s="67" t="inlineStr">
        <is>
          <t>√</t>
        </is>
      </c>
      <c r="AJ632" s="67" t="inlineStr">
        <is>
          <t>√</t>
        </is>
      </c>
      <c r="AK632" s="67" t="inlineStr">
        <is>
          <t>√</t>
        </is>
      </c>
      <c r="AL632" s="18" t="inlineStr">
        <is>
          <t>×</t>
        </is>
      </c>
      <c r="AM632" s="18" t="inlineStr">
        <is>
          <t>×</t>
        </is>
      </c>
      <c r="AN632" s="67" t="inlineStr">
        <is>
          <t>√</t>
        </is>
      </c>
      <c r="AO632" s="67" t="inlineStr">
        <is>
          <t>正在完善</t>
        </is>
      </c>
    </row>
    <row r="633" ht="69" customHeight="1" s="186">
      <c r="A633" s="123" t="n"/>
      <c r="B633" s="46" t="inlineStr">
        <is>
          <t>2022年秋季学期
雨露计划</t>
        </is>
      </c>
      <c r="C633" s="46" t="inlineStr">
        <is>
          <t>新建</t>
        </is>
      </c>
      <c r="D633" s="44" t="inlineStr">
        <is>
          <t>2022.01-2022.12</t>
        </is>
      </c>
      <c r="E633" s="46" t="inlineStr">
        <is>
          <t>罗山川乡</t>
        </is>
      </c>
      <c r="F633" s="51" t="inlineStr">
        <is>
          <t>雨露计划补助162人，其中：西阳洼村21人、苇之城村19人、龙柏山25人、兰家掌33人、大树塬29人、陈渠子11人、山水湾13人、光明村11人。</t>
        </is>
      </c>
      <c r="G633" s="46" t="n">
        <v>24.3</v>
      </c>
      <c r="H633" s="46" t="n"/>
      <c r="I633" s="46" t="n">
        <v>24.3</v>
      </c>
      <c r="J633" s="46" t="n"/>
      <c r="K633" s="46" t="n"/>
      <c r="L633" s="46" t="inlineStr">
        <is>
          <t>甘财农〔2021〕139号</t>
        </is>
      </c>
      <c r="M633" s="51" t="inlineStr">
        <is>
          <t>有效减轻“两后生”家庭经济负担。</t>
        </is>
      </c>
      <c r="N633" s="51" t="inlineStr">
        <is>
          <t>帮助脱贫家庭新成长劳动力掌握职业技能，促进就业，巩固脱贫成果，改变贫困地区落后面貌，促进农村劳动力人口转移。</t>
        </is>
      </c>
      <c r="O633" s="46" t="n">
        <v>8</v>
      </c>
      <c r="P633" s="46" t="n"/>
      <c r="Q633" s="46">
        <f>R633+S633</f>
        <v/>
      </c>
      <c r="R633" s="46" t="n">
        <v>0.0162</v>
      </c>
      <c r="S633" s="46" t="n"/>
      <c r="T633" s="46">
        <f>U633+V633</f>
        <v/>
      </c>
      <c r="U633" s="46" t="n">
        <v>0.0162</v>
      </c>
      <c r="V633" s="46" t="n"/>
      <c r="W633" s="46" t="inlineStr">
        <is>
          <t>乡村
振兴局</t>
        </is>
      </c>
      <c r="X633" s="46" t="inlineStr">
        <is>
          <t>周鹏</t>
        </is>
      </c>
      <c r="Y633" s="46" t="inlineStr">
        <is>
          <t>罗山川乡</t>
        </is>
      </c>
      <c r="Z633" s="44" t="inlineStr">
        <is>
          <t>李怀文</t>
        </is>
      </c>
      <c r="AA633" s="44" t="inlineStr">
        <is>
          <t>环农领办发〔2022〕5号</t>
        </is>
      </c>
      <c r="AB633" s="67" t="inlineStr">
        <is>
          <t>二批
整合</t>
        </is>
      </c>
      <c r="AC633" s="67" t="inlineStr">
        <is>
          <t>否</t>
        </is>
      </c>
      <c r="AD633" s="67" t="inlineStr">
        <is>
          <t>√</t>
        </is>
      </c>
      <c r="AE633" s="67" t="inlineStr">
        <is>
          <t>√</t>
        </is>
      </c>
      <c r="AF633" s="67" t="inlineStr">
        <is>
          <t>√</t>
        </is>
      </c>
      <c r="AG633" s="67" t="inlineStr">
        <is>
          <t>√</t>
        </is>
      </c>
      <c r="AH633" s="67" t="inlineStr">
        <is>
          <t>√</t>
        </is>
      </c>
      <c r="AI633" s="67" t="inlineStr">
        <is>
          <t>√</t>
        </is>
      </c>
      <c r="AJ633" s="67" t="inlineStr">
        <is>
          <t>√</t>
        </is>
      </c>
      <c r="AK633" s="67" t="inlineStr">
        <is>
          <t>√</t>
        </is>
      </c>
      <c r="AL633" s="18" t="inlineStr">
        <is>
          <t>×</t>
        </is>
      </c>
      <c r="AM633" s="18" t="inlineStr">
        <is>
          <t>×</t>
        </is>
      </c>
      <c r="AN633" s="67" t="inlineStr">
        <is>
          <t>√</t>
        </is>
      </c>
      <c r="AO633" s="67" t="inlineStr">
        <is>
          <t>正在完善</t>
        </is>
      </c>
    </row>
    <row r="634" ht="92" customHeight="1" s="186">
      <c r="A634" s="123" t="n"/>
      <c r="B634" s="46" t="inlineStr">
        <is>
          <t>2022年秋季学期
雨露计划</t>
        </is>
      </c>
      <c r="C634" s="46" t="inlineStr">
        <is>
          <t>新建</t>
        </is>
      </c>
      <c r="D634" s="44" t="inlineStr">
        <is>
          <t>2022.01-2022.12</t>
        </is>
      </c>
      <c r="E634" s="46" t="inlineStr">
        <is>
          <t>洪德镇</t>
        </is>
      </c>
      <c r="F634" s="51" t="inlineStr">
        <is>
          <t>雨露计划补助414人，其中：河连湾村35人、苗河村8人、苏长沟33人、丁阳渠子村12人、耿塬畔村32人、洪德街村21人、寇河村28人、李达掌村9人、梁岔村20人、马塬村28人、大户塬村8人、赵洼村13人、私盐路村14人、新集子村21人、张崾岘村28人、许旗村24人、李塬村27人、肖关村34人、张塬19人。</t>
        </is>
      </c>
      <c r="G634" s="46" t="n">
        <v>62.1</v>
      </c>
      <c r="H634" s="46" t="n"/>
      <c r="I634" s="46" t="n">
        <v>62.1</v>
      </c>
      <c r="J634" s="46" t="n"/>
      <c r="K634" s="46" t="n"/>
      <c r="L634" s="46" t="inlineStr">
        <is>
          <t>甘财农〔2021〕139号</t>
        </is>
      </c>
      <c r="M634" s="51" t="inlineStr">
        <is>
          <t>有效减轻“两后生”家庭经济负担。</t>
        </is>
      </c>
      <c r="N634" s="51" t="inlineStr">
        <is>
          <t>帮助脱贫家庭新成长劳动力掌握职业技能，促进就业，巩固脱贫成果，改变贫困地区落后面貌，促进农村劳动力人口转移。</t>
        </is>
      </c>
      <c r="O634" s="46" t="n">
        <v>19</v>
      </c>
      <c r="P634" s="46" t="n"/>
      <c r="Q634" s="46">
        <f>R634+S634</f>
        <v/>
      </c>
      <c r="R634" s="46" t="n">
        <v>0.0414</v>
      </c>
      <c r="S634" s="46" t="n"/>
      <c r="T634" s="46">
        <f>U634+V634</f>
        <v/>
      </c>
      <c r="U634" s="46" t="n">
        <v>0.0414</v>
      </c>
      <c r="V634" s="46" t="n"/>
      <c r="W634" s="46" t="inlineStr">
        <is>
          <t>乡村
振兴局</t>
        </is>
      </c>
      <c r="X634" s="46" t="inlineStr">
        <is>
          <t>周鹏</t>
        </is>
      </c>
      <c r="Y634" s="46" t="inlineStr">
        <is>
          <t>洪德镇</t>
        </is>
      </c>
      <c r="Z634" s="71" t="inlineStr">
        <is>
          <t>王国伍</t>
        </is>
      </c>
      <c r="AA634" s="44" t="inlineStr">
        <is>
          <t>环农领办发〔2022〕5号</t>
        </is>
      </c>
      <c r="AB634" s="67" t="inlineStr">
        <is>
          <t>二批
整合</t>
        </is>
      </c>
      <c r="AC634" s="67" t="inlineStr">
        <is>
          <t>否</t>
        </is>
      </c>
      <c r="AD634" s="67" t="inlineStr">
        <is>
          <t>√</t>
        </is>
      </c>
      <c r="AE634" s="67" t="inlineStr">
        <is>
          <t>√</t>
        </is>
      </c>
      <c r="AF634" s="67" t="inlineStr">
        <is>
          <t>√</t>
        </is>
      </c>
      <c r="AG634" s="67" t="inlineStr">
        <is>
          <t>√</t>
        </is>
      </c>
      <c r="AH634" s="67" t="inlineStr">
        <is>
          <t>√</t>
        </is>
      </c>
      <c r="AI634" s="67" t="inlineStr">
        <is>
          <t>√</t>
        </is>
      </c>
      <c r="AJ634" s="67" t="inlineStr">
        <is>
          <t>√</t>
        </is>
      </c>
      <c r="AK634" s="67" t="inlineStr">
        <is>
          <t>√</t>
        </is>
      </c>
      <c r="AL634" s="18" t="inlineStr">
        <is>
          <t>×</t>
        </is>
      </c>
      <c r="AM634" s="18" t="inlineStr">
        <is>
          <t>×</t>
        </is>
      </c>
      <c r="AN634" s="67" t="inlineStr">
        <is>
          <t>√</t>
        </is>
      </c>
      <c r="AO634" s="67" t="inlineStr">
        <is>
          <t>正在完善</t>
        </is>
      </c>
    </row>
    <row r="635" ht="72" customHeight="1" s="186">
      <c r="A635" s="123" t="n"/>
      <c r="B635" s="46" t="inlineStr">
        <is>
          <t>2022年秋季学期
雨露计划</t>
        </is>
      </c>
      <c r="C635" s="46" t="inlineStr">
        <is>
          <t>新建</t>
        </is>
      </c>
      <c r="D635" s="44" t="inlineStr">
        <is>
          <t>2022.01-2022.12</t>
        </is>
      </c>
      <c r="E635" s="46" t="inlineStr">
        <is>
          <t>合道镇</t>
        </is>
      </c>
      <c r="F635" s="51" t="inlineStr">
        <is>
          <t>雨露计划补助344人，其中：陈旗塬村33人、尚西坪村26人、陶洼子村19人、梁坪村11人、唐台子村25人、红崖洼村12人、朱家塬村22人、赵家塬村23人、辛坪村27人、杨坪沟村32人、大路洼村5人、常崾岘村10人、寨子坪村16人、沈家岭村28人、赵台村35人、瓦天沟村11人、何坪村9人。</t>
        </is>
      </c>
      <c r="G635" s="46" t="n">
        <v>51.6</v>
      </c>
      <c r="H635" s="46" t="n"/>
      <c r="I635" s="46" t="n">
        <v>51.6</v>
      </c>
      <c r="J635" s="46" t="n"/>
      <c r="K635" s="46" t="n"/>
      <c r="L635" s="46" t="inlineStr">
        <is>
          <t>甘财农〔2021〕139号</t>
        </is>
      </c>
      <c r="M635" s="51" t="inlineStr">
        <is>
          <t>有效减轻“两后生”家庭经济负担。</t>
        </is>
      </c>
      <c r="N635" s="51" t="inlineStr">
        <is>
          <t>帮助脱贫家庭新成长劳动力掌握职业技能，促进就业，巩固脱贫成果，改变贫困地区落后面貌，促进农村劳动力人口转移。</t>
        </is>
      </c>
      <c r="O635" s="46" t="n">
        <v>17</v>
      </c>
      <c r="P635" s="46" t="n"/>
      <c r="Q635" s="46">
        <f>R635+S635</f>
        <v/>
      </c>
      <c r="R635" s="46" t="n">
        <v>0.0344</v>
      </c>
      <c r="S635" s="46" t="n"/>
      <c r="T635" s="46">
        <f>U635+V635</f>
        <v/>
      </c>
      <c r="U635" s="46" t="n">
        <v>0.0344</v>
      </c>
      <c r="V635" s="46" t="n"/>
      <c r="W635" s="46" t="inlineStr">
        <is>
          <t>乡村
振兴局</t>
        </is>
      </c>
      <c r="X635" s="46" t="inlineStr">
        <is>
          <t>周鹏</t>
        </is>
      </c>
      <c r="Y635" s="46" t="inlineStr">
        <is>
          <t>合道镇</t>
        </is>
      </c>
      <c r="Z635" s="44" t="inlineStr">
        <is>
          <t>王宝明</t>
        </is>
      </c>
      <c r="AA635" s="44" t="inlineStr">
        <is>
          <t>环农领办发〔2022〕5号</t>
        </is>
      </c>
      <c r="AB635" s="67" t="inlineStr">
        <is>
          <t>二批
整合</t>
        </is>
      </c>
      <c r="AC635" s="67" t="inlineStr">
        <is>
          <t>否</t>
        </is>
      </c>
      <c r="AD635" s="67" t="inlineStr">
        <is>
          <t>√</t>
        </is>
      </c>
      <c r="AE635" s="67" t="inlineStr">
        <is>
          <t>√</t>
        </is>
      </c>
      <c r="AF635" s="67" t="inlineStr">
        <is>
          <t>√</t>
        </is>
      </c>
      <c r="AG635" s="67" t="inlineStr">
        <is>
          <t>√</t>
        </is>
      </c>
      <c r="AH635" s="67" t="inlineStr">
        <is>
          <t>√</t>
        </is>
      </c>
      <c r="AI635" s="67" t="inlineStr">
        <is>
          <t>√</t>
        </is>
      </c>
      <c r="AJ635" s="67" t="inlineStr">
        <is>
          <t>√</t>
        </is>
      </c>
      <c r="AK635" s="67" t="inlineStr">
        <is>
          <t>√</t>
        </is>
      </c>
      <c r="AL635" s="18" t="inlineStr">
        <is>
          <t>×</t>
        </is>
      </c>
      <c r="AM635" s="18" t="inlineStr">
        <is>
          <t>×</t>
        </is>
      </c>
      <c r="AN635" s="67" t="inlineStr">
        <is>
          <t>√</t>
        </is>
      </c>
      <c r="AO635" s="67" t="inlineStr">
        <is>
          <t>正在完善</t>
        </is>
      </c>
    </row>
    <row r="636" ht="81" customHeight="1" s="186">
      <c r="A636" s="123" t="n"/>
      <c r="B636" s="46" t="inlineStr">
        <is>
          <t>2022年秋季学期
雨露计划</t>
        </is>
      </c>
      <c r="C636" s="46" t="inlineStr">
        <is>
          <t>新建</t>
        </is>
      </c>
      <c r="D636" s="44" t="inlineStr">
        <is>
          <t>2022.01-2022.12</t>
        </is>
      </c>
      <c r="E636" s="46" t="inlineStr">
        <is>
          <t>小南沟乡</t>
        </is>
      </c>
      <c r="F636" s="51" t="inlineStr">
        <is>
          <t>雨露计划补助188人，其中：小南沟村22人、陈掌村10人、许掌14人、李塬村17人、汪天子村7人、李上山村8人、粉子山村17人、燕麦掌村11人、丁寨柯村38人、杨胡套子村21人、连川村19人、天子渠村4人。</t>
        </is>
      </c>
      <c r="G636" s="46" t="n">
        <v>28.2</v>
      </c>
      <c r="H636" s="46" t="n"/>
      <c r="I636" s="46" t="n">
        <v>28.2</v>
      </c>
      <c r="J636" s="46" t="n"/>
      <c r="K636" s="46" t="n"/>
      <c r="L636" s="46" t="inlineStr">
        <is>
          <t>甘财农〔2021〕139号</t>
        </is>
      </c>
      <c r="M636" s="51" t="inlineStr">
        <is>
          <t>有效减轻“两后生”家庭经济负担。</t>
        </is>
      </c>
      <c r="N636" s="51" t="inlineStr">
        <is>
          <t>帮助脱贫家庭新成长劳动力掌握职业技能，促进就业，巩固脱贫成果，改变贫困地区落后面貌，促进农村劳动力人口转移。</t>
        </is>
      </c>
      <c r="O636" s="46" t="n">
        <v>12</v>
      </c>
      <c r="P636" s="46" t="n"/>
      <c r="Q636" s="46">
        <f>R636+S636</f>
        <v/>
      </c>
      <c r="R636" s="46" t="n">
        <v>0.0188</v>
      </c>
      <c r="S636" s="46" t="n"/>
      <c r="T636" s="46">
        <f>U636+V636</f>
        <v/>
      </c>
      <c r="U636" s="46" t="n">
        <v>0.0188</v>
      </c>
      <c r="V636" s="46" t="n"/>
      <c r="W636" s="46" t="inlineStr">
        <is>
          <t>乡村
振兴局</t>
        </is>
      </c>
      <c r="X636" s="46" t="inlineStr">
        <is>
          <t>周鹏</t>
        </is>
      </c>
      <c r="Y636" s="46" t="inlineStr">
        <is>
          <t>小南沟乡</t>
        </is>
      </c>
      <c r="Z636" s="44" t="inlineStr">
        <is>
          <t>任新育</t>
        </is>
      </c>
      <c r="AA636" s="44" t="inlineStr">
        <is>
          <t>环农领办发〔2022〕5号</t>
        </is>
      </c>
      <c r="AB636" s="67" t="inlineStr">
        <is>
          <t>二批
整合</t>
        </is>
      </c>
      <c r="AC636" s="67" t="inlineStr">
        <is>
          <t>否</t>
        </is>
      </c>
      <c r="AD636" s="67" t="inlineStr">
        <is>
          <t>√</t>
        </is>
      </c>
      <c r="AE636" s="67" t="inlineStr">
        <is>
          <t>√</t>
        </is>
      </c>
      <c r="AF636" s="67" t="inlineStr">
        <is>
          <t>√</t>
        </is>
      </c>
      <c r="AG636" s="67" t="inlineStr">
        <is>
          <t>√</t>
        </is>
      </c>
      <c r="AH636" s="67" t="inlineStr">
        <is>
          <t>√</t>
        </is>
      </c>
      <c r="AI636" s="67" t="inlineStr">
        <is>
          <t>√</t>
        </is>
      </c>
      <c r="AJ636" s="67" t="inlineStr">
        <is>
          <t>√</t>
        </is>
      </c>
      <c r="AK636" s="67" t="inlineStr">
        <is>
          <t>√</t>
        </is>
      </c>
      <c r="AL636" s="18" t="inlineStr">
        <is>
          <t>×</t>
        </is>
      </c>
      <c r="AM636" s="18" t="inlineStr">
        <is>
          <t>×</t>
        </is>
      </c>
      <c r="AN636" s="67" t="inlineStr">
        <is>
          <t>√</t>
        </is>
      </c>
      <c r="AO636" s="67" t="inlineStr">
        <is>
          <t>正在完善</t>
        </is>
      </c>
    </row>
    <row r="637" ht="81" customHeight="1" s="186">
      <c r="A637" s="123" t="n"/>
      <c r="B637" s="46" t="inlineStr">
        <is>
          <t>2022年秋季学期
雨露计划</t>
        </is>
      </c>
      <c r="C637" s="46" t="inlineStr">
        <is>
          <t>新建</t>
        </is>
      </c>
      <c r="D637" s="44" t="inlineStr">
        <is>
          <t>2022.01-2022.12</t>
        </is>
      </c>
      <c r="E637" s="46" t="inlineStr">
        <is>
          <t>天池乡</t>
        </is>
      </c>
      <c r="F637" s="51" t="inlineStr">
        <is>
          <t>雨露计划补助232人，其中：天池村9人、张邓塬村8人、梁河村8、殷屈河村35人、苏北岔村27人、潘老庄村21人、大庄台村19人、四合掌村13人、老庄湾村17人、井渠淌村17人、鲜岔村8人、碾盘岭村8人、大方山村15人、喜家坪村3人、曹李川村12人、吴城子村12人。</t>
        </is>
      </c>
      <c r="G637" s="46" t="n">
        <v>34.8</v>
      </c>
      <c r="H637" s="67" t="n"/>
      <c r="I637" s="46" t="n">
        <v>34.8</v>
      </c>
      <c r="J637" s="46" t="n"/>
      <c r="K637" s="46" t="n"/>
      <c r="L637" s="46" t="inlineStr">
        <is>
          <t>甘财农〔2021〕139号</t>
        </is>
      </c>
      <c r="M637" s="51" t="inlineStr">
        <is>
          <t>有效减轻“两后生”家庭经济负担。</t>
        </is>
      </c>
      <c r="N637" s="51" t="inlineStr">
        <is>
          <t>帮助脱贫家庭新成长劳动力掌握职业技能，促进就业，巩固脱贫成果，改变贫困地区落后面貌，促进农村劳动力人口转移。</t>
        </is>
      </c>
      <c r="O637" s="46" t="n">
        <v>16</v>
      </c>
      <c r="P637" s="46" t="n"/>
      <c r="Q637" s="46">
        <f>R637+S637</f>
        <v/>
      </c>
      <c r="R637" s="46" t="n">
        <v>0.0232</v>
      </c>
      <c r="S637" s="46" t="n"/>
      <c r="T637" s="46">
        <f>U637+V637</f>
        <v/>
      </c>
      <c r="U637" s="46" t="n">
        <v>0.0232</v>
      </c>
      <c r="V637" s="46" t="n"/>
      <c r="W637" s="46" t="inlineStr">
        <is>
          <t>乡村
振兴局</t>
        </is>
      </c>
      <c r="X637" s="46" t="inlineStr">
        <is>
          <t>周鹏</t>
        </is>
      </c>
      <c r="Y637" s="46" t="inlineStr">
        <is>
          <t>天池乡</t>
        </is>
      </c>
      <c r="Z637" s="44" t="inlineStr">
        <is>
          <t>刘震</t>
        </is>
      </c>
      <c r="AA637" s="44" t="inlineStr">
        <is>
          <t>环农领办发〔2022〕5号</t>
        </is>
      </c>
      <c r="AB637" s="67" t="inlineStr">
        <is>
          <t>二批
整合</t>
        </is>
      </c>
      <c r="AC637" s="67" t="inlineStr">
        <is>
          <t>否</t>
        </is>
      </c>
      <c r="AD637" s="67" t="inlineStr">
        <is>
          <t>√</t>
        </is>
      </c>
      <c r="AE637" s="67" t="inlineStr">
        <is>
          <t>√</t>
        </is>
      </c>
      <c r="AF637" s="67" t="inlineStr">
        <is>
          <t>√</t>
        </is>
      </c>
      <c r="AG637" s="67" t="inlineStr">
        <is>
          <t>√</t>
        </is>
      </c>
      <c r="AH637" s="67" t="inlineStr">
        <is>
          <t>√</t>
        </is>
      </c>
      <c r="AI637" s="67" t="inlineStr">
        <is>
          <t>√</t>
        </is>
      </c>
      <c r="AJ637" s="67" t="inlineStr">
        <is>
          <t>√</t>
        </is>
      </c>
      <c r="AK637" s="67" t="inlineStr">
        <is>
          <t>√</t>
        </is>
      </c>
      <c r="AL637" s="18" t="inlineStr">
        <is>
          <t>×</t>
        </is>
      </c>
      <c r="AM637" s="18" t="inlineStr">
        <is>
          <t>×</t>
        </is>
      </c>
      <c r="AN637" s="67" t="inlineStr">
        <is>
          <t>√</t>
        </is>
      </c>
      <c r="AO637" s="67" t="inlineStr">
        <is>
          <t>正在完善</t>
        </is>
      </c>
    </row>
    <row r="638" ht="69" customHeight="1" s="186">
      <c r="A638" s="123" t="n"/>
      <c r="B638" s="46" t="inlineStr">
        <is>
          <t>2022年秋季学期
雨露计划</t>
        </is>
      </c>
      <c r="C638" s="46" t="inlineStr">
        <is>
          <t>新建</t>
        </is>
      </c>
      <c r="D638" s="44" t="inlineStr">
        <is>
          <t>2022.01-2022.12</t>
        </is>
      </c>
      <c r="E638" s="46" t="inlineStr">
        <is>
          <t>虎洞镇</t>
        </is>
      </c>
      <c r="F638" s="51" t="inlineStr">
        <is>
          <t>雨露计划补助176人，其中：贾驿村18人、高庙湾村22人、魏家河村29人、砂井子村18人、刘解掌村14人、金庄原村21人、常兆台村16人、张家湾村19人、张大掌村4人、半个城村15人。</t>
        </is>
      </c>
      <c r="G638" s="46" t="n">
        <v>26.4</v>
      </c>
      <c r="H638" s="67" t="n"/>
      <c r="I638" s="46" t="n">
        <v>26.4</v>
      </c>
      <c r="J638" s="46" t="n"/>
      <c r="K638" s="46" t="n"/>
      <c r="L638" s="46" t="inlineStr">
        <is>
          <t>甘财农〔2021〕139号</t>
        </is>
      </c>
      <c r="M638" s="51" t="inlineStr">
        <is>
          <t>有效减轻“两后生”家庭经济负担。</t>
        </is>
      </c>
      <c r="N638" s="51" t="inlineStr">
        <is>
          <t>帮助脱贫家庭新成长劳动力掌握职业技能，促进就业，巩固脱贫成果，改变贫困地区落后面貌，促进农村劳动力人口转移。</t>
        </is>
      </c>
      <c r="O638" s="46" t="n">
        <v>10</v>
      </c>
      <c r="P638" s="46" t="n"/>
      <c r="Q638" s="46">
        <f>R638+S638</f>
        <v/>
      </c>
      <c r="R638" s="46" t="n">
        <v>0.0176</v>
      </c>
      <c r="S638" s="46" t="n"/>
      <c r="T638" s="46">
        <f>U638+V638</f>
        <v/>
      </c>
      <c r="U638" s="46" t="n">
        <v>0.0176</v>
      </c>
      <c r="V638" s="46" t="n"/>
      <c r="W638" s="46" t="inlineStr">
        <is>
          <t>乡村
振兴局</t>
        </is>
      </c>
      <c r="X638" s="46" t="inlineStr">
        <is>
          <t>周鹏</t>
        </is>
      </c>
      <c r="Y638" s="46" t="inlineStr">
        <is>
          <t>虎洞镇</t>
        </is>
      </c>
      <c r="Z638" s="44" t="inlineStr">
        <is>
          <t>梁海涛</t>
        </is>
      </c>
      <c r="AA638" s="44" t="inlineStr">
        <is>
          <t>环农领办发〔2022〕5号</t>
        </is>
      </c>
      <c r="AB638" s="67" t="inlineStr">
        <is>
          <t>二批
整合</t>
        </is>
      </c>
      <c r="AC638" s="67" t="inlineStr">
        <is>
          <t>否</t>
        </is>
      </c>
      <c r="AD638" s="67" t="inlineStr">
        <is>
          <t>√</t>
        </is>
      </c>
      <c r="AE638" s="67" t="inlineStr">
        <is>
          <t>√</t>
        </is>
      </c>
      <c r="AF638" s="67" t="inlineStr">
        <is>
          <t>√</t>
        </is>
      </c>
      <c r="AG638" s="67" t="inlineStr">
        <is>
          <t>√</t>
        </is>
      </c>
      <c r="AH638" s="67" t="inlineStr">
        <is>
          <t>√</t>
        </is>
      </c>
      <c r="AI638" s="67" t="inlineStr">
        <is>
          <t>√</t>
        </is>
      </c>
      <c r="AJ638" s="67" t="inlineStr">
        <is>
          <t>√</t>
        </is>
      </c>
      <c r="AK638" s="67" t="inlineStr">
        <is>
          <t>√</t>
        </is>
      </c>
      <c r="AL638" s="18" t="inlineStr">
        <is>
          <t>×</t>
        </is>
      </c>
      <c r="AM638" s="18" t="inlineStr">
        <is>
          <t>×</t>
        </is>
      </c>
      <c r="AN638" s="67" t="inlineStr">
        <is>
          <t>√</t>
        </is>
      </c>
      <c r="AO638" s="67" t="inlineStr">
        <is>
          <t>正在完善</t>
        </is>
      </c>
    </row>
    <row r="639" ht="69" customHeight="1" s="186">
      <c r="A639" s="123" t="n"/>
      <c r="B639" s="46" t="inlineStr">
        <is>
          <t>2022年秋季学期
雨露计划</t>
        </is>
      </c>
      <c r="C639" s="46" t="inlineStr">
        <is>
          <t>新建</t>
        </is>
      </c>
      <c r="D639" s="44" t="inlineStr">
        <is>
          <t>2022.01-2022.12</t>
        </is>
      </c>
      <c r="E639" s="46" t="inlineStr">
        <is>
          <t>耿湾乡</t>
        </is>
      </c>
      <c r="F639" s="51" t="inlineStr">
        <is>
          <t>雨露计划补助271人，其中：张台村19人、潘掌村39人、万湾村35人、郝东掌村35人、许掌村35人、郜庄村15人、四合原村19人、桃树掌村14人、韩老庄村14人、天桥村13人、早流渠村6人、耿河村16人、黑城岔村11人。</t>
        </is>
      </c>
      <c r="G639" s="46" t="n">
        <v>40.65</v>
      </c>
      <c r="H639" s="67" t="n"/>
      <c r="I639" s="46" t="n">
        <v>40.65</v>
      </c>
      <c r="J639" s="46" t="n"/>
      <c r="K639" s="46" t="n"/>
      <c r="L639" s="46" t="inlineStr">
        <is>
          <t>甘财农〔2021〕139号</t>
        </is>
      </c>
      <c r="M639" s="51" t="inlineStr">
        <is>
          <t>有效减轻“两后生”家庭经济负担。</t>
        </is>
      </c>
      <c r="N639" s="51" t="inlineStr">
        <is>
          <t>帮助脱贫家庭新成长劳动力掌握职业技能，促进就业，巩固脱贫成果，改变贫困地区落后面貌，促进农村劳动力人口转移。</t>
        </is>
      </c>
      <c r="O639" s="46" t="n">
        <v>13</v>
      </c>
      <c r="P639" s="46" t="n"/>
      <c r="Q639" s="46">
        <f>R639+S639</f>
        <v/>
      </c>
      <c r="R639" s="46" t="n">
        <v>0.0271</v>
      </c>
      <c r="S639" s="46" t="n"/>
      <c r="T639" s="46">
        <f>U639+V639</f>
        <v/>
      </c>
      <c r="U639" s="46" t="n">
        <v>0.0271</v>
      </c>
      <c r="V639" s="46" t="n"/>
      <c r="W639" s="46" t="inlineStr">
        <is>
          <t>乡村
振兴局</t>
        </is>
      </c>
      <c r="X639" s="46" t="inlineStr">
        <is>
          <t>周鹏</t>
        </is>
      </c>
      <c r="Y639" s="46" t="inlineStr">
        <is>
          <t>耿湾乡</t>
        </is>
      </c>
      <c r="Z639" s="44" t="inlineStr">
        <is>
          <t>王秀丽</t>
        </is>
      </c>
      <c r="AA639" s="44" t="inlineStr">
        <is>
          <t>环农领办发〔2022〕5号</t>
        </is>
      </c>
      <c r="AB639" s="67" t="inlineStr">
        <is>
          <t>二批
整合</t>
        </is>
      </c>
      <c r="AC639" s="67" t="inlineStr">
        <is>
          <t>否</t>
        </is>
      </c>
      <c r="AD639" s="67" t="inlineStr">
        <is>
          <t>√</t>
        </is>
      </c>
      <c r="AE639" s="67" t="inlineStr">
        <is>
          <t>√</t>
        </is>
      </c>
      <c r="AF639" s="67" t="inlineStr">
        <is>
          <t>√</t>
        </is>
      </c>
      <c r="AG639" s="67" t="inlineStr">
        <is>
          <t>√</t>
        </is>
      </c>
      <c r="AH639" s="67" t="inlineStr">
        <is>
          <t>√</t>
        </is>
      </c>
      <c r="AI639" s="67" t="inlineStr">
        <is>
          <t>√</t>
        </is>
      </c>
      <c r="AJ639" s="67" t="inlineStr">
        <is>
          <t>√</t>
        </is>
      </c>
      <c r="AK639" s="67" t="inlineStr">
        <is>
          <t>√</t>
        </is>
      </c>
      <c r="AL639" s="18" t="inlineStr">
        <is>
          <t>×</t>
        </is>
      </c>
      <c r="AM639" s="18" t="inlineStr">
        <is>
          <t>×</t>
        </is>
      </c>
      <c r="AN639" s="67" t="inlineStr">
        <is>
          <t>√</t>
        </is>
      </c>
      <c r="AO639" s="67" t="inlineStr">
        <is>
          <t>正在完善</t>
        </is>
      </c>
    </row>
    <row r="640" ht="69" customHeight="1" s="186">
      <c r="A640" s="123" t="n"/>
      <c r="B640" s="46" t="inlineStr">
        <is>
          <t>2022年秋季学期
雨露计划</t>
        </is>
      </c>
      <c r="C640" s="46" t="inlineStr">
        <is>
          <t>新建</t>
        </is>
      </c>
      <c r="D640" s="44" t="inlineStr">
        <is>
          <t>2022.01-2022.12</t>
        </is>
      </c>
      <c r="E640" s="46" t="inlineStr">
        <is>
          <t>山城乡</t>
        </is>
      </c>
      <c r="F640" s="51" t="inlineStr">
        <is>
          <t>雨露计划补助161人，其中：山城堡村20人、八里铺村27人、赵庄村13人、谢庄村14人、薛塬村23人、王山口子村19人、寨柯村17人、冯家沟村14人、郝掌村14人。</t>
        </is>
      </c>
      <c r="G640" s="46" t="n">
        <v>24.15</v>
      </c>
      <c r="H640" s="67" t="n"/>
      <c r="I640" s="46" t="n">
        <v>24.15</v>
      </c>
      <c r="J640" s="46" t="n"/>
      <c r="K640" s="46" t="n"/>
      <c r="L640" s="46" t="inlineStr">
        <is>
          <t>甘财农〔2021〕139号</t>
        </is>
      </c>
      <c r="M640" s="51" t="inlineStr">
        <is>
          <t>有效减轻“两后生”家庭经济负担。</t>
        </is>
      </c>
      <c r="N640" s="51" t="inlineStr">
        <is>
          <t>帮助脱贫家庭新成长劳动力掌握职业技能，促进就业，巩固脱贫成果，改变贫困地区落后面貌，促进农村劳动力人口转移。</t>
        </is>
      </c>
      <c r="O640" s="46" t="n">
        <v>9</v>
      </c>
      <c r="P640" s="46" t="n"/>
      <c r="Q640" s="46">
        <f>R640+S640</f>
        <v/>
      </c>
      <c r="R640" s="46" t="n">
        <v>0.0161</v>
      </c>
      <c r="S640" s="46" t="n"/>
      <c r="T640" s="46">
        <f>U640+V640</f>
        <v/>
      </c>
      <c r="U640" s="46" t="n">
        <v>0.0161</v>
      </c>
      <c r="V640" s="46" t="n"/>
      <c r="W640" s="46" t="inlineStr">
        <is>
          <t>乡村
振兴局</t>
        </is>
      </c>
      <c r="X640" s="46" t="inlineStr">
        <is>
          <t>周鹏</t>
        </is>
      </c>
      <c r="Y640" s="46" t="inlineStr">
        <is>
          <t>山城乡</t>
        </is>
      </c>
      <c r="Z640" s="44" t="inlineStr">
        <is>
          <t>姚建平</t>
        </is>
      </c>
      <c r="AA640" s="44" t="inlineStr">
        <is>
          <t>环农领办发〔2022〕5号</t>
        </is>
      </c>
      <c r="AB640" s="67" t="inlineStr">
        <is>
          <t>二批
整合</t>
        </is>
      </c>
      <c r="AC640" s="67" t="inlineStr">
        <is>
          <t>否</t>
        </is>
      </c>
      <c r="AD640" s="67" t="inlineStr">
        <is>
          <t>√</t>
        </is>
      </c>
      <c r="AE640" s="67" t="inlineStr">
        <is>
          <t>√</t>
        </is>
      </c>
      <c r="AF640" s="67" t="inlineStr">
        <is>
          <t>√</t>
        </is>
      </c>
      <c r="AG640" s="67" t="inlineStr">
        <is>
          <t>√</t>
        </is>
      </c>
      <c r="AH640" s="67" t="inlineStr">
        <is>
          <t>√</t>
        </is>
      </c>
      <c r="AI640" s="67" t="inlineStr">
        <is>
          <t>√</t>
        </is>
      </c>
      <c r="AJ640" s="67" t="inlineStr">
        <is>
          <t>√</t>
        </is>
      </c>
      <c r="AK640" s="67" t="inlineStr">
        <is>
          <t>√</t>
        </is>
      </c>
      <c r="AL640" s="18" t="inlineStr">
        <is>
          <t>×</t>
        </is>
      </c>
      <c r="AM640" s="18" t="inlineStr">
        <is>
          <t>×</t>
        </is>
      </c>
      <c r="AN640" s="67" t="inlineStr">
        <is>
          <t>√</t>
        </is>
      </c>
      <c r="AO640" s="67" t="inlineStr">
        <is>
          <t>正在完善</t>
        </is>
      </c>
    </row>
    <row r="641" ht="69" customHeight="1" s="186">
      <c r="A641" s="123" t="n"/>
      <c r="B641" s="46" t="inlineStr">
        <is>
          <t>2022年秋季学期
雨露计划</t>
        </is>
      </c>
      <c r="C641" s="46" t="inlineStr">
        <is>
          <t>新建</t>
        </is>
      </c>
      <c r="D641" s="44" t="inlineStr">
        <is>
          <t>2022.01-2022.12</t>
        </is>
      </c>
      <c r="E641" s="46" t="inlineStr">
        <is>
          <t>芦家湾乡</t>
        </is>
      </c>
      <c r="F641" s="51" t="inlineStr">
        <is>
          <t>雨露计划补助177人，其中：杨新庄村15人、花儿掌村24人、庙儿掌村14人、宋家掌村8人、井川村5人、桃李湾村19人、王庄村31人、大堡条村12人、盘龙村30人、小堡条村19人。</t>
        </is>
      </c>
      <c r="G641" s="46" t="n">
        <v>26.55</v>
      </c>
      <c r="H641" s="67" t="n"/>
      <c r="I641" s="46" t="n">
        <v>26.55</v>
      </c>
      <c r="J641" s="46" t="n"/>
      <c r="K641" s="46" t="n"/>
      <c r="L641" s="46" t="inlineStr">
        <is>
          <t>甘财农〔2021〕139号</t>
        </is>
      </c>
      <c r="M641" s="51" t="inlineStr">
        <is>
          <t>有效减轻“两后生”家庭经济负担。</t>
        </is>
      </c>
      <c r="N641" s="51" t="inlineStr">
        <is>
          <t>帮助脱贫家庭新成长劳动力掌握职业技能，促进就业，巩固脱贫成果，改变贫困地区落后面貌，促进农村劳动力人口转移。</t>
        </is>
      </c>
      <c r="O641" s="46" t="n">
        <v>10</v>
      </c>
      <c r="P641" s="46" t="n"/>
      <c r="Q641" s="46">
        <f>R641+S641</f>
        <v/>
      </c>
      <c r="R641" s="46" t="n">
        <v>0.0177</v>
      </c>
      <c r="S641" s="46" t="n"/>
      <c r="T641" s="46">
        <f>U641+V641</f>
        <v/>
      </c>
      <c r="U641" s="46" t="n">
        <v>0.0177</v>
      </c>
      <c r="V641" s="46" t="n"/>
      <c r="W641" s="46" t="inlineStr">
        <is>
          <t>乡村
振兴局</t>
        </is>
      </c>
      <c r="X641" s="46" t="inlineStr">
        <is>
          <t>周鹏</t>
        </is>
      </c>
      <c r="Y641" s="46" t="inlineStr">
        <is>
          <t>芦家湾乡</t>
        </is>
      </c>
      <c r="Z641" s="44" t="inlineStr">
        <is>
          <t>马鹏飞</t>
        </is>
      </c>
      <c r="AA641" s="44" t="inlineStr">
        <is>
          <t>环农领办发〔2022〕5号</t>
        </is>
      </c>
      <c r="AB641" s="67" t="inlineStr">
        <is>
          <t>二批
整合</t>
        </is>
      </c>
      <c r="AC641" s="67" t="inlineStr">
        <is>
          <t>否</t>
        </is>
      </c>
      <c r="AD641" s="67" t="inlineStr">
        <is>
          <t>√</t>
        </is>
      </c>
      <c r="AE641" s="67" t="inlineStr">
        <is>
          <t>√</t>
        </is>
      </c>
      <c r="AF641" s="67" t="inlineStr">
        <is>
          <t>√</t>
        </is>
      </c>
      <c r="AG641" s="67" t="inlineStr">
        <is>
          <t>√</t>
        </is>
      </c>
      <c r="AH641" s="67" t="inlineStr">
        <is>
          <t>√</t>
        </is>
      </c>
      <c r="AI641" s="67" t="inlineStr">
        <is>
          <t>√</t>
        </is>
      </c>
      <c r="AJ641" s="67" t="inlineStr">
        <is>
          <t>√</t>
        </is>
      </c>
      <c r="AK641" s="67" t="inlineStr">
        <is>
          <t>√</t>
        </is>
      </c>
      <c r="AL641" s="18" t="inlineStr">
        <is>
          <t>×</t>
        </is>
      </c>
      <c r="AM641" s="18" t="inlineStr">
        <is>
          <t>×</t>
        </is>
      </c>
      <c r="AN641" s="67" t="inlineStr">
        <is>
          <t>√</t>
        </is>
      </c>
      <c r="AO641" s="67" t="inlineStr">
        <is>
          <t>正在完善</t>
        </is>
      </c>
    </row>
    <row r="642" ht="81" customHeight="1" s="186">
      <c r="A642" s="123" t="n"/>
      <c r="B642" s="46" t="inlineStr">
        <is>
          <t>2022年秋季学期
雨露计划</t>
        </is>
      </c>
      <c r="C642" s="46" t="inlineStr">
        <is>
          <t>新建</t>
        </is>
      </c>
      <c r="D642" s="44" t="inlineStr">
        <is>
          <t>2022.01-2022.12</t>
        </is>
      </c>
      <c r="E642" s="46" t="inlineStr">
        <is>
          <t>车道镇</t>
        </is>
      </c>
      <c r="F642" s="51" t="inlineStr">
        <is>
          <t>雨露计划补助312人，其中：元峁村17人、苦水掌村22人、双庙村21人、王西掌村28人、吊渠村16人、三角城村16人、杨掌村17人、万安村29人、魏洼村25人、陈掌村26人、红台村24人、樱桃掌村29人、安掌村12人、代掌村17人、刘渠村7人、刘园子村6人。</t>
        </is>
      </c>
      <c r="G642" s="46" t="n">
        <v>46.8</v>
      </c>
      <c r="H642" s="67" t="n"/>
      <c r="I642" s="46" t="n">
        <v>46.8</v>
      </c>
      <c r="J642" s="46" t="n"/>
      <c r="K642" s="46" t="n"/>
      <c r="L642" s="46" t="inlineStr">
        <is>
          <t>甘财农〔2021〕139号</t>
        </is>
      </c>
      <c r="M642" s="51" t="inlineStr">
        <is>
          <t>有效减轻“两后生”家庭经济负担。</t>
        </is>
      </c>
      <c r="N642" s="51" t="inlineStr">
        <is>
          <t>帮助脱贫家庭新成长劳动力掌握职业技能，促进就业，巩固脱贫成果，改变贫困地区落后面貌，促进农村劳动力人口转移。</t>
        </is>
      </c>
      <c r="O642" s="46" t="n">
        <v>16</v>
      </c>
      <c r="P642" s="46" t="n"/>
      <c r="Q642" s="46">
        <f>R642+S642</f>
        <v/>
      </c>
      <c r="R642" s="46" t="n">
        <v>0.0312</v>
      </c>
      <c r="S642" s="46" t="n"/>
      <c r="T642" s="46">
        <f>U642+V642</f>
        <v/>
      </c>
      <c r="U642" s="46" t="n">
        <v>0.0312</v>
      </c>
      <c r="V642" s="46" t="n"/>
      <c r="W642" s="46" t="inlineStr">
        <is>
          <t>乡村
振兴局</t>
        </is>
      </c>
      <c r="X642" s="46" t="inlineStr">
        <is>
          <t>周鹏</t>
        </is>
      </c>
      <c r="Y642" s="46" t="inlineStr">
        <is>
          <t>车道镇</t>
        </is>
      </c>
      <c r="Z642" s="46" t="inlineStr">
        <is>
          <t>张会星</t>
        </is>
      </c>
      <c r="AA642" s="44" t="inlineStr">
        <is>
          <t>环农领办发〔2022〕5号</t>
        </is>
      </c>
      <c r="AB642" s="67" t="inlineStr">
        <is>
          <t>二批
整合</t>
        </is>
      </c>
      <c r="AC642" s="67" t="inlineStr">
        <is>
          <t>否</t>
        </is>
      </c>
      <c r="AD642" s="67" t="inlineStr">
        <is>
          <t>√</t>
        </is>
      </c>
      <c r="AE642" s="67" t="inlineStr">
        <is>
          <t>√</t>
        </is>
      </c>
      <c r="AF642" s="67" t="inlineStr">
        <is>
          <t>√</t>
        </is>
      </c>
      <c r="AG642" s="67" t="inlineStr">
        <is>
          <t>√</t>
        </is>
      </c>
      <c r="AH642" s="67" t="inlineStr">
        <is>
          <t>√</t>
        </is>
      </c>
      <c r="AI642" s="67" t="inlineStr">
        <is>
          <t>√</t>
        </is>
      </c>
      <c r="AJ642" s="67" t="inlineStr">
        <is>
          <t>√</t>
        </is>
      </c>
      <c r="AK642" s="67" t="inlineStr">
        <is>
          <t>√</t>
        </is>
      </c>
      <c r="AL642" s="18" t="inlineStr">
        <is>
          <t>×</t>
        </is>
      </c>
      <c r="AM642" s="18" t="inlineStr">
        <is>
          <t>×</t>
        </is>
      </c>
      <c r="AN642" s="67" t="inlineStr">
        <is>
          <t>√</t>
        </is>
      </c>
      <c r="AO642" s="67" t="inlineStr">
        <is>
          <t>正在完善</t>
        </is>
      </c>
    </row>
    <row r="643" ht="76" customHeight="1" s="186">
      <c r="A643" s="123" t="n"/>
      <c r="B643" s="46" t="inlineStr">
        <is>
          <t>2022年秋季学期
雨露计划</t>
        </is>
      </c>
      <c r="C643" s="46" t="inlineStr">
        <is>
          <t>新建</t>
        </is>
      </c>
      <c r="D643" s="44" t="inlineStr">
        <is>
          <t>2022.01-2022.12</t>
        </is>
      </c>
      <c r="E643" s="46" t="inlineStr">
        <is>
          <t>曲子镇</t>
        </is>
      </c>
      <c r="F643" s="51" t="inlineStr">
        <is>
          <t>雨露计划补助72人，其中：五里桥村2人、双城村4人、刘旗村3人、孟家寨村11人、高李湾村7人、楼房子村7人、西沟村5人、宋家塬村3人、许家塬村2人、金村寺4人、油坊塬村8人、金盆掌村7人、小庄子村2人、马家河村4人、董家塬村3人。</t>
        </is>
      </c>
      <c r="G643" s="46" t="n">
        <v>10.8</v>
      </c>
      <c r="H643" s="67" t="n"/>
      <c r="I643" s="46" t="n">
        <v>10.8</v>
      </c>
      <c r="J643" s="46" t="n"/>
      <c r="K643" s="46" t="n"/>
      <c r="L643" s="46" t="inlineStr">
        <is>
          <t>甘财农〔2021〕139号</t>
        </is>
      </c>
      <c r="M643" s="51" t="inlineStr">
        <is>
          <t>有效减轻“两后生”家庭经济负担。</t>
        </is>
      </c>
      <c r="N643" s="51" t="inlineStr">
        <is>
          <t>帮助脱贫家庭新成长劳动力掌握职业技能，促进就业，巩固脱贫成果，改变贫困地区落后面貌，促进农村劳动力人口转移。</t>
        </is>
      </c>
      <c r="O643" s="46" t="n">
        <v>1</v>
      </c>
      <c r="P643" s="46" t="n">
        <v>14</v>
      </c>
      <c r="Q643" s="46">
        <f>R643+S643</f>
        <v/>
      </c>
      <c r="R643" s="46" t="n">
        <v>0.0072</v>
      </c>
      <c r="S643" s="46" t="n"/>
      <c r="T643" s="46">
        <f>U643+V643</f>
        <v/>
      </c>
      <c r="U643" s="46" t="n">
        <v>0.0072</v>
      </c>
      <c r="V643" s="46" t="n"/>
      <c r="W643" s="46" t="inlineStr">
        <is>
          <t>乡村
振兴局</t>
        </is>
      </c>
      <c r="X643" s="46" t="inlineStr">
        <is>
          <t>周鹏</t>
        </is>
      </c>
      <c r="Y643" s="46" t="inlineStr">
        <is>
          <t>曲子镇</t>
        </is>
      </c>
      <c r="Z643" s="44" t="inlineStr">
        <is>
          <t>段斌杰</t>
        </is>
      </c>
      <c r="AA643" s="44" t="inlineStr">
        <is>
          <t>环农领办发〔2022〕5号</t>
        </is>
      </c>
      <c r="AB643" s="67" t="inlineStr">
        <is>
          <t>二批
整合</t>
        </is>
      </c>
      <c r="AC643" s="67" t="inlineStr">
        <is>
          <t>否</t>
        </is>
      </c>
      <c r="AD643" s="67" t="inlineStr">
        <is>
          <t>√</t>
        </is>
      </c>
      <c r="AE643" s="67" t="inlineStr">
        <is>
          <t>√</t>
        </is>
      </c>
      <c r="AF643" s="67" t="inlineStr">
        <is>
          <t>√</t>
        </is>
      </c>
      <c r="AG643" s="67" t="inlineStr">
        <is>
          <t>√</t>
        </is>
      </c>
      <c r="AH643" s="67" t="inlineStr">
        <is>
          <t>√</t>
        </is>
      </c>
      <c r="AI643" s="67" t="inlineStr">
        <is>
          <t>√</t>
        </is>
      </c>
      <c r="AJ643" s="67" t="inlineStr">
        <is>
          <t>√</t>
        </is>
      </c>
      <c r="AK643" s="67" t="inlineStr">
        <is>
          <t>√</t>
        </is>
      </c>
      <c r="AL643" s="18" t="inlineStr">
        <is>
          <t>×</t>
        </is>
      </c>
      <c r="AM643" s="18" t="inlineStr">
        <is>
          <t>×</t>
        </is>
      </c>
      <c r="AN643" s="67" t="inlineStr">
        <is>
          <t>√</t>
        </is>
      </c>
      <c r="AO643" s="67" t="inlineStr">
        <is>
          <t>正在完善</t>
        </is>
      </c>
    </row>
    <row r="644" ht="78" customHeight="1" s="186">
      <c r="A644" s="123" t="n"/>
      <c r="B644" s="46" t="inlineStr">
        <is>
          <t>2022年秋季学期
雨露计划</t>
        </is>
      </c>
      <c r="C644" s="46" t="inlineStr">
        <is>
          <t>新建</t>
        </is>
      </c>
      <c r="D644" s="44" t="inlineStr">
        <is>
          <t>2022.01-2022.12</t>
        </is>
      </c>
      <c r="E644" s="46" t="inlineStr">
        <is>
          <t>毛井镇</t>
        </is>
      </c>
      <c r="F644" s="51" t="inlineStr">
        <is>
          <t>雨露计划补助232人，其中：二条俭村27人、砖城子村22人、山西掌村13人、杨东掌村23人、施家滩村17人、乔崾岘村26人、黄寨柯村15人、高家洼村12人、丁连掌村11人、大户掌村17人、红土咀村30人、马趟村19人。</t>
        </is>
      </c>
      <c r="G644" s="46" t="n">
        <v>34.8</v>
      </c>
      <c r="H644" s="67" t="n"/>
      <c r="I644" s="46" t="n">
        <v>34.8</v>
      </c>
      <c r="J644" s="46" t="n"/>
      <c r="K644" s="46" t="n"/>
      <c r="L644" s="46" t="inlineStr">
        <is>
          <t>甘财农〔2021〕139号</t>
        </is>
      </c>
      <c r="M644" s="51" t="inlineStr">
        <is>
          <t>有效减轻“两后生”家庭经济负担。</t>
        </is>
      </c>
      <c r="N644" s="51" t="inlineStr">
        <is>
          <t>帮助脱贫家庭新成长劳动力掌握职业技能，促进就业，巩固脱贫成果，改变贫困地区落后面貌，促进农村劳动力人口转移。</t>
        </is>
      </c>
      <c r="O644" s="46" t="n">
        <v>13</v>
      </c>
      <c r="P644" s="46" t="n"/>
      <c r="Q644" s="46">
        <f>R644+S644</f>
        <v/>
      </c>
      <c r="R644" s="46" t="n">
        <v>0.0232</v>
      </c>
      <c r="S644" s="46" t="n"/>
      <c r="T644" s="46">
        <f>U644+V644</f>
        <v/>
      </c>
      <c r="U644" s="46" t="n">
        <v>0.0232</v>
      </c>
      <c r="V644" s="46" t="n"/>
      <c r="W644" s="46" t="inlineStr">
        <is>
          <t>乡村
振兴局</t>
        </is>
      </c>
      <c r="X644" s="46" t="inlineStr">
        <is>
          <t>周鹏</t>
        </is>
      </c>
      <c r="Y644" s="46" t="inlineStr">
        <is>
          <t>毛井镇</t>
        </is>
      </c>
      <c r="Z644" s="44" t="inlineStr">
        <is>
          <t>梁立群</t>
        </is>
      </c>
      <c r="AA644" s="44" t="inlineStr">
        <is>
          <t>环农领办发〔2022〕5号</t>
        </is>
      </c>
      <c r="AB644" s="67" t="inlineStr">
        <is>
          <t>二批
整合</t>
        </is>
      </c>
      <c r="AC644" s="67" t="inlineStr">
        <is>
          <t>否</t>
        </is>
      </c>
      <c r="AD644" s="67" t="inlineStr">
        <is>
          <t>√</t>
        </is>
      </c>
      <c r="AE644" s="67" t="inlineStr">
        <is>
          <t>√</t>
        </is>
      </c>
      <c r="AF644" s="67" t="inlineStr">
        <is>
          <t>√</t>
        </is>
      </c>
      <c r="AG644" s="67" t="inlineStr">
        <is>
          <t>√</t>
        </is>
      </c>
      <c r="AH644" s="67" t="inlineStr">
        <is>
          <t>√</t>
        </is>
      </c>
      <c r="AI644" s="67" t="inlineStr">
        <is>
          <t>√</t>
        </is>
      </c>
      <c r="AJ644" s="67" t="inlineStr">
        <is>
          <t>√</t>
        </is>
      </c>
      <c r="AK644" s="67" t="inlineStr">
        <is>
          <t>√</t>
        </is>
      </c>
      <c r="AL644" s="18" t="inlineStr">
        <is>
          <t>×</t>
        </is>
      </c>
      <c r="AM644" s="18" t="inlineStr">
        <is>
          <t>×</t>
        </is>
      </c>
      <c r="AN644" s="67" t="inlineStr">
        <is>
          <t>√</t>
        </is>
      </c>
      <c r="AO644" s="67" t="inlineStr">
        <is>
          <t>正在完善</t>
        </is>
      </c>
    </row>
    <row r="645" ht="81" customHeight="1" s="186">
      <c r="A645" s="123" t="n"/>
      <c r="B645" s="46" t="inlineStr">
        <is>
          <t>2022年秋季学期
雨露计划</t>
        </is>
      </c>
      <c r="C645" s="46" t="inlineStr">
        <is>
          <t>新建</t>
        </is>
      </c>
      <c r="D645" s="44" t="inlineStr">
        <is>
          <t>2022.01-2022.12</t>
        </is>
      </c>
      <c r="E645" s="46" t="inlineStr">
        <is>
          <t>木钵镇</t>
        </is>
      </c>
      <c r="F645" s="51" t="inlineStr">
        <is>
          <t>雨露计划补助234人，其中：坪子塬村19人、周湾村6人、水坝滩村12人、曹旗村28人、韩洼子村22人、二合塬村9人、井儿岔村9人、高楼塬村17人、高寨村27人、木钵街村10人、关营村14人、白家掌村6人、殷家桥村14人、邓寨子村5人、刘家塬村10人、郭西掌13人、罗家沟13人。</t>
        </is>
      </c>
      <c r="G645" s="46" t="n">
        <v>35.1</v>
      </c>
      <c r="H645" s="67" t="n"/>
      <c r="I645" s="46" t="n">
        <v>35.1</v>
      </c>
      <c r="J645" s="46" t="n"/>
      <c r="K645" s="46" t="n"/>
      <c r="L645" s="46" t="inlineStr">
        <is>
          <t>甘财农〔2021〕139号</t>
        </is>
      </c>
      <c r="M645" s="51" t="inlineStr">
        <is>
          <t>有效减轻“两后生”家庭经济负担。</t>
        </is>
      </c>
      <c r="N645" s="51" t="inlineStr">
        <is>
          <t>帮助脱贫家庭新成长劳动力掌握职业技能，促进就业，巩固脱贫成果，改变贫困地区落后面貌，促进农村劳动力人口转移。</t>
        </is>
      </c>
      <c r="O645" s="46" t="n">
        <v>17</v>
      </c>
      <c r="P645" s="46" t="n"/>
      <c r="Q645" s="46">
        <f>R645+S645</f>
        <v/>
      </c>
      <c r="R645" s="46" t="n">
        <v>0.0234</v>
      </c>
      <c r="S645" s="46" t="n"/>
      <c r="T645" s="46">
        <f>U645+V645</f>
        <v/>
      </c>
      <c r="U645" s="46" t="n">
        <v>0.0234</v>
      </c>
      <c r="V645" s="46" t="n"/>
      <c r="W645" s="46" t="inlineStr">
        <is>
          <t>乡村
振兴局</t>
        </is>
      </c>
      <c r="X645" s="46" t="inlineStr">
        <is>
          <t>周鹏</t>
        </is>
      </c>
      <c r="Y645" s="46" t="inlineStr">
        <is>
          <t>木钵镇</t>
        </is>
      </c>
      <c r="Z645" s="71" t="inlineStr">
        <is>
          <t>方显</t>
        </is>
      </c>
      <c r="AA645" s="44" t="inlineStr">
        <is>
          <t>环农领办发〔2022〕5号</t>
        </is>
      </c>
      <c r="AB645" s="67" t="inlineStr">
        <is>
          <t>二批
整合</t>
        </is>
      </c>
      <c r="AC645" s="67" t="inlineStr">
        <is>
          <t>否</t>
        </is>
      </c>
      <c r="AD645" s="67" t="inlineStr">
        <is>
          <t>√</t>
        </is>
      </c>
      <c r="AE645" s="67" t="inlineStr">
        <is>
          <t>√</t>
        </is>
      </c>
      <c r="AF645" s="67" t="inlineStr">
        <is>
          <t>√</t>
        </is>
      </c>
      <c r="AG645" s="67" t="inlineStr">
        <is>
          <t>√</t>
        </is>
      </c>
      <c r="AH645" s="67" t="inlineStr">
        <is>
          <t>√</t>
        </is>
      </c>
      <c r="AI645" s="67" t="inlineStr">
        <is>
          <t>√</t>
        </is>
      </c>
      <c r="AJ645" s="67" t="inlineStr">
        <is>
          <t>√</t>
        </is>
      </c>
      <c r="AK645" s="67" t="inlineStr">
        <is>
          <t>√</t>
        </is>
      </c>
      <c r="AL645" s="18" t="inlineStr">
        <is>
          <t>×</t>
        </is>
      </c>
      <c r="AM645" s="18" t="inlineStr">
        <is>
          <t>×</t>
        </is>
      </c>
      <c r="AN645" s="67" t="inlineStr">
        <is>
          <t>√</t>
        </is>
      </c>
      <c r="AO645" s="67" t="inlineStr">
        <is>
          <t>正在完善</t>
        </is>
      </c>
    </row>
    <row r="646" ht="78" customHeight="1" s="186">
      <c r="A646" s="123" t="n"/>
      <c r="B646" s="46" t="inlineStr">
        <is>
          <t>2022年秋季学期
雨露计划</t>
        </is>
      </c>
      <c r="C646" s="46" t="inlineStr">
        <is>
          <t>新建</t>
        </is>
      </c>
      <c r="D646" s="44" t="inlineStr">
        <is>
          <t>2022.01-2022.12</t>
        </is>
      </c>
      <c r="E646" s="46" t="inlineStr">
        <is>
          <t>甜水镇</t>
        </is>
      </c>
      <c r="F646" s="51" t="inlineStr">
        <is>
          <t>雨露计划补助269人，其中：甜水街村35人、张铁村45人、何塬村14人、大良洼村26人、七里墩村18人、狼儿滩15人、邱滩20人、鲁掌34人、赵掌村28人、高崾岘34人。</t>
        </is>
      </c>
      <c r="G646" s="46" t="n">
        <v>40.35</v>
      </c>
      <c r="H646" s="67" t="n"/>
      <c r="I646" s="46" t="n">
        <v>40.35</v>
      </c>
      <c r="J646" s="46" t="n"/>
      <c r="K646" s="46" t="n"/>
      <c r="L646" s="46" t="inlineStr">
        <is>
          <t>甘财农〔2021〕139号</t>
        </is>
      </c>
      <c r="M646" s="51" t="inlineStr">
        <is>
          <t>有效减轻“两后生”家庭经济负担。</t>
        </is>
      </c>
      <c r="N646" s="51" t="inlineStr">
        <is>
          <t>帮助脱贫家庭新成长劳动力掌握职业技能，促进就业，巩固脱贫成果，改变贫困地区落后面貌，促进农村劳动力人口转移。</t>
        </is>
      </c>
      <c r="O646" s="46" t="n">
        <v>10</v>
      </c>
      <c r="P646" s="46" t="n"/>
      <c r="Q646" s="46">
        <f>R646+S646</f>
        <v/>
      </c>
      <c r="R646" s="46" t="n">
        <v>0.0269</v>
      </c>
      <c r="S646" s="46" t="n"/>
      <c r="T646" s="46">
        <f>U646+V646</f>
        <v/>
      </c>
      <c r="U646" s="46" t="n">
        <v>0.0269</v>
      </c>
      <c r="V646" s="46" t="n"/>
      <c r="W646" s="46" t="inlineStr">
        <is>
          <t>乡村
振兴局</t>
        </is>
      </c>
      <c r="X646" s="46" t="inlineStr">
        <is>
          <t>周鹏</t>
        </is>
      </c>
      <c r="Y646" s="46" t="inlineStr">
        <is>
          <t>甜水镇</t>
        </is>
      </c>
      <c r="Z646" s="44" t="inlineStr">
        <is>
          <t>程利平</t>
        </is>
      </c>
      <c r="AA646" s="44" t="inlineStr">
        <is>
          <t>环农领办发〔2022〕5号</t>
        </is>
      </c>
      <c r="AB646" s="67" t="inlineStr">
        <is>
          <t>二批
整合</t>
        </is>
      </c>
      <c r="AC646" s="67" t="inlineStr">
        <is>
          <t>否</t>
        </is>
      </c>
      <c r="AD646" s="67" t="inlineStr">
        <is>
          <t>√</t>
        </is>
      </c>
      <c r="AE646" s="67" t="inlineStr">
        <is>
          <t>√</t>
        </is>
      </c>
      <c r="AF646" s="67" t="inlineStr">
        <is>
          <t>√</t>
        </is>
      </c>
      <c r="AG646" s="67" t="inlineStr">
        <is>
          <t>√</t>
        </is>
      </c>
      <c r="AH646" s="67" t="inlineStr">
        <is>
          <t>√</t>
        </is>
      </c>
      <c r="AI646" s="67" t="inlineStr">
        <is>
          <t>√</t>
        </is>
      </c>
      <c r="AJ646" s="67" t="inlineStr">
        <is>
          <t>√</t>
        </is>
      </c>
      <c r="AK646" s="67" t="inlineStr">
        <is>
          <t>√</t>
        </is>
      </c>
      <c r="AL646" s="18" t="inlineStr">
        <is>
          <t>×</t>
        </is>
      </c>
      <c r="AM646" s="18" t="inlineStr">
        <is>
          <t>×</t>
        </is>
      </c>
      <c r="AN646" s="67" t="inlineStr">
        <is>
          <t>√</t>
        </is>
      </c>
      <c r="AO646" s="67" t="inlineStr">
        <is>
          <t>正在完善</t>
        </is>
      </c>
    </row>
    <row r="647" ht="105" customHeight="1" s="186">
      <c r="A647" s="123" t="n"/>
      <c r="B647" s="46" t="inlineStr">
        <is>
          <t>2022年秋季学期
雨露计划</t>
        </is>
      </c>
      <c r="C647" s="46" t="inlineStr">
        <is>
          <t>新建</t>
        </is>
      </c>
      <c r="D647" s="44" t="inlineStr">
        <is>
          <t>2022.01-2022.12</t>
        </is>
      </c>
      <c r="E647" s="46" t="inlineStr">
        <is>
          <t>环城镇</t>
        </is>
      </c>
      <c r="F647" s="51" t="inlineStr">
        <is>
          <t>雨露计划补助119人，其中：冉旗寨村5人、北郭塬村6人、陈汤塬村4人、龚趟村9人、马坊塬村3人、宁老庄村12人、十八里村4人、十五里沟村6人、漫塬村7人、唐塬村2人、西川村2人、肖川村6人、杨庙掌村2人、张滩滩村4人、张淌村5人、赵小掌村10人、周塬村4人、白草塬村1人、五里屯村3人、鸳鸯沟村3人、红星村2人、高龚塬村10人、城东塬村1人、耿家沟村8人。</t>
        </is>
      </c>
      <c r="G647" s="46" t="n">
        <v>17.85</v>
      </c>
      <c r="H647" s="67" t="n"/>
      <c r="I647" s="46" t="n">
        <v>17.85</v>
      </c>
      <c r="J647" s="46" t="n"/>
      <c r="K647" s="46" t="n"/>
      <c r="L647" s="46" t="inlineStr">
        <is>
          <t>甘财农〔2021〕139号</t>
        </is>
      </c>
      <c r="M647" s="51" t="inlineStr">
        <is>
          <t>有效减轻“两后生”家庭经济负担。</t>
        </is>
      </c>
      <c r="N647" s="51" t="inlineStr">
        <is>
          <t>帮助脱贫家庭新成长劳动力掌握职业技能，促进就业，巩固脱贫成果，改变贫困地区落后面貌，促进农村劳动力人口转移。</t>
        </is>
      </c>
      <c r="O647" s="46" t="n">
        <v>2</v>
      </c>
      <c r="P647" s="46" t="n">
        <v>22</v>
      </c>
      <c r="Q647" s="46">
        <f>R647+S647</f>
        <v/>
      </c>
      <c r="R647" s="46" t="n">
        <v>0.0119</v>
      </c>
      <c r="S647" s="46" t="n"/>
      <c r="T647" s="46">
        <f>U647+V647</f>
        <v/>
      </c>
      <c r="U647" s="46" t="n">
        <v>0.0119</v>
      </c>
      <c r="V647" s="46" t="n"/>
      <c r="W647" s="46" t="inlineStr">
        <is>
          <t>乡村
振兴局</t>
        </is>
      </c>
      <c r="X647" s="46" t="inlineStr">
        <is>
          <t>周鹏</t>
        </is>
      </c>
      <c r="Y647" s="46" t="inlineStr">
        <is>
          <t>环城镇</t>
        </is>
      </c>
      <c r="Z647" s="44" t="inlineStr">
        <is>
          <t>王向斌</t>
        </is>
      </c>
      <c r="AA647" s="44" t="inlineStr">
        <is>
          <t>环农领办发〔2022〕5号</t>
        </is>
      </c>
      <c r="AB647" s="67" t="inlineStr">
        <is>
          <t>二批
整合</t>
        </is>
      </c>
      <c r="AC647" s="67" t="inlineStr">
        <is>
          <t>否</t>
        </is>
      </c>
      <c r="AD647" s="67" t="inlineStr">
        <is>
          <t>√</t>
        </is>
      </c>
      <c r="AE647" s="67" t="inlineStr">
        <is>
          <t>√</t>
        </is>
      </c>
      <c r="AF647" s="67" t="inlineStr">
        <is>
          <t>√</t>
        </is>
      </c>
      <c r="AG647" s="67" t="inlineStr">
        <is>
          <t>√</t>
        </is>
      </c>
      <c r="AH647" s="67" t="inlineStr">
        <is>
          <t>√</t>
        </is>
      </c>
      <c r="AI647" s="67" t="inlineStr">
        <is>
          <t>√</t>
        </is>
      </c>
      <c r="AJ647" s="67" t="inlineStr">
        <is>
          <t>√</t>
        </is>
      </c>
      <c r="AK647" s="67" t="inlineStr">
        <is>
          <t>√</t>
        </is>
      </c>
      <c r="AL647" s="18" t="inlineStr">
        <is>
          <t>×</t>
        </is>
      </c>
      <c r="AM647" s="18" t="inlineStr">
        <is>
          <t>×</t>
        </is>
      </c>
      <c r="AN647" s="67" t="inlineStr">
        <is>
          <t>√</t>
        </is>
      </c>
      <c r="AO647" s="67" t="inlineStr">
        <is>
          <t>正在完善</t>
        </is>
      </c>
    </row>
    <row r="648" ht="63" customHeight="1" s="186">
      <c r="A648" s="123" t="n"/>
      <c r="B648" s="46" t="inlineStr">
        <is>
          <t>2022年秋季学期
雨露计划</t>
        </is>
      </c>
      <c r="C648" s="46" t="inlineStr">
        <is>
          <t>新建</t>
        </is>
      </c>
      <c r="D648" s="44" t="inlineStr">
        <is>
          <t>2022.01-2022.12</t>
        </is>
      </c>
      <c r="E648" s="46" t="inlineStr">
        <is>
          <t>秦团庄乡</t>
        </is>
      </c>
      <c r="F648" s="51" t="inlineStr">
        <is>
          <t>雨露计划补助108人，每人每学8期雨露计划补助1500元。其中：秦团庄村9人、白塬畔村6人、大天子村23人、贾塬村13人、南掌堡子村11人、王团庄村13人、新集子村18人、新峁村15人。</t>
        </is>
      </c>
      <c r="G648" s="46" t="n">
        <v>16.2</v>
      </c>
      <c r="H648" s="67" t="n"/>
      <c r="I648" s="46" t="n">
        <v>16.2</v>
      </c>
      <c r="J648" s="46" t="n"/>
      <c r="K648" s="46" t="n"/>
      <c r="L648" s="46" t="inlineStr">
        <is>
          <t>甘财农〔2021〕139号</t>
        </is>
      </c>
      <c r="M648" s="51" t="inlineStr">
        <is>
          <t>有效减轻“两后生”家庭经济负担。</t>
        </is>
      </c>
      <c r="N648" s="51" t="inlineStr">
        <is>
          <t>帮助脱贫家庭新成长劳动力掌握职业技能，促进就业，巩固脱贫成果，改变贫困地区落后面貌，促进农村劳动力人口转移。</t>
        </is>
      </c>
      <c r="O648" s="46" t="n">
        <v>8</v>
      </c>
      <c r="P648" s="46" t="n"/>
      <c r="Q648" s="46">
        <f>R648+S648</f>
        <v/>
      </c>
      <c r="R648" s="46" t="n">
        <v>0.0108</v>
      </c>
      <c r="S648" s="46" t="n"/>
      <c r="T648" s="46">
        <f>U648+V648</f>
        <v/>
      </c>
      <c r="U648" s="46" t="n">
        <v>0.0108</v>
      </c>
      <c r="V648" s="46" t="n"/>
      <c r="W648" s="46" t="inlineStr">
        <is>
          <t>乡村
振兴局</t>
        </is>
      </c>
      <c r="X648" s="46" t="inlineStr">
        <is>
          <t>周鹏</t>
        </is>
      </c>
      <c r="Y648" s="46" t="inlineStr">
        <is>
          <t>秦团庄乡</t>
        </is>
      </c>
      <c r="Z648" s="44" t="inlineStr">
        <is>
          <t>刘凤飞</t>
        </is>
      </c>
      <c r="AA648" s="44" t="inlineStr">
        <is>
          <t>环农领办发〔2022〕5号</t>
        </is>
      </c>
      <c r="AB648" s="67" t="inlineStr">
        <is>
          <t>二批
整合</t>
        </is>
      </c>
      <c r="AC648" s="67" t="inlineStr">
        <is>
          <t>否</t>
        </is>
      </c>
      <c r="AD648" s="67" t="inlineStr">
        <is>
          <t>√</t>
        </is>
      </c>
      <c r="AE648" s="67" t="inlineStr">
        <is>
          <t>√</t>
        </is>
      </c>
      <c r="AF648" s="67" t="inlineStr">
        <is>
          <t>√</t>
        </is>
      </c>
      <c r="AG648" s="67" t="inlineStr">
        <is>
          <t>√</t>
        </is>
      </c>
      <c r="AH648" s="67" t="inlineStr">
        <is>
          <t>√</t>
        </is>
      </c>
      <c r="AI648" s="67" t="inlineStr">
        <is>
          <t>√</t>
        </is>
      </c>
      <c r="AJ648" s="67" t="inlineStr">
        <is>
          <t>√</t>
        </is>
      </c>
      <c r="AK648" s="67" t="inlineStr">
        <is>
          <t>√</t>
        </is>
      </c>
      <c r="AL648" s="18" t="inlineStr">
        <is>
          <t>×</t>
        </is>
      </c>
      <c r="AM648" s="18" t="inlineStr">
        <is>
          <t>×</t>
        </is>
      </c>
      <c r="AN648" s="67" t="inlineStr">
        <is>
          <t>√</t>
        </is>
      </c>
      <c r="AO648" s="67" t="inlineStr">
        <is>
          <t>正在完善</t>
        </is>
      </c>
    </row>
    <row r="649" ht="63" customHeight="1" s="186">
      <c r="A649" s="123" t="n"/>
      <c r="B649" s="46" t="inlineStr">
        <is>
          <t>2022年秋季学期
雨露计划</t>
        </is>
      </c>
      <c r="C649" s="46" t="inlineStr">
        <is>
          <t>新建</t>
        </is>
      </c>
      <c r="D649" s="44" t="inlineStr">
        <is>
          <t>2022.01-2022.12</t>
        </is>
      </c>
      <c r="E649" s="46" t="inlineStr">
        <is>
          <t>南湫乡</t>
        </is>
      </c>
      <c r="F649" s="51" t="inlineStr">
        <is>
          <t>雨露计划补助119人，其中：代家洼村14人、党家洼村20人、双井子村13人、岳后渠村18人、杨兴堡村12人、洪涝池村23人、花儿山村19人。</t>
        </is>
      </c>
      <c r="G649" s="46" t="n">
        <v>17.85</v>
      </c>
      <c r="H649" s="67" t="n"/>
      <c r="I649" s="46" t="n">
        <v>17.85</v>
      </c>
      <c r="J649" s="46" t="n"/>
      <c r="K649" s="46" t="n"/>
      <c r="L649" s="46" t="inlineStr">
        <is>
          <t>甘财农〔2021〕139号</t>
        </is>
      </c>
      <c r="M649" s="51" t="inlineStr">
        <is>
          <t>有效减轻“两后生”家庭经济负担。</t>
        </is>
      </c>
      <c r="N649" s="51" t="inlineStr">
        <is>
          <t>帮助脱贫家庭新成长劳动力掌握职业技能，促进就业，巩固脱贫成果，改变贫困地区落后面貌，促进农村劳动力人口转移。</t>
        </is>
      </c>
      <c r="O649" s="46" t="n">
        <v>7</v>
      </c>
      <c r="P649" s="46" t="n"/>
      <c r="Q649" s="46">
        <f>R649+S649</f>
        <v/>
      </c>
      <c r="R649" s="46" t="n">
        <v>0.0119</v>
      </c>
      <c r="S649" s="46" t="n"/>
      <c r="T649" s="46">
        <f>U649+V649</f>
        <v/>
      </c>
      <c r="U649" s="46" t="n">
        <v>0.0119</v>
      </c>
      <c r="V649" s="46" t="n"/>
      <c r="W649" s="46" t="inlineStr">
        <is>
          <t>乡村
振兴局</t>
        </is>
      </c>
      <c r="X649" s="46" t="inlineStr">
        <is>
          <t>周鹏</t>
        </is>
      </c>
      <c r="Y649" s="46" t="inlineStr">
        <is>
          <t>南湫乡</t>
        </is>
      </c>
      <c r="Z649" s="44" t="inlineStr">
        <is>
          <t>杜志远</t>
        </is>
      </c>
      <c r="AA649" s="44" t="inlineStr">
        <is>
          <t>环农领办发〔2022〕5号</t>
        </is>
      </c>
      <c r="AB649" s="67" t="inlineStr">
        <is>
          <t>二批
整合</t>
        </is>
      </c>
      <c r="AC649" s="67" t="inlineStr">
        <is>
          <t>否</t>
        </is>
      </c>
      <c r="AD649" s="67" t="inlineStr">
        <is>
          <t>√</t>
        </is>
      </c>
      <c r="AE649" s="67" t="inlineStr">
        <is>
          <t>√</t>
        </is>
      </c>
      <c r="AF649" s="67" t="inlineStr">
        <is>
          <t>√</t>
        </is>
      </c>
      <c r="AG649" s="67" t="inlineStr">
        <is>
          <t>√</t>
        </is>
      </c>
      <c r="AH649" s="67" t="inlineStr">
        <is>
          <t>√</t>
        </is>
      </c>
      <c r="AI649" s="67" t="inlineStr">
        <is>
          <t>√</t>
        </is>
      </c>
      <c r="AJ649" s="67" t="inlineStr">
        <is>
          <t>√</t>
        </is>
      </c>
      <c r="AK649" s="67" t="inlineStr">
        <is>
          <t>√</t>
        </is>
      </c>
      <c r="AL649" s="18" t="inlineStr">
        <is>
          <t>×</t>
        </is>
      </c>
      <c r="AM649" s="18" t="inlineStr">
        <is>
          <t>×</t>
        </is>
      </c>
      <c r="AN649" s="67" t="inlineStr">
        <is>
          <t>√</t>
        </is>
      </c>
      <c r="AO649" s="67" t="inlineStr">
        <is>
          <t>正在完善</t>
        </is>
      </c>
    </row>
    <row r="650" ht="63" customHeight="1" s="186">
      <c r="A650" s="123" t="n"/>
      <c r="B650" s="46" t="inlineStr">
        <is>
          <t>2022年秋季学期
雨露计划</t>
        </is>
      </c>
      <c r="C650" s="46" t="inlineStr">
        <is>
          <t>新建</t>
        </is>
      </c>
      <c r="D650" s="44" t="inlineStr">
        <is>
          <t>2022.01-2022.12</t>
        </is>
      </c>
      <c r="E650" s="46" t="inlineStr">
        <is>
          <t>樊家川镇</t>
        </is>
      </c>
      <c r="F650" s="51" t="inlineStr">
        <is>
          <t>雨露计划补助178人，其中：樊家川村33人、马驿沟村27人、郝集村17人、长城村14人、慕家河村28人、闫塬村24人、李崾岘村17人、马骏滩村18人。</t>
        </is>
      </c>
      <c r="G650" s="46" t="n">
        <v>26.7</v>
      </c>
      <c r="H650" s="67" t="n"/>
      <c r="I650" s="46" t="n">
        <v>26.7</v>
      </c>
      <c r="J650" s="46" t="n"/>
      <c r="K650" s="46" t="n"/>
      <c r="L650" s="46" t="inlineStr">
        <is>
          <t>甘财农〔2021〕139号</t>
        </is>
      </c>
      <c r="M650" s="51" t="inlineStr">
        <is>
          <t>有效减轻“两后生”家庭经济负担。</t>
        </is>
      </c>
      <c r="N650" s="51" t="inlineStr">
        <is>
          <t>帮助脱贫家庭新成长劳动力掌握职业技能，促进就业，巩固脱贫成果，改变贫困地区落后面貌，促进农村劳动力人口转移。</t>
        </is>
      </c>
      <c r="O650" s="46" t="n">
        <v>8</v>
      </c>
      <c r="P650" s="46" t="n"/>
      <c r="Q650" s="46">
        <f>R650+S650</f>
        <v/>
      </c>
      <c r="R650" s="46" t="n">
        <v>0.0178</v>
      </c>
      <c r="S650" s="46" t="n"/>
      <c r="T650" s="46">
        <f>U650+V650</f>
        <v/>
      </c>
      <c r="U650" s="46" t="n">
        <v>0.0178</v>
      </c>
      <c r="V650" s="46" t="n"/>
      <c r="W650" s="46" t="inlineStr">
        <is>
          <t>乡村
振兴局</t>
        </is>
      </c>
      <c r="X650" s="46" t="inlineStr">
        <is>
          <t>周鹏</t>
        </is>
      </c>
      <c r="Y650" s="46" t="inlineStr">
        <is>
          <t>樊家川镇</t>
        </is>
      </c>
      <c r="Z650" s="44" t="inlineStr">
        <is>
          <t>王治峰</t>
        </is>
      </c>
      <c r="AA650" s="44" t="inlineStr">
        <is>
          <t>环农领办发〔2022〕5号</t>
        </is>
      </c>
      <c r="AB650" s="67" t="inlineStr">
        <is>
          <t>二批
整合</t>
        </is>
      </c>
      <c r="AC650" s="67" t="inlineStr">
        <is>
          <t>否</t>
        </is>
      </c>
      <c r="AD650" s="67" t="inlineStr">
        <is>
          <t>√</t>
        </is>
      </c>
      <c r="AE650" s="67" t="inlineStr">
        <is>
          <t>√</t>
        </is>
      </c>
      <c r="AF650" s="67" t="inlineStr">
        <is>
          <t>√</t>
        </is>
      </c>
      <c r="AG650" s="67" t="inlineStr">
        <is>
          <t>√</t>
        </is>
      </c>
      <c r="AH650" s="67" t="inlineStr">
        <is>
          <t>√</t>
        </is>
      </c>
      <c r="AI650" s="67" t="inlineStr">
        <is>
          <t>√</t>
        </is>
      </c>
      <c r="AJ650" s="67" t="inlineStr">
        <is>
          <t>√</t>
        </is>
      </c>
      <c r="AK650" s="67" t="inlineStr">
        <is>
          <t>√</t>
        </is>
      </c>
      <c r="AL650" s="18" t="inlineStr">
        <is>
          <t>×</t>
        </is>
      </c>
      <c r="AM650" s="18" t="inlineStr">
        <is>
          <t>×</t>
        </is>
      </c>
      <c r="AN650" s="67" t="inlineStr">
        <is>
          <t>√</t>
        </is>
      </c>
      <c r="AO650" s="67" t="inlineStr">
        <is>
          <t>正在完善</t>
        </is>
      </c>
    </row>
    <row r="651" ht="63" customHeight="1" s="186">
      <c r="A651" s="123" t="n"/>
      <c r="B651" s="46" t="inlineStr">
        <is>
          <t>2022年秋季学期
雨露计划</t>
        </is>
      </c>
      <c r="C651" s="46" t="inlineStr">
        <is>
          <t>新建</t>
        </is>
      </c>
      <c r="D651" s="44" t="inlineStr">
        <is>
          <t>2022.01-2022.12</t>
        </is>
      </c>
      <c r="E651" s="46" t="inlineStr">
        <is>
          <t>演武乡</t>
        </is>
      </c>
      <c r="F651" s="51" t="inlineStr">
        <is>
          <t>雨露计划补助178人，其中：走马硷村22人、吴家塬村15人、曳郭咀村8人、刘坪村13人、黑泉河村42人、黄山村12人、佛岔村27人、杨家洼村9人、路家塬村30人。</t>
        </is>
      </c>
      <c r="G651" s="46" t="n">
        <v>26.7</v>
      </c>
      <c r="H651" s="67" t="n"/>
      <c r="I651" s="46" t="n">
        <v>26.7</v>
      </c>
      <c r="J651" s="46" t="n"/>
      <c r="K651" s="46" t="n"/>
      <c r="L651" s="46" t="inlineStr">
        <is>
          <t>甘财农〔2021〕139号</t>
        </is>
      </c>
      <c r="M651" s="51" t="inlineStr">
        <is>
          <t>有效减轻“两后生”家庭经济负担。</t>
        </is>
      </c>
      <c r="N651" s="51" t="inlineStr">
        <is>
          <t>帮助脱贫家庭新成长劳动力掌握职业技能，促进就业，巩固脱贫成果，改变贫困地区落后面貌，促进农村劳动力人口转移。</t>
        </is>
      </c>
      <c r="O651" s="46" t="n">
        <v>9</v>
      </c>
      <c r="P651" s="46" t="n"/>
      <c r="Q651" s="46">
        <f>R651+S651</f>
        <v/>
      </c>
      <c r="R651" s="46" t="n">
        <v>0.0178</v>
      </c>
      <c r="S651" s="46" t="n"/>
      <c r="T651" s="46">
        <f>U651+V651</f>
        <v/>
      </c>
      <c r="U651" s="46" t="n">
        <v>0.0178</v>
      </c>
      <c r="V651" s="46" t="n"/>
      <c r="W651" s="46" t="inlineStr">
        <is>
          <t>乡村
振兴局</t>
        </is>
      </c>
      <c r="X651" s="46" t="inlineStr">
        <is>
          <t>周鹏</t>
        </is>
      </c>
      <c r="Y651" s="46" t="inlineStr">
        <is>
          <t>演武乡</t>
        </is>
      </c>
      <c r="Z651" s="44" t="inlineStr">
        <is>
          <t>杨永杰</t>
        </is>
      </c>
      <c r="AA651" s="44" t="inlineStr">
        <is>
          <t>环农领办发〔2022〕5号</t>
        </is>
      </c>
      <c r="AB651" s="67" t="inlineStr">
        <is>
          <t>二批
整合</t>
        </is>
      </c>
      <c r="AC651" s="67" t="inlineStr">
        <is>
          <t>否</t>
        </is>
      </c>
      <c r="AD651" s="67" t="inlineStr">
        <is>
          <t>√</t>
        </is>
      </c>
      <c r="AE651" s="67" t="inlineStr">
        <is>
          <t>√</t>
        </is>
      </c>
      <c r="AF651" s="67" t="inlineStr">
        <is>
          <t>√</t>
        </is>
      </c>
      <c r="AG651" s="67" t="inlineStr">
        <is>
          <t>√</t>
        </is>
      </c>
      <c r="AH651" s="67" t="inlineStr">
        <is>
          <t>√</t>
        </is>
      </c>
      <c r="AI651" s="67" t="inlineStr">
        <is>
          <t>√</t>
        </is>
      </c>
      <c r="AJ651" s="67" t="inlineStr">
        <is>
          <t>√</t>
        </is>
      </c>
      <c r="AK651" s="67" t="inlineStr">
        <is>
          <t>√</t>
        </is>
      </c>
      <c r="AL651" s="18" t="inlineStr">
        <is>
          <t>×</t>
        </is>
      </c>
      <c r="AM651" s="18" t="inlineStr">
        <is>
          <t>×</t>
        </is>
      </c>
      <c r="AN651" s="67" t="inlineStr">
        <is>
          <t>√</t>
        </is>
      </c>
      <c r="AO651" s="67" t="inlineStr">
        <is>
          <t>正在完善</t>
        </is>
      </c>
    </row>
  </sheetData>
  <autoFilter ref="A4:AO651"/>
  <mergeCells count="58">
    <mergeCell ref="B546:E546"/>
    <mergeCell ref="B9:E9"/>
    <mergeCell ref="B329:E329"/>
    <mergeCell ref="M3:V3"/>
    <mergeCell ref="Y3:Z3"/>
    <mergeCell ref="B478:E478"/>
    <mergeCell ref="Q4:S4"/>
    <mergeCell ref="B477:E477"/>
    <mergeCell ref="A1:B1"/>
    <mergeCell ref="B406:E406"/>
    <mergeCell ref="B32:E32"/>
    <mergeCell ref="B561:E561"/>
    <mergeCell ref="B607:E607"/>
    <mergeCell ref="B305:E305"/>
    <mergeCell ref="B35:E35"/>
    <mergeCell ref="C3:C5"/>
    <mergeCell ref="J4:J5"/>
    <mergeCell ref="E3:E5"/>
    <mergeCell ref="B7:E7"/>
    <mergeCell ref="B3:B5"/>
    <mergeCell ref="O4:P4"/>
    <mergeCell ref="W3:X3"/>
    <mergeCell ref="G3:K3"/>
    <mergeCell ref="B473:E473"/>
    <mergeCell ref="B513:E513"/>
    <mergeCell ref="B307:E307"/>
    <mergeCell ref="G4:G5"/>
    <mergeCell ref="AA3:AA4"/>
    <mergeCell ref="B552:E552"/>
    <mergeCell ref="I4:I5"/>
    <mergeCell ref="K4:K5"/>
    <mergeCell ref="AC3:AO3"/>
    <mergeCell ref="F3:F5"/>
    <mergeCell ref="AB3:AB4"/>
    <mergeCell ref="B567:E567"/>
    <mergeCell ref="B542:E542"/>
    <mergeCell ref="B405:E405"/>
    <mergeCell ref="A2:AO2"/>
    <mergeCell ref="B8:E8"/>
    <mergeCell ref="B437:E437"/>
    <mergeCell ref="B550:E550"/>
    <mergeCell ref="L3:L5"/>
    <mergeCell ref="B544:E544"/>
    <mergeCell ref="M4:M5"/>
    <mergeCell ref="AO474:AO476"/>
    <mergeCell ref="B38:E38"/>
    <mergeCell ref="A3:A5"/>
    <mergeCell ref="H4:H5"/>
    <mergeCell ref="T4:V4"/>
    <mergeCell ref="A6:F6"/>
    <mergeCell ref="B609:E609"/>
    <mergeCell ref="N4:N5"/>
    <mergeCell ref="B352:E352"/>
    <mergeCell ref="B37:E37"/>
    <mergeCell ref="D3:D5"/>
    <mergeCell ref="B563:E563"/>
    <mergeCell ref="B364:E364"/>
    <mergeCell ref="B568:E568"/>
  </mergeCells>
  <printOptions horizontalCentered="1"/>
  <pageMargins left="0.786805555555556" right="0.393055555555556" top="0.786805555555556" bottom="0.786805555555556" header="0.511805555555556" footer="0.550694444444444"/>
  <pageSetup orientation="landscape" paperSize="8" scale="56" fitToHeight="0" useFirstPageNumber="1" horizontalDpi="600"/>
  <headerFooter>
    <oddHeader/>
    <oddFooter>&amp;C&amp;14 -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User</dc:creator>
  <dcterms:created xsi:type="dcterms:W3CDTF">2016-07-11T03:13:00Z</dcterms:created>
  <dcterms:modified xsi:type="dcterms:W3CDTF">2025-03-10T10:23:13Z</dcterms:modified>
  <cp:lastModifiedBy>孙文</cp:lastModifiedBy>
  <cp:lastPrinted>2022-03-05T07:50:00Z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2052-11.1.0.12302</vt:lpwstr>
  </property>
  <property name="KSORubyTemplateID" linkTarget="0" fmtid="{D5CDD505-2E9C-101B-9397-08002B2CF9AE}" pid="3">
    <vt:lpwstr/>
  </property>
  <property name="ICV" fmtid="{D5CDD505-2E9C-101B-9397-08002B2CF9AE}" pid="4">
    <vt:lpwstr>D87EACC357854005BDBF3452B7F7DB22</vt:lpwstr>
  </property>
</Properties>
</file>