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windowWidth="28800" windowHeight="12540" tabRatio="600" firstSheet="0" activeTab="0" autoFilterDateGrouping="1"/>
  </bookViews>
  <sheets>
    <sheet name="项目库" sheetId="1" state="visible" r:id="rId1"/>
  </sheets>
  <definedNames>
    <definedName name="_xlnm._FilterDatabase" localSheetId="0" hidden="1">'项目库'!$A$6:$O$1415</definedName>
    <definedName name="_xlnm.Print_Titles" localSheetId="0">'项目库'!$2:$6</definedName>
    <definedName name="_xlnm.Print_Area" localSheetId="0">'项目库'!$A$1:$O$1415</definedName>
  </definedNames>
  <calcPr calcId="144525" fullCalcOnLoad="1"/>
</workbook>
</file>

<file path=xl/styles.xml><?xml version="1.0" encoding="utf-8"?>
<styleSheet xmlns="http://schemas.openxmlformats.org/spreadsheetml/2006/main">
  <numFmts count="4">
    <numFmt numFmtId="164" formatCode="0.0000_ "/>
    <numFmt numFmtId="165" formatCode="0_);[Red]\(0\)"/>
    <numFmt numFmtId="166" formatCode="0_ "/>
    <numFmt numFmtId="167" formatCode="0.00_ "/>
  </numFmts>
  <fonts count="52">
    <font>
      <name val="宋体"/>
      <charset val="134"/>
      <color theme="1"/>
      <sz val="11"/>
      <scheme val="minor"/>
    </font>
    <font>
      <name val="宋体"/>
      <charset val="134"/>
      <sz val="11"/>
      <scheme val="minor"/>
    </font>
    <font>
      <name val="黑体"/>
      <charset val="134"/>
      <color theme="1"/>
      <sz val="11"/>
    </font>
    <font>
      <name val="宋体"/>
      <charset val="134"/>
      <color rgb="FFFF0000"/>
      <sz val="11"/>
      <scheme val="minor"/>
    </font>
    <font>
      <name val="宋体"/>
      <charset val="134"/>
      <color theme="1"/>
      <sz val="11"/>
    </font>
    <font>
      <name val="方正小标宋简体"/>
      <charset val="134"/>
      <sz val="22"/>
    </font>
    <font>
      <name val="黑体"/>
      <charset val="134"/>
      <sz val="10"/>
    </font>
    <font>
      <name val="黑体"/>
      <charset val="134"/>
      <sz val="11"/>
    </font>
    <font>
      <name val="仿宋_GB2312"/>
      <charset val="134"/>
      <sz val="11"/>
    </font>
    <font>
      <name val="楷体_GB2312"/>
      <charset val="134"/>
      <sz val="10"/>
    </font>
    <font>
      <name val="楷体_GB2312"/>
      <charset val="134"/>
      <sz val="11"/>
    </font>
    <font>
      <name val="黑体"/>
      <charset val="134"/>
      <sz val="9"/>
    </font>
    <font>
      <name val="宋体"/>
      <charset val="134"/>
      <sz val="9"/>
    </font>
    <font>
      <name val="宋体"/>
      <charset val="134"/>
      <sz val="9"/>
      <scheme val="minor"/>
    </font>
    <font>
      <name val="宋体"/>
      <charset val="134"/>
      <b val="1"/>
      <sz val="9"/>
    </font>
    <font>
      <name val="楷体_GB2312"/>
      <charset val="134"/>
      <b val="1"/>
      <sz val="10"/>
    </font>
    <font>
      <name val="仿宋_GB2312"/>
      <charset val="134"/>
      <b val="1"/>
      <sz val="11"/>
    </font>
    <font>
      <name val="宋体"/>
      <charset val="134"/>
      <color theme="1"/>
      <sz val="9"/>
      <scheme val="minor"/>
    </font>
    <font>
      <name val="宋体"/>
      <charset val="134"/>
      <b val="1"/>
      <color theme="1"/>
      <sz val="11"/>
      <scheme val="minor"/>
    </font>
    <font>
      <name val="宋体"/>
      <charset val="134"/>
      <sz val="10"/>
    </font>
    <font>
      <name val="Times New Roman"/>
      <charset val="134"/>
      <sz val="9"/>
    </font>
    <font>
      <name val="Times New Roman"/>
      <charset val="134"/>
      <sz val="10"/>
    </font>
    <font>
      <name val="黑体"/>
      <charset val="134"/>
      <color rgb="FFFF0000"/>
      <sz val="9"/>
    </font>
    <font>
      <name val="宋体"/>
      <charset val="134"/>
      <sz val="9"/>
      <scheme val="major"/>
    </font>
    <font>
      <name val="楷体_GB2312"/>
      <charset val="134"/>
      <b val="1"/>
      <sz val="11"/>
    </font>
    <font>
      <name val="黑体"/>
      <charset val="134"/>
      <b val="1"/>
      <sz val="11"/>
    </font>
    <font>
      <name val="宋体"/>
      <charset val="134"/>
      <color rgb="FFFF0000"/>
      <sz val="9"/>
      <scheme val="minor"/>
    </font>
    <font>
      <name val="黑体"/>
      <charset val="134"/>
      <color theme="1"/>
      <sz val="9"/>
    </font>
    <font>
      <name val="宋体"/>
      <charset val="0"/>
      <sz val="9"/>
    </font>
    <font>
      <name val="黑体"/>
      <charset val="134"/>
      <sz val="8.5"/>
    </font>
    <font>
      <name val="宋体"/>
      <charset val="0"/>
      <color theme="0"/>
      <sz val="11"/>
      <scheme val="minor"/>
    </font>
    <font>
      <name val="宋体"/>
      <charset val="134"/>
      <color indexed="8"/>
      <sz val="11"/>
    </font>
    <font>
      <name val="宋体"/>
      <charset val="134"/>
      <b val="1"/>
      <color theme="3"/>
      <sz val="11"/>
      <scheme val="minor"/>
    </font>
    <font>
      <name val="宋体"/>
      <charset val="0"/>
      <color rgb="FF3F3F76"/>
      <sz val="11"/>
      <scheme val="minor"/>
    </font>
    <font>
      <name val="宋体"/>
      <charset val="0"/>
      <color theme="1"/>
      <sz val="11"/>
      <scheme val="minor"/>
    </font>
    <font>
      <name val="宋体"/>
      <charset val="0"/>
      <b val="1"/>
      <color theme="1"/>
      <sz val="11"/>
      <scheme val="minor"/>
    </font>
    <font>
      <name val="宋体"/>
      <charset val="134"/>
      <b val="1"/>
      <color theme="3"/>
      <sz val="13"/>
      <scheme val="minor"/>
    </font>
    <font>
      <name val="Tahoma"/>
      <charset val="134"/>
      <color theme="1"/>
      <sz val="11"/>
    </font>
    <font>
      <name val="宋体"/>
      <charset val="0"/>
      <color rgb="FFFA7D00"/>
      <sz val="11"/>
      <scheme val="minor"/>
    </font>
    <font>
      <name val="宋体"/>
      <charset val="0"/>
      <b val="1"/>
      <color rgb="FF3F3F3F"/>
      <sz val="11"/>
      <scheme val="minor"/>
    </font>
    <font>
      <name val="宋体"/>
      <charset val="134"/>
      <b val="1"/>
      <color theme="3"/>
      <sz val="15"/>
      <scheme val="minor"/>
    </font>
    <font>
      <name val="宋体"/>
      <charset val="0"/>
      <color rgb="FFFF0000"/>
      <sz val="11"/>
      <scheme val="minor"/>
    </font>
    <font>
      <name val="宋体"/>
      <charset val="0"/>
      <color rgb="FF9C0006"/>
      <sz val="11"/>
      <scheme val="minor"/>
    </font>
    <font>
      <name val="宋体"/>
      <charset val="0"/>
      <b val="1"/>
      <color rgb="FFFA7D00"/>
      <sz val="11"/>
      <scheme val="minor"/>
    </font>
    <font>
      <name val="宋体"/>
      <charset val="0"/>
      <color rgb="FF0000FF"/>
      <sz val="11"/>
      <u val="single"/>
      <scheme val="minor"/>
    </font>
    <font>
      <name val="宋体"/>
      <charset val="0"/>
      <b val="1"/>
      <color rgb="FFFFFFFF"/>
      <sz val="11"/>
      <scheme val="minor"/>
    </font>
    <font>
      <name val="宋体"/>
      <charset val="0"/>
      <color rgb="FF006100"/>
      <sz val="11"/>
      <scheme val="minor"/>
    </font>
    <font>
      <name val="宋体"/>
      <charset val="134"/>
      <b val="1"/>
      <color theme="3"/>
      <sz val="18"/>
      <scheme val="minor"/>
    </font>
    <font>
      <name val="宋体"/>
      <charset val="0"/>
      <color rgb="FF800080"/>
      <sz val="11"/>
      <u val="single"/>
      <scheme val="minor"/>
    </font>
    <font>
      <name val="宋体"/>
      <charset val="134"/>
      <color indexed="8"/>
      <sz val="12"/>
    </font>
    <font>
      <name val="宋体"/>
      <charset val="0"/>
      <i val="1"/>
      <color rgb="FF7F7F7F"/>
      <sz val="11"/>
      <scheme val="minor"/>
    </font>
    <font>
      <name val="宋体"/>
      <charset val="0"/>
      <color rgb="FF9C6500"/>
      <sz val="11"/>
      <scheme val="minor"/>
    </font>
  </fonts>
  <fills count="36">
    <fill>
      <patternFill/>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5"/>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rgb="FFFFCC9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4"/>
        <bgColor indexed="64"/>
      </patternFill>
    </fill>
    <fill>
      <patternFill patternType="solid">
        <fgColor rgb="FFA5A5A5"/>
        <bgColor indexed="64"/>
      </patternFill>
    </fill>
    <fill>
      <patternFill patternType="solid">
        <fgColor theme="6"/>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rgb="FFFFFFCC"/>
        <bgColor indexed="64"/>
      </patternFill>
    </fill>
    <fill>
      <patternFill patternType="solid">
        <fgColor theme="5" tint="0.399975585192419"/>
        <bgColor indexed="64"/>
      </patternFill>
    </fill>
    <fill>
      <patternFill patternType="solid">
        <fgColor theme="8"/>
        <bgColor indexed="64"/>
      </patternFill>
    </fill>
    <fill>
      <patternFill patternType="solid">
        <fgColor theme="7"/>
        <bgColor indexed="64"/>
      </patternFill>
    </fill>
    <fill>
      <patternFill patternType="solid">
        <fgColor theme="5" tint="0.599993896298105"/>
        <bgColor indexed="64"/>
      </patternFill>
    </fill>
    <fill>
      <patternFill patternType="solid">
        <fgColor theme="9"/>
        <bgColor indexed="64"/>
      </patternFill>
    </fill>
    <fill>
      <patternFill patternType="solid">
        <fgColor theme="7" tint="0.799981688894314"/>
        <bgColor indexed="64"/>
      </patternFill>
    </fill>
    <fill>
      <patternFill patternType="solid">
        <fgColor rgb="FFFFEB9C"/>
        <bgColor indexed="64"/>
      </patternFill>
    </fill>
    <fill>
      <patternFill patternType="solid">
        <fgColor theme="7"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auto="1"/>
      </top>
      <bottom/>
      <diagonal/>
    </border>
    <border>
      <left/>
      <right style="thin">
        <color auto="1"/>
      </right>
      <top style="thin">
        <color auto="1"/>
      </top>
      <bottom/>
      <diagonal/>
    </border>
    <border>
      <left/>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57">
    <xf numFmtId="0" fontId="0" fillId="0" borderId="0" applyAlignment="1">
      <alignment vertical="center"/>
    </xf>
    <xf numFmtId="42" fontId="0" fillId="0" borderId="0" applyAlignment="1">
      <alignment vertical="center"/>
    </xf>
    <xf numFmtId="0" fontId="34" fillId="12" borderId="0" applyAlignment="1">
      <alignment vertical="center"/>
    </xf>
    <xf numFmtId="0" fontId="33" fillId="8" borderId="4" applyAlignment="1">
      <alignment vertical="center"/>
    </xf>
    <xf numFmtId="44" fontId="0" fillId="0" borderId="0" applyAlignment="1">
      <alignment vertical="center"/>
    </xf>
    <xf numFmtId="0" fontId="0" fillId="0" borderId="0" applyAlignment="1">
      <alignment vertical="center"/>
    </xf>
    <xf numFmtId="41" fontId="0" fillId="0" borderId="0" applyAlignment="1">
      <alignment vertical="center"/>
    </xf>
    <xf numFmtId="0" fontId="34" fillId="14" borderId="0" applyAlignment="1">
      <alignment vertical="center"/>
    </xf>
    <xf numFmtId="0" fontId="42" fillId="18" borderId="0" applyAlignment="1">
      <alignment vertical="center"/>
    </xf>
    <xf numFmtId="43" fontId="0" fillId="0" borderId="0" applyAlignment="1">
      <alignment vertical="center"/>
    </xf>
    <xf numFmtId="0" fontId="30" fillId="11" borderId="0" applyAlignment="1">
      <alignment vertical="center"/>
    </xf>
    <xf numFmtId="0" fontId="44" fillId="0" borderId="0" applyAlignment="1">
      <alignment vertical="center"/>
    </xf>
    <xf numFmtId="9" fontId="0" fillId="0" borderId="0" applyAlignment="1">
      <alignment vertical="center"/>
    </xf>
    <xf numFmtId="0" fontId="48" fillId="0" borderId="0" applyAlignment="1">
      <alignment vertical="center"/>
    </xf>
    <xf numFmtId="0" fontId="0" fillId="27" borderId="11" applyAlignment="1">
      <alignment vertical="center"/>
    </xf>
    <xf numFmtId="0" fontId="30" fillId="28" borderId="0" applyAlignment="1">
      <alignment vertical="center"/>
    </xf>
    <xf numFmtId="0" fontId="32" fillId="0" borderId="0" applyAlignment="1">
      <alignment vertical="center"/>
    </xf>
    <xf numFmtId="0" fontId="41" fillId="0" borderId="0" applyAlignment="1">
      <alignment vertical="center"/>
    </xf>
    <xf numFmtId="0" fontId="47" fillId="0" borderId="0" applyAlignment="1">
      <alignment vertical="center"/>
    </xf>
    <xf numFmtId="0" fontId="50" fillId="0" borderId="0" applyAlignment="1">
      <alignment vertical="center"/>
    </xf>
    <xf numFmtId="0" fontId="40" fillId="0" borderId="6" applyAlignment="1">
      <alignment vertical="center"/>
    </xf>
    <xf numFmtId="0" fontId="31" fillId="0" borderId="0" applyAlignment="1">
      <alignment vertical="center"/>
    </xf>
    <xf numFmtId="0" fontId="36" fillId="0" borderId="6" applyAlignment="1">
      <alignment vertical="center"/>
    </xf>
    <xf numFmtId="0" fontId="30" fillId="6" borderId="0" applyAlignment="1">
      <alignment vertical="center"/>
    </xf>
    <xf numFmtId="0" fontId="32" fillId="0" borderId="9" applyAlignment="1">
      <alignment vertical="center"/>
    </xf>
    <xf numFmtId="0" fontId="30" fillId="35" borderId="0" applyAlignment="1">
      <alignment vertical="center"/>
    </xf>
    <xf numFmtId="0" fontId="39" fillId="17" borderId="8" applyAlignment="1">
      <alignment vertical="center"/>
    </xf>
    <xf numFmtId="0" fontId="43" fillId="17" borderId="4" applyAlignment="1">
      <alignment vertical="center"/>
    </xf>
    <xf numFmtId="0" fontId="45" fillId="20" borderId="10" applyAlignment="1">
      <alignment vertical="center"/>
    </xf>
    <xf numFmtId="0" fontId="34" fillId="26" borderId="0" applyAlignment="1">
      <alignment vertical="center"/>
    </xf>
    <xf numFmtId="0" fontId="30" fillId="5" borderId="0" applyAlignment="1">
      <alignment vertical="center"/>
    </xf>
    <xf numFmtId="0" fontId="38" fillId="0" borderId="7" applyAlignment="1">
      <alignment vertical="center"/>
    </xf>
    <xf numFmtId="0" fontId="35" fillId="0" borderId="5" applyAlignment="1">
      <alignment vertical="center"/>
    </xf>
    <xf numFmtId="0" fontId="46" fillId="25" borderId="0" applyAlignment="1">
      <alignment vertical="center"/>
    </xf>
    <xf numFmtId="0" fontId="51" fillId="34" borderId="0" applyAlignment="1">
      <alignment vertical="center"/>
    </xf>
    <xf numFmtId="0" fontId="34" fillId="10" borderId="0" applyAlignment="1">
      <alignment vertical="center"/>
    </xf>
    <xf numFmtId="0" fontId="30" fillId="19" borderId="0" applyAlignment="1">
      <alignment vertical="center"/>
    </xf>
    <xf numFmtId="0" fontId="34" fillId="24" borderId="0" applyAlignment="1">
      <alignment vertical="center"/>
    </xf>
    <xf numFmtId="0" fontId="34" fillId="23" borderId="0" applyAlignment="1">
      <alignment vertical="center"/>
    </xf>
    <xf numFmtId="0" fontId="34" fillId="22" borderId="0" applyAlignment="1">
      <alignment vertical="center"/>
    </xf>
    <xf numFmtId="0" fontId="34" fillId="31" borderId="0" applyAlignment="1">
      <alignment vertical="center"/>
    </xf>
    <xf numFmtId="0" fontId="30" fillId="21" borderId="0" applyAlignment="1">
      <alignment vertical="center"/>
    </xf>
    <xf numFmtId="0" fontId="30" fillId="30" borderId="0" applyAlignment="1">
      <alignment vertical="center"/>
    </xf>
    <xf numFmtId="0" fontId="34" fillId="33" borderId="0" applyAlignment="1">
      <alignment vertical="center"/>
    </xf>
    <xf numFmtId="0" fontId="34" fillId="16" borderId="0" applyAlignment="1">
      <alignment vertical="center"/>
    </xf>
    <xf numFmtId="0" fontId="30" fillId="29" borderId="0" applyAlignment="1">
      <alignment vertical="center"/>
    </xf>
    <xf numFmtId="0" fontId="34" fillId="9" borderId="0" applyAlignment="1">
      <alignment vertical="center"/>
    </xf>
    <xf numFmtId="0" fontId="30" fillId="7" borderId="0" applyAlignment="1">
      <alignment vertical="center"/>
    </xf>
    <xf numFmtId="0" fontId="30" fillId="32" borderId="0" applyAlignment="1">
      <alignment vertical="center"/>
    </xf>
    <xf numFmtId="0" fontId="49" fillId="0" borderId="0" applyAlignment="1">
      <alignment vertical="center"/>
    </xf>
    <xf numFmtId="0" fontId="34" fillId="13" borderId="0" applyAlignment="1">
      <alignment vertical="center"/>
    </xf>
    <xf numFmtId="0" fontId="30" fillId="15" borderId="0" applyAlignment="1">
      <alignment vertical="center"/>
    </xf>
    <xf numFmtId="0" fontId="31" fillId="0" borderId="0" applyAlignment="1">
      <alignment vertical="center"/>
    </xf>
    <xf numFmtId="0" fontId="31" fillId="0" borderId="0" applyAlignment="1">
      <alignment vertical="center"/>
    </xf>
    <xf numFmtId="0" fontId="31" fillId="0" borderId="0"/>
    <xf numFmtId="0" fontId="0" fillId="0" borderId="0" applyAlignment="1">
      <alignment vertical="center"/>
    </xf>
    <xf numFmtId="0" fontId="37" fillId="0" borderId="0"/>
  </cellStyleXfs>
  <cellXfs count="191">
    <xf numFmtId="0" fontId="0" fillId="0" borderId="0" applyAlignment="1" pivotButton="0" quotePrefix="0" xfId="0">
      <alignment vertical="center"/>
    </xf>
    <xf numFmtId="0" fontId="0" fillId="0" borderId="0" applyAlignment="1" pivotButton="0" quotePrefix="0" xfId="0">
      <alignment vertical="center"/>
    </xf>
    <xf numFmtId="0" fontId="0" fillId="0" borderId="0" applyAlignment="1" pivotButton="0" quotePrefix="0" xfId="0">
      <alignment vertical="center"/>
    </xf>
    <xf numFmtId="0" fontId="1" fillId="0" borderId="0" applyAlignment="1" pivotButton="0" quotePrefix="0" xfId="0">
      <alignment vertical="center"/>
    </xf>
    <xf numFmtId="0" fontId="2" fillId="0" borderId="0" applyAlignment="1" pivotButton="0" quotePrefix="0" xfId="0">
      <alignment vertical="center"/>
    </xf>
    <xf numFmtId="0" fontId="3" fillId="0" borderId="0" applyAlignment="1" pivotButton="0" quotePrefix="0" xfId="0">
      <alignment vertical="center"/>
    </xf>
    <xf numFmtId="0" fontId="4" fillId="0" borderId="0" applyAlignment="1" pivotButton="0" quotePrefix="0" xfId="0">
      <alignment vertical="center"/>
    </xf>
    <xf numFmtId="164" fontId="1" fillId="0" borderId="0" applyAlignment="1" pivotButton="0" quotePrefix="0" xfId="0">
      <alignment vertical="center"/>
    </xf>
    <xf numFmtId="0" fontId="5" fillId="0" borderId="0" applyAlignment="1" pivotButton="0" quotePrefix="0" xfId="0">
      <alignment horizontal="center" vertical="center"/>
    </xf>
    <xf numFmtId="0" fontId="6" fillId="0" borderId="1" applyAlignment="1" pivotButton="0" quotePrefix="0" xfId="0">
      <alignment horizontal="center" vertical="center" wrapText="1"/>
    </xf>
    <xf numFmtId="0" fontId="6" fillId="0" borderId="1" applyAlignment="1" pivotButton="0" quotePrefix="0" xfId="0">
      <alignment horizontal="center" vertical="center" wrapText="1"/>
    </xf>
    <xf numFmtId="165" fontId="6" fillId="0" borderId="1" applyAlignment="1" pivotButton="0" quotePrefix="0" xfId="0">
      <alignment horizontal="center" vertical="center" wrapText="1"/>
    </xf>
    <xf numFmtId="0" fontId="7" fillId="0" borderId="1" applyAlignment="1" pivotButton="0" quotePrefix="0" xfId="0">
      <alignment horizontal="center" vertical="center" wrapText="1"/>
    </xf>
    <xf numFmtId="0" fontId="7" fillId="0" borderId="1" applyAlignment="1" pivotButton="0" quotePrefix="0" xfId="0">
      <alignment horizontal="center" vertical="center" wrapText="1"/>
    </xf>
    <xf numFmtId="165" fontId="7" fillId="0" borderId="1" applyAlignment="1" pivotButton="0" quotePrefix="0" xfId="0">
      <alignment horizontal="center" vertical="center" wrapText="1"/>
    </xf>
    <xf numFmtId="0" fontId="8" fillId="0" borderId="1" applyAlignment="1" pivotButton="0" quotePrefix="0" xfId="0">
      <alignment horizontal="center" vertical="center" wrapText="1"/>
    </xf>
    <xf numFmtId="0" fontId="8" fillId="0" borderId="1" applyAlignment="1" pivotButton="0" quotePrefix="0" xfId="0">
      <alignment horizontal="center" vertical="center" wrapText="1"/>
    </xf>
    <xf numFmtId="165" fontId="8" fillId="0" borderId="1" applyAlignment="1" pivotButton="0" quotePrefix="0" xfId="0">
      <alignment horizontal="center" vertical="center" wrapText="1"/>
    </xf>
    <xf numFmtId="0" fontId="9" fillId="0" borderId="1" applyAlignment="1" pivotButton="0" quotePrefix="0" xfId="0">
      <alignment horizontal="center" vertical="center" wrapText="1"/>
    </xf>
    <xf numFmtId="0" fontId="9" fillId="0" borderId="1" applyAlignment="1" pivotButton="0" quotePrefix="0" xfId="0">
      <alignment horizontal="center" vertical="center" wrapText="1"/>
    </xf>
    <xf numFmtId="165" fontId="10" fillId="0" borderId="1" applyAlignment="1" pivotButton="0" quotePrefix="0" xfId="0">
      <alignment horizontal="center" vertical="center" wrapText="1"/>
    </xf>
    <xf numFmtId="49" fontId="11" fillId="0" borderId="1" applyAlignment="1" pivotButton="0" quotePrefix="0" xfId="0">
      <alignment horizontal="center" vertical="center" wrapText="1"/>
    </xf>
    <xf numFmtId="165" fontId="11" fillId="0" borderId="1" applyAlignment="1" pivotButton="0" quotePrefix="0" xfId="0">
      <alignment horizontal="center" vertical="center" wrapText="1"/>
    </xf>
    <xf numFmtId="0" fontId="11" fillId="0" borderId="1" applyAlignment="1" pivotButton="0" quotePrefix="0" xfId="0">
      <alignment horizontal="center" vertical="center" wrapText="1"/>
    </xf>
    <xf numFmtId="0" fontId="11" fillId="0" borderId="1" applyAlignment="1" pivotButton="0" quotePrefix="0" xfId="0">
      <alignment horizontal="center" vertical="center" wrapText="1"/>
    </xf>
    <xf numFmtId="0" fontId="11" fillId="0" borderId="1" applyAlignment="1" pivotButton="0" quotePrefix="0" xfId="0">
      <alignment horizontal="left" vertical="center" wrapText="1"/>
    </xf>
    <xf numFmtId="49" fontId="12" fillId="0" borderId="1" applyAlignment="1" pivotButton="0" quotePrefix="0" xfId="0">
      <alignment horizontal="center" vertical="center" wrapText="1"/>
    </xf>
    <xf numFmtId="165" fontId="12" fillId="0" borderId="1" applyAlignment="1" pivotButton="0" quotePrefix="0" xfId="0">
      <alignment horizontal="center" vertical="center" wrapText="1"/>
    </xf>
    <xf numFmtId="0" fontId="12" fillId="0" borderId="1" applyAlignment="1" pivotButton="0" quotePrefix="0" xfId="0">
      <alignment horizontal="center" vertical="center" wrapText="1"/>
    </xf>
    <xf numFmtId="0" fontId="12" fillId="0" borderId="1" applyAlignment="1" pivotButton="0" quotePrefix="0" xfId="0">
      <alignment horizontal="center" vertical="center" wrapText="1"/>
    </xf>
    <xf numFmtId="0" fontId="12" fillId="0" borderId="1" applyAlignment="1" pivotButton="0" quotePrefix="0" xfId="0">
      <alignment horizontal="left" vertical="center" wrapText="1"/>
    </xf>
    <xf numFmtId="0" fontId="11" fillId="0" borderId="1" applyAlignment="1" pivotButton="0" quotePrefix="0" xfId="0">
      <alignment horizontal="left" vertical="center" wrapText="1"/>
    </xf>
    <xf numFmtId="49" fontId="13" fillId="0" borderId="1" applyAlignment="1" pivotButton="0" quotePrefix="0" xfId="0">
      <alignment horizontal="center" vertical="center" wrapText="1"/>
    </xf>
    <xf numFmtId="0" fontId="13" fillId="0" borderId="1" applyAlignment="1" pivotButton="0" quotePrefix="0" xfId="0">
      <alignment horizontal="center" vertical="center" wrapText="1"/>
    </xf>
    <xf numFmtId="0" fontId="13" fillId="0" borderId="1" applyAlignment="1" pivotButton="0" quotePrefix="0" xfId="0">
      <alignment horizontal="left" vertical="center" wrapText="1"/>
    </xf>
    <xf numFmtId="164" fontId="5" fillId="0" borderId="0" applyAlignment="1" pivotButton="0" quotePrefix="0" xfId="0">
      <alignment horizontal="center" vertical="center"/>
    </xf>
    <xf numFmtId="164" fontId="6" fillId="0" borderId="1" applyAlignment="1" pivotButton="0" quotePrefix="0" xfId="0">
      <alignment horizontal="center" vertical="center" wrapText="1"/>
    </xf>
    <xf numFmtId="164" fontId="7" fillId="0" borderId="1" applyAlignment="1" pivotButton="0" quotePrefix="0" xfId="0">
      <alignment horizontal="center" vertical="center" wrapText="1"/>
    </xf>
    <xf numFmtId="164" fontId="8" fillId="0" borderId="1" applyAlignment="1" pivotButton="0" quotePrefix="0" xfId="0">
      <alignment horizontal="center" vertical="center" wrapText="1"/>
    </xf>
    <xf numFmtId="0" fontId="10" fillId="0" borderId="1" applyAlignment="1" pivotButton="0" quotePrefix="0" xfId="0">
      <alignment horizontal="center" vertical="center" wrapText="1"/>
    </xf>
    <xf numFmtId="164" fontId="10" fillId="0" borderId="1" applyAlignment="1" pivotButton="0" quotePrefix="0" xfId="0">
      <alignment horizontal="center" vertical="center" wrapText="1"/>
    </xf>
    <xf numFmtId="166" fontId="11" fillId="0" borderId="1" applyAlignment="1" pivotButton="0" quotePrefix="0" xfId="0">
      <alignment horizontal="center" vertical="center" wrapText="1"/>
    </xf>
    <xf numFmtId="164" fontId="11" fillId="0" borderId="1" applyAlignment="1" pivotButton="0" quotePrefix="0" xfId="0">
      <alignment horizontal="center" vertical="center" wrapText="1"/>
    </xf>
    <xf numFmtId="166" fontId="12" fillId="0" borderId="1" applyAlignment="1" pivotButton="0" quotePrefix="0" xfId="0">
      <alignment horizontal="center" vertical="center" wrapText="1"/>
    </xf>
    <xf numFmtId="164" fontId="12" fillId="0" borderId="1" applyAlignment="1" pivotButton="0" quotePrefix="0" xfId="0">
      <alignment horizontal="center" vertical="center" wrapText="1"/>
    </xf>
    <xf numFmtId="0" fontId="14" fillId="0" borderId="1" applyAlignment="1" pivotButton="0" quotePrefix="0" xfId="0">
      <alignment horizontal="center" vertical="center" wrapText="1"/>
    </xf>
    <xf numFmtId="164" fontId="13" fillId="0" borderId="1" applyAlignment="1" pivotButton="0" quotePrefix="0" xfId="0">
      <alignment horizontal="center" vertical="center" wrapText="1"/>
    </xf>
    <xf numFmtId="0" fontId="15" fillId="0" borderId="1" applyAlignment="1" pivotButton="0" quotePrefix="0" xfId="0">
      <alignment horizontal="center" vertical="center" wrapText="1"/>
    </xf>
    <xf numFmtId="0" fontId="15" fillId="0" borderId="1" applyAlignment="1" pivotButton="0" quotePrefix="0" xfId="0">
      <alignment horizontal="center" vertical="center" wrapText="1"/>
    </xf>
    <xf numFmtId="165" fontId="15" fillId="0" borderId="1" applyAlignment="1" pivotButton="0" quotePrefix="0" xfId="0">
      <alignment horizontal="center" vertical="center" wrapText="1"/>
    </xf>
    <xf numFmtId="49" fontId="11" fillId="0" borderId="1" applyAlignment="1" pivotButton="0" quotePrefix="0" xfId="0">
      <alignment horizontal="left" vertical="center" wrapText="1"/>
    </xf>
    <xf numFmtId="49" fontId="15" fillId="0" borderId="1" applyAlignment="1" pivotButton="0" quotePrefix="0" xfId="0">
      <alignment horizontal="center" vertical="center" wrapText="1"/>
    </xf>
    <xf numFmtId="0" fontId="15" fillId="0" borderId="1" applyAlignment="1" pivotButton="0" quotePrefix="0" xfId="0">
      <alignment horizontal="left" vertical="center" wrapText="1"/>
    </xf>
    <xf numFmtId="49" fontId="16" fillId="0" borderId="1" applyAlignment="1" pivotButton="0" quotePrefix="0" xfId="0">
      <alignment horizontal="center" vertical="center" wrapText="1"/>
    </xf>
    <xf numFmtId="0" fontId="16" fillId="0" borderId="1" applyAlignment="1" pivotButton="0" quotePrefix="0" xfId="0">
      <alignment horizontal="center" vertical="center" wrapText="1"/>
    </xf>
    <xf numFmtId="0" fontId="16" fillId="0" borderId="1" applyAlignment="1" pivotButton="0" quotePrefix="0" xfId="0">
      <alignment horizontal="center" vertical="center" wrapText="1"/>
    </xf>
    <xf numFmtId="165" fontId="16" fillId="0" borderId="1" applyAlignment="1" pivotButton="0" quotePrefix="0" xfId="0">
      <alignment horizontal="center" vertical="center" wrapText="1"/>
    </xf>
    <xf numFmtId="164" fontId="15" fillId="0" borderId="1" applyAlignment="1" pivotButton="0" quotePrefix="0" xfId="0">
      <alignment horizontal="center" vertical="center" wrapText="1"/>
    </xf>
    <xf numFmtId="0" fontId="17" fillId="2" borderId="1" applyAlignment="1" pivotButton="0" quotePrefix="0" xfId="0">
      <alignment horizontal="center" vertical="center" wrapText="1"/>
    </xf>
    <xf numFmtId="164" fontId="16" fillId="0" borderId="1" applyAlignment="1" pivotButton="0" quotePrefix="0" xfId="0">
      <alignment horizontal="center" vertical="center" wrapText="1"/>
    </xf>
    <xf numFmtId="0" fontId="11" fillId="0" borderId="1" applyAlignment="1" pivotButton="0" quotePrefix="0" xfId="0">
      <alignment vertical="center" wrapText="1"/>
    </xf>
    <xf numFmtId="0" fontId="1" fillId="0" borderId="0" applyAlignment="1" pivotButton="0" quotePrefix="0" xfId="0">
      <alignment vertical="center" wrapText="1"/>
    </xf>
    <xf numFmtId="0" fontId="12" fillId="0" borderId="1" applyAlignment="1" pivotButton="0" quotePrefix="0" xfId="0">
      <alignment horizontal="left" vertical="center" wrapText="1"/>
    </xf>
    <xf numFmtId="0" fontId="18" fillId="0" borderId="0" applyAlignment="1" pivotButton="0" quotePrefix="0" xfId="0">
      <alignment vertical="center"/>
    </xf>
    <xf numFmtId="0" fontId="19" fillId="0" borderId="1" applyAlignment="1" pivotButton="0" quotePrefix="0" xfId="0">
      <alignment horizontal="center" vertical="center" wrapText="1"/>
    </xf>
    <xf numFmtId="0" fontId="13" fillId="0" borderId="1" applyAlignment="1" pivotButton="0" quotePrefix="0" xfId="0">
      <alignment horizontal="center" vertical="center" wrapText="1"/>
    </xf>
    <xf numFmtId="0" fontId="19" fillId="0" borderId="1" applyAlignment="1" pivotButton="0" quotePrefix="0" xfId="0">
      <alignment horizontal="center" vertical="center"/>
    </xf>
    <xf numFmtId="0" fontId="19" fillId="0" borderId="1" applyAlignment="1" pivotButton="0" quotePrefix="0" xfId="0">
      <alignment horizontal="left" vertical="center" wrapText="1"/>
    </xf>
    <xf numFmtId="0" fontId="20" fillId="0" borderId="1" applyAlignment="1" pivotButton="0" quotePrefix="0" xfId="0">
      <alignment horizontal="center" vertical="center" wrapText="1"/>
    </xf>
    <xf numFmtId="0" fontId="21" fillId="0" borderId="1" applyAlignment="1" pivotButton="0" quotePrefix="0" xfId="0">
      <alignment horizontal="center" vertical="center" wrapText="1"/>
    </xf>
    <xf numFmtId="0" fontId="19" fillId="0" borderId="1" applyAlignment="1" pivotButton="0" quotePrefix="0" xfId="0">
      <alignment horizontal="center" vertical="center" wrapText="1"/>
    </xf>
    <xf numFmtId="0" fontId="19" fillId="0" borderId="1" applyAlignment="1" pivotButton="0" quotePrefix="0" xfId="0">
      <alignment horizontal="left" vertical="center" wrapText="1"/>
    </xf>
    <xf numFmtId="164" fontId="20" fillId="0" borderId="1" applyAlignment="1" pivotButton="0" quotePrefix="0" xfId="0">
      <alignment horizontal="center" vertical="center" wrapText="1"/>
    </xf>
    <xf numFmtId="164" fontId="21" fillId="0" borderId="1" applyAlignment="1" pivotButton="0" quotePrefix="0" xfId="0">
      <alignment horizontal="center" vertical="center" wrapText="1"/>
    </xf>
    <xf numFmtId="0" fontId="13" fillId="0" borderId="1" applyAlignment="1" pivotButton="0" quotePrefix="0" xfId="0">
      <alignment vertical="center" wrapText="1"/>
    </xf>
    <xf numFmtId="0" fontId="22" fillId="0" borderId="1" applyAlignment="1" pivotButton="0" quotePrefix="0" xfId="0">
      <alignment horizontal="center" vertical="center" wrapText="1"/>
    </xf>
    <xf numFmtId="0" fontId="16" fillId="0" borderId="1" applyAlignment="1" pivotButton="0" quotePrefix="0" xfId="0">
      <alignment horizontal="left" vertical="center" wrapText="1"/>
    </xf>
    <xf numFmtId="0" fontId="23" fillId="0" borderId="1" applyAlignment="1" pivotButton="0" quotePrefix="0" xfId="0">
      <alignment horizontal="center" vertical="center" wrapText="1"/>
    </xf>
    <xf numFmtId="164" fontId="23" fillId="0" borderId="1" applyAlignment="1" pivotButton="0" quotePrefix="0" xfId="0">
      <alignment horizontal="center" vertical="center" wrapText="1"/>
    </xf>
    <xf numFmtId="0" fontId="15" fillId="0" borderId="1" applyAlignment="1" pivotButton="0" quotePrefix="0" xfId="0">
      <alignment horizontal="left" vertical="center" wrapText="1"/>
    </xf>
    <xf numFmtId="0" fontId="12" fillId="0" borderId="1" applyAlignment="1" pivotButton="0" quotePrefix="0" xfId="53">
      <alignment horizontal="center" vertical="center" wrapText="1"/>
    </xf>
    <xf numFmtId="0" fontId="12" fillId="0" borderId="1" applyAlignment="1" pivotButton="0" quotePrefix="0" xfId="54">
      <alignment horizontal="center" vertical="center" wrapText="1"/>
    </xf>
    <xf numFmtId="164" fontId="12" fillId="0" borderId="1" applyAlignment="1" pivotButton="0" quotePrefix="0" xfId="54">
      <alignment horizontal="center" vertical="center" wrapText="1"/>
    </xf>
    <xf numFmtId="166" fontId="15" fillId="0" borderId="1" applyAlignment="1" pivotButton="0" quotePrefix="0" xfId="0">
      <alignment horizontal="center" vertical="center" wrapText="1"/>
    </xf>
    <xf numFmtId="49" fontId="24" fillId="0" borderId="1" applyAlignment="1" pivotButton="0" quotePrefix="0" xfId="0">
      <alignment horizontal="center" vertical="center" wrapText="1"/>
    </xf>
    <xf numFmtId="165" fontId="24" fillId="0" borderId="1" applyAlignment="1" pivotButton="0" quotePrefix="0" xfId="0">
      <alignment horizontal="center" vertical="center" wrapText="1"/>
    </xf>
    <xf numFmtId="0" fontId="24" fillId="0" borderId="1" applyAlignment="1" pivotButton="0" quotePrefix="0" xfId="0">
      <alignment horizontal="center" vertical="center" wrapText="1"/>
    </xf>
    <xf numFmtId="0" fontId="24" fillId="0" borderId="1" applyAlignment="1" pivotButton="0" quotePrefix="0" xfId="0">
      <alignment horizontal="center" vertical="center" wrapText="1"/>
    </xf>
    <xf numFmtId="0" fontId="24" fillId="0" borderId="1" applyAlignment="1" pivotButton="0" quotePrefix="0" xfId="0">
      <alignment horizontal="left" vertical="center" wrapText="1"/>
    </xf>
    <xf numFmtId="0" fontId="25" fillId="0" borderId="1" applyAlignment="1" pivotButton="0" quotePrefix="0" xfId="0">
      <alignment horizontal="center" vertical="center"/>
    </xf>
    <xf numFmtId="0" fontId="25" fillId="0" borderId="1" applyAlignment="1" pivotButton="0" quotePrefix="0" xfId="0">
      <alignment vertical="center"/>
    </xf>
    <xf numFmtId="0" fontId="25" fillId="3" borderId="1" applyAlignment="1" pivotButton="0" quotePrefix="0" xfId="0">
      <alignment horizontal="center" vertical="center"/>
    </xf>
    <xf numFmtId="166" fontId="24" fillId="0" borderId="1" applyAlignment="1" pivotButton="0" quotePrefix="0" xfId="0">
      <alignment horizontal="center" vertical="center" wrapText="1"/>
    </xf>
    <xf numFmtId="164" fontId="24" fillId="0" borderId="1" applyAlignment="1" pivotButton="0" quotePrefix="0" xfId="0">
      <alignment horizontal="center" vertical="center" wrapText="1"/>
    </xf>
    <xf numFmtId="0" fontId="16" fillId="0" borderId="1" applyAlignment="1" pivotButton="0" quotePrefix="0" xfId="0">
      <alignment vertical="center" wrapText="1"/>
    </xf>
    <xf numFmtId="0" fontId="11" fillId="0" borderId="1" applyAlignment="1" pivotButton="0" quotePrefix="0" xfId="0">
      <alignment vertical="center" wrapText="1"/>
    </xf>
    <xf numFmtId="164" fontId="25" fillId="0" borderId="1" applyAlignment="1" pivotButton="0" quotePrefix="0" xfId="0">
      <alignment vertical="center"/>
    </xf>
    <xf numFmtId="0" fontId="26" fillId="0" borderId="1" applyAlignment="1" pivotButton="0" quotePrefix="0" xfId="0">
      <alignment horizontal="center" vertical="center" wrapText="1"/>
    </xf>
    <xf numFmtId="0" fontId="27" fillId="0" borderId="1" applyAlignment="1" pivotButton="0" quotePrefix="0" xfId="0">
      <alignment horizontal="center" vertical="center" wrapText="1"/>
    </xf>
    <xf numFmtId="0" fontId="27" fillId="0" borderId="1" applyAlignment="1" pivotButton="0" quotePrefix="0" xfId="0">
      <alignment horizontal="left" vertical="center" wrapText="1"/>
    </xf>
    <xf numFmtId="164" fontId="25" fillId="0" borderId="1" applyAlignment="1" pivotButton="0" quotePrefix="0" xfId="0">
      <alignment horizontal="center" vertical="center"/>
    </xf>
    <xf numFmtId="0" fontId="12" fillId="0" borderId="1" applyAlignment="1" pivotButton="0" quotePrefix="0" xfId="5">
      <alignment horizontal="center" vertical="center" wrapText="1"/>
    </xf>
    <xf numFmtId="164" fontId="12" fillId="0" borderId="1" applyAlignment="1" pivotButton="0" quotePrefix="0" xfId="5">
      <alignment horizontal="center" vertical="center" wrapText="1"/>
    </xf>
    <xf numFmtId="0" fontId="23" fillId="0" borderId="1" applyAlignment="1" pivotButton="0" quotePrefix="0" xfId="0">
      <alignment horizontal="justify" vertical="center"/>
    </xf>
    <xf numFmtId="0" fontId="12" fillId="0" borderId="1" applyAlignment="1" pivotButton="0" quotePrefix="0" xfId="5">
      <alignment horizontal="center" vertical="center" wrapText="1"/>
    </xf>
    <xf numFmtId="0" fontId="23" fillId="0" borderId="1" applyAlignment="1" pivotButton="0" quotePrefix="0" xfId="0">
      <alignment horizontal="center" vertical="center" wrapText="1"/>
    </xf>
    <xf numFmtId="0" fontId="12" fillId="0" borderId="1" applyAlignment="1" pivotButton="0" quotePrefix="0" xfId="54">
      <alignment horizontal="left" vertical="center" wrapText="1"/>
    </xf>
    <xf numFmtId="0" fontId="12" fillId="0" borderId="1" applyAlignment="1" pivotButton="0" quotePrefix="0" xfId="53">
      <alignment horizontal="left" vertical="center" wrapText="1"/>
    </xf>
    <xf numFmtId="0" fontId="12" fillId="0" borderId="1" applyAlignment="1" pivotButton="0" quotePrefix="0" xfId="54">
      <alignment vertical="center" wrapText="1"/>
    </xf>
    <xf numFmtId="167" fontId="13" fillId="0" borderId="1" applyAlignment="1" pivotButton="0" quotePrefix="0" xfId="0">
      <alignment horizontal="center" vertical="center" wrapText="1"/>
    </xf>
    <xf numFmtId="0" fontId="12" fillId="0" borderId="1" applyAlignment="1" pivotButton="0" quotePrefix="0" xfId="21">
      <alignment horizontal="left" vertical="center" wrapText="1"/>
    </xf>
    <xf numFmtId="0" fontId="12" fillId="0" borderId="1" applyAlignment="1" pivotButton="0" quotePrefix="0" xfId="0">
      <alignment horizontal="center" vertical="center"/>
    </xf>
    <xf numFmtId="167" fontId="28" fillId="0" borderId="1" applyAlignment="1" pivotButton="0" quotePrefix="0" xfId="0">
      <alignment horizontal="center" vertical="center"/>
    </xf>
    <xf numFmtId="167" fontId="12" fillId="0" borderId="1" applyAlignment="1" pivotButton="0" quotePrefix="0" xfId="0">
      <alignment horizontal="center" vertical="center" wrapText="1"/>
    </xf>
    <xf numFmtId="166" fontId="12" fillId="0" borderId="1" applyAlignment="1" pivotButton="0" quotePrefix="0" xfId="0">
      <alignment horizontal="center" vertical="center"/>
    </xf>
    <xf numFmtId="164" fontId="12" fillId="0" borderId="1" applyAlignment="1" pivotButton="0" quotePrefix="0" xfId="21">
      <alignment horizontal="center" vertical="center" wrapText="1"/>
    </xf>
    <xf numFmtId="0" fontId="28" fillId="0" borderId="1" applyAlignment="1" pivotButton="0" quotePrefix="0" xfId="0">
      <alignment horizontal="center" vertical="center"/>
    </xf>
    <xf numFmtId="164" fontId="28" fillId="0" borderId="1" applyAlignment="1" pivotButton="0" quotePrefix="0" xfId="0">
      <alignment horizontal="center" vertical="center"/>
    </xf>
    <xf numFmtId="0" fontId="13" fillId="0" borderId="1" applyAlignment="1" pivotButton="0" quotePrefix="0" xfId="0">
      <alignment horizontal="center" vertical="center"/>
    </xf>
    <xf numFmtId="0" fontId="11" fillId="3" borderId="1" applyAlignment="1" pivotButton="0" quotePrefix="0" xfId="0">
      <alignment horizontal="center" vertical="center" wrapText="1"/>
    </xf>
    <xf numFmtId="0" fontId="11" fillId="0" borderId="1" applyAlignment="1" pivotButton="0" quotePrefix="0" xfId="49">
      <alignment horizontal="left" vertical="center" wrapText="1"/>
    </xf>
    <xf numFmtId="0" fontId="17" fillId="0" borderId="1" applyAlignment="1" pivotButton="0" quotePrefix="0" xfId="0">
      <alignment horizontal="center" vertical="center" wrapText="1"/>
    </xf>
    <xf numFmtId="0" fontId="17" fillId="0" borderId="1" applyAlignment="1" pivotButton="0" quotePrefix="0" xfId="0">
      <alignment horizontal="left" vertical="center" wrapText="1"/>
    </xf>
    <xf numFmtId="0" fontId="16" fillId="0" borderId="1" applyAlignment="1" pivotButton="0" quotePrefix="0" xfId="0">
      <alignment horizontal="left" vertical="center" wrapText="1"/>
    </xf>
    <xf numFmtId="164" fontId="12" fillId="0" borderId="1" applyAlignment="1" pivotButton="0" quotePrefix="0" xfId="0">
      <alignment horizontal="center" vertical="center"/>
    </xf>
    <xf numFmtId="0" fontId="25" fillId="0" borderId="2" applyAlignment="1" pivotButton="0" quotePrefix="0" xfId="0">
      <alignment horizontal="center" vertical="center"/>
    </xf>
    <xf numFmtId="0" fontId="25" fillId="0" borderId="3" applyAlignment="1" pivotButton="0" quotePrefix="0" xfId="0">
      <alignment horizontal="center" vertical="center"/>
    </xf>
    <xf numFmtId="0" fontId="16" fillId="0" borderId="1" applyAlignment="1" pivotButton="0" quotePrefix="0" xfId="0">
      <alignment horizontal="center" vertical="center"/>
    </xf>
    <xf numFmtId="49" fontId="17" fillId="0" borderId="1" applyAlignment="1" pivotButton="0" quotePrefix="0" xfId="0">
      <alignment horizontal="center" vertical="center" wrapText="1"/>
    </xf>
    <xf numFmtId="49" fontId="27" fillId="0" borderId="1" applyAlignment="1" pivotButton="0" quotePrefix="0" xfId="0">
      <alignment horizontal="center" vertical="center" wrapText="1"/>
    </xf>
    <xf numFmtId="164" fontId="16" fillId="0" borderId="1" applyAlignment="1" pivotButton="0" quotePrefix="0" xfId="0">
      <alignment horizontal="center" vertical="center"/>
    </xf>
    <xf numFmtId="164" fontId="17" fillId="0" borderId="1" applyAlignment="1" pivotButton="0" quotePrefix="0" xfId="0">
      <alignment horizontal="center" vertical="center" wrapText="1"/>
    </xf>
    <xf numFmtId="164" fontId="27" fillId="0" borderId="1" applyAlignment="1" pivotButton="0" quotePrefix="0" xfId="0">
      <alignment horizontal="center" vertical="center" wrapText="1"/>
    </xf>
    <xf numFmtId="0" fontId="16" fillId="3" borderId="1" applyAlignment="1" pivotButton="0" quotePrefix="0" xfId="0">
      <alignment horizontal="center" vertical="center" wrapText="1"/>
    </xf>
    <xf numFmtId="49" fontId="29" fillId="0" borderId="1" applyAlignment="1" pivotButton="0" quotePrefix="0" xfId="0">
      <alignment horizontal="center" vertical="center" wrapText="1"/>
    </xf>
    <xf numFmtId="0" fontId="29" fillId="0" borderId="1" applyAlignment="1" pivotButton="0" quotePrefix="0" xfId="0">
      <alignment horizontal="center" vertical="center" wrapText="1"/>
    </xf>
    <xf numFmtId="0" fontId="29" fillId="0" borderId="1" applyAlignment="1" pivotButton="0" quotePrefix="0" xfId="0">
      <alignment horizontal="left" vertical="center" wrapText="1"/>
    </xf>
    <xf numFmtId="49" fontId="17" fillId="4" borderId="1" applyAlignment="1" pivotButton="0" quotePrefix="0" xfId="0">
      <alignment horizontal="center" vertical="center" wrapText="1"/>
    </xf>
    <xf numFmtId="0" fontId="13" fillId="4" borderId="1" applyAlignment="1" pivotButton="0" quotePrefix="0" xfId="0">
      <alignment horizontal="center" vertical="center" wrapText="1"/>
    </xf>
    <xf numFmtId="0" fontId="17" fillId="4" borderId="1" applyAlignment="1" pivotButton="0" quotePrefix="0" xfId="0">
      <alignment horizontal="center" vertical="center" wrapText="1"/>
    </xf>
    <xf numFmtId="0" fontId="17" fillId="4" borderId="1" applyAlignment="1" pivotButton="0" quotePrefix="0" xfId="0">
      <alignment horizontal="left" vertical="center" wrapText="1"/>
    </xf>
    <xf numFmtId="164" fontId="29" fillId="0" borderId="1" applyAlignment="1" pivotButton="0" quotePrefix="0" xfId="0">
      <alignment horizontal="center" vertical="center" wrapText="1"/>
    </xf>
    <xf numFmtId="0" fontId="16" fillId="4" borderId="1" applyAlignment="1" pivotButton="0" quotePrefix="0" xfId="0">
      <alignment horizontal="center" vertical="center" wrapText="1"/>
    </xf>
    <xf numFmtId="0" fontId="17" fillId="0" borderId="1" applyAlignment="1" pivotButton="0" quotePrefix="0" xfId="0">
      <alignment horizontal="center" vertical="center" wrapText="1"/>
    </xf>
    <xf numFmtId="164" fontId="1" fillId="0" borderId="0" applyAlignment="1" pivotButton="0" quotePrefix="0" xfId="0">
      <alignment vertical="center"/>
    </xf>
    <xf numFmtId="0" fontId="0" fillId="0" borderId="0" pivotButton="0" quotePrefix="0" xfId="0"/>
    <xf numFmtId="165" fontId="6" fillId="0" borderId="1" applyAlignment="1" pivotButton="0" quotePrefix="0" xfId="0">
      <alignment horizontal="center" vertical="center" wrapText="1"/>
    </xf>
    <xf numFmtId="0" fontId="0" fillId="0" borderId="14" pivotButton="0" quotePrefix="0" xfId="0"/>
    <xf numFmtId="0" fontId="0" fillId="0" borderId="3" pivotButton="0" quotePrefix="0" xfId="0"/>
    <xf numFmtId="0" fontId="0" fillId="0" borderId="16" pivotButton="0" quotePrefix="0" xfId="0"/>
    <xf numFmtId="164" fontId="6" fillId="0" borderId="1" applyAlignment="1" pivotButton="0" quotePrefix="0" xfId="0">
      <alignment horizontal="center" vertical="center" wrapText="1"/>
    </xf>
    <xf numFmtId="0" fontId="0" fillId="0" borderId="17" pivotButton="0" quotePrefix="0" xfId="0"/>
    <xf numFmtId="165" fontId="7" fillId="0" borderId="1" applyAlignment="1" pivotButton="0" quotePrefix="0" xfId="0">
      <alignment horizontal="center" vertical="center" wrapText="1"/>
    </xf>
    <xf numFmtId="164" fontId="7" fillId="0" borderId="1" applyAlignment="1" pivotButton="0" quotePrefix="0" xfId="0">
      <alignment horizontal="center" vertical="center" wrapText="1"/>
    </xf>
    <xf numFmtId="165" fontId="8" fillId="0" borderId="1" applyAlignment="1" pivotButton="0" quotePrefix="0" xfId="0">
      <alignment horizontal="center" vertical="center" wrapText="1"/>
    </xf>
    <xf numFmtId="164" fontId="8" fillId="0" borderId="1" applyAlignment="1" pivotButton="0" quotePrefix="0" xfId="0">
      <alignment horizontal="center" vertical="center" wrapText="1"/>
    </xf>
    <xf numFmtId="165" fontId="10" fillId="0" borderId="1" applyAlignment="1" pivotButton="0" quotePrefix="0" xfId="0">
      <alignment horizontal="center" vertical="center" wrapText="1"/>
    </xf>
    <xf numFmtId="164" fontId="10" fillId="0" borderId="1" applyAlignment="1" pivotButton="0" quotePrefix="0" xfId="0">
      <alignment horizontal="center" vertical="center" wrapText="1"/>
    </xf>
    <xf numFmtId="165" fontId="11" fillId="0" borderId="1" applyAlignment="1" pivotButton="0" quotePrefix="0" xfId="0">
      <alignment horizontal="center" vertical="center" wrapText="1"/>
    </xf>
    <xf numFmtId="166" fontId="11" fillId="0" borderId="1" applyAlignment="1" pivotButton="0" quotePrefix="0" xfId="0">
      <alignment horizontal="center" vertical="center" wrapText="1"/>
    </xf>
    <xf numFmtId="164" fontId="11" fillId="0" borderId="1" applyAlignment="1" pivotButton="0" quotePrefix="0" xfId="0">
      <alignment horizontal="center" vertical="center" wrapText="1"/>
    </xf>
    <xf numFmtId="165" fontId="12" fillId="0" borderId="1" applyAlignment="1" pivotButton="0" quotePrefix="0" xfId="0">
      <alignment horizontal="center" vertical="center" wrapText="1"/>
    </xf>
    <xf numFmtId="166" fontId="12" fillId="0" borderId="1" applyAlignment="1" pivotButton="0" quotePrefix="0" xfId="0">
      <alignment horizontal="center" vertical="center" wrapText="1"/>
    </xf>
    <xf numFmtId="164" fontId="12" fillId="0" borderId="1" applyAlignment="1" pivotButton="0" quotePrefix="0" xfId="0">
      <alignment horizontal="center" vertical="center" wrapText="1"/>
    </xf>
    <xf numFmtId="164" fontId="13" fillId="0" borderId="1" applyAlignment="1" pivotButton="0" quotePrefix="0" xfId="0">
      <alignment horizontal="center" vertical="center" wrapText="1"/>
    </xf>
    <xf numFmtId="165" fontId="15" fillId="0" borderId="1" applyAlignment="1" pivotButton="0" quotePrefix="0" xfId="0">
      <alignment horizontal="center" vertical="center" wrapText="1"/>
    </xf>
    <xf numFmtId="164" fontId="15" fillId="0" borderId="1" applyAlignment="1" pivotButton="0" quotePrefix="0" xfId="0">
      <alignment horizontal="center" vertical="center" wrapText="1"/>
    </xf>
    <xf numFmtId="165" fontId="16" fillId="0" borderId="1" applyAlignment="1" pivotButton="0" quotePrefix="0" xfId="0">
      <alignment horizontal="center" vertical="center" wrapText="1"/>
    </xf>
    <xf numFmtId="164" fontId="16" fillId="0" borderId="1" applyAlignment="1" pivotButton="0" quotePrefix="0" xfId="0">
      <alignment horizontal="center" vertical="center" wrapText="1"/>
    </xf>
    <xf numFmtId="164" fontId="20" fillId="0" borderId="1" applyAlignment="1" pivotButton="0" quotePrefix="0" xfId="0">
      <alignment horizontal="center" vertical="center" wrapText="1"/>
    </xf>
    <xf numFmtId="164" fontId="21" fillId="0" borderId="1" applyAlignment="1" pivotButton="0" quotePrefix="0" xfId="0">
      <alignment horizontal="center" vertical="center" wrapText="1"/>
    </xf>
    <xf numFmtId="164" fontId="23" fillId="0" borderId="1" applyAlignment="1" pivotButton="0" quotePrefix="0" xfId="0">
      <alignment horizontal="center" vertical="center" wrapText="1"/>
    </xf>
    <xf numFmtId="164" fontId="12" fillId="0" borderId="1" applyAlignment="1" pivotButton="0" quotePrefix="0" xfId="54">
      <alignment horizontal="center" vertical="center" wrapText="1"/>
    </xf>
    <xf numFmtId="166" fontId="15" fillId="0" borderId="1" applyAlignment="1" pivotButton="0" quotePrefix="0" xfId="0">
      <alignment horizontal="center" vertical="center" wrapText="1"/>
    </xf>
    <xf numFmtId="165" fontId="24" fillId="0" borderId="1" applyAlignment="1" pivotButton="0" quotePrefix="0" xfId="0">
      <alignment horizontal="center" vertical="center" wrapText="1"/>
    </xf>
    <xf numFmtId="166" fontId="24" fillId="0" borderId="1" applyAlignment="1" pivotButton="0" quotePrefix="0" xfId="0">
      <alignment horizontal="center" vertical="center" wrapText="1"/>
    </xf>
    <xf numFmtId="164" fontId="24" fillId="0" borderId="1" applyAlignment="1" pivotButton="0" quotePrefix="0" xfId="0">
      <alignment horizontal="center" vertical="center" wrapText="1"/>
    </xf>
    <xf numFmtId="164" fontId="25" fillId="0" borderId="1" applyAlignment="1" pivotButton="0" quotePrefix="0" xfId="0">
      <alignment vertical="center"/>
    </xf>
    <xf numFmtId="164" fontId="25" fillId="0" borderId="1" applyAlignment="1" pivotButton="0" quotePrefix="0" xfId="0">
      <alignment horizontal="center" vertical="center"/>
    </xf>
    <xf numFmtId="164" fontId="12" fillId="0" borderId="1" applyAlignment="1" pivotButton="0" quotePrefix="0" xfId="5">
      <alignment horizontal="center" vertical="center" wrapText="1"/>
    </xf>
    <xf numFmtId="167" fontId="13" fillId="0" borderId="1" applyAlignment="1" pivotButton="0" quotePrefix="0" xfId="0">
      <alignment horizontal="center" vertical="center" wrapText="1"/>
    </xf>
    <xf numFmtId="166" fontId="12" fillId="0" borderId="1" applyAlignment="1" pivotButton="0" quotePrefix="0" xfId="0">
      <alignment horizontal="center" vertical="center"/>
    </xf>
    <xf numFmtId="164" fontId="12" fillId="0" borderId="1" applyAlignment="1" pivotButton="0" quotePrefix="0" xfId="21">
      <alignment horizontal="center" vertical="center" wrapText="1"/>
    </xf>
    <xf numFmtId="167" fontId="28" fillId="0" borderId="1" applyAlignment="1" pivotButton="0" quotePrefix="0" xfId="0">
      <alignment horizontal="center" vertical="center"/>
    </xf>
    <xf numFmtId="164" fontId="28" fillId="0" borderId="1" applyAlignment="1" pivotButton="0" quotePrefix="0" xfId="0">
      <alignment horizontal="center" vertical="center"/>
    </xf>
    <xf numFmtId="167" fontId="12" fillId="0" borderId="1" applyAlignment="1" pivotButton="0" quotePrefix="0" xfId="0">
      <alignment horizontal="center" vertical="center" wrapText="1"/>
    </xf>
    <xf numFmtId="164" fontId="12" fillId="0" borderId="1" applyAlignment="1" pivotButton="0" quotePrefix="0" xfId="0">
      <alignment horizontal="center" vertical="center"/>
    </xf>
    <xf numFmtId="164" fontId="16" fillId="0" borderId="1" applyAlignment="1" pivotButton="0" quotePrefix="0" xfId="0">
      <alignment horizontal="center" vertical="center"/>
    </xf>
    <xf numFmtId="164" fontId="17" fillId="0" borderId="1" applyAlignment="1" pivotButton="0" quotePrefix="0" xfId="0">
      <alignment horizontal="center" vertical="center" wrapText="1"/>
    </xf>
    <xf numFmtId="164" fontId="27" fillId="0" borderId="1" applyAlignment="1" pivotButton="0" quotePrefix="0" xfId="0">
      <alignment horizontal="center" vertical="center" wrapText="1"/>
    </xf>
    <xf numFmtId="164" fontId="29" fillId="0" borderId="1" applyAlignment="1" pivotButton="0" quotePrefix="0" xfId="0">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常规 10 3"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常规 9" xfId="21"/>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常规 2 3" xfId="49"/>
    <cellStyle name="40% - 强调文字颜色 6" xfId="50" builtinId="51"/>
    <cellStyle name="60% - 强调文字颜色 6" xfId="51" builtinId="52"/>
    <cellStyle name="常规 11" xfId="52"/>
    <cellStyle name="常规 100" xfId="53"/>
    <cellStyle name="常规 2" xfId="54"/>
    <cellStyle name="常规 4" xfId="55"/>
    <cellStyle name="常规 7" xfId="56"/>
  </cellStyles>
  <tableStyles count="0" defaultTableStyle="TableStyleMedium2" defaultPivotStyle="PivotStyleLight16"/>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sheetPr>
    <outlinePr summaryBelow="1" summaryRight="1"/>
    <pageSetUpPr/>
  </sheetPr>
  <dimension ref="A1:Q1415"/>
  <sheetViews>
    <sheetView tabSelected="1" workbookViewId="0">
      <selection activeCell="J12" sqref="J12"/>
    </sheetView>
  </sheetViews>
  <sheetFormatPr baseColWidth="8" defaultColWidth="9" defaultRowHeight="13.5"/>
  <cols>
    <col width="7.625" customWidth="1" style="3" min="1" max="1"/>
    <col width="14.9" customWidth="1" style="3" min="2" max="2"/>
    <col width="6" customWidth="1" style="3" min="3" max="3"/>
    <col width="7.75" customWidth="1" style="3" min="4" max="4"/>
    <col width="9" customWidth="1" style="3" min="5" max="5"/>
    <col width="56.625" customWidth="1" style="3" min="6" max="6"/>
    <col width="13.0583333333333" customWidth="1" style="3" min="7" max="7"/>
    <col width="26.125" customWidth="1" style="3" min="8" max="8"/>
    <col width="6.40833333333333" customWidth="1" style="3" min="9" max="9"/>
    <col width="9.5" customWidth="1" style="144" min="10" max="11"/>
    <col width="6.25" customWidth="1" style="3" min="12" max="12"/>
    <col width="7.625" customWidth="1" style="3" min="13" max="13"/>
    <col width="7" customWidth="1" style="3" min="14" max="14"/>
    <col width="4.875" customWidth="1" style="3" min="15" max="15"/>
    <col width="9" customWidth="1" style="2" min="16" max="16384"/>
  </cols>
  <sheetData>
    <row r="1"/>
    <row r="2" ht="28.5" customHeight="1" s="145">
      <c r="A2" s="8" t="inlineStr">
        <is>
          <t>环县巩固拓展脱贫攻坚成果项目库</t>
        </is>
      </c>
    </row>
    <row r="3">
      <c r="A3" s="10" t="inlineStr">
        <is>
          <t>序号</t>
        </is>
      </c>
      <c r="B3" s="10" t="inlineStr">
        <is>
          <t>项目名称</t>
        </is>
      </c>
      <c r="C3" s="10" t="inlineStr">
        <is>
          <t>建设
性质</t>
        </is>
      </c>
      <c r="D3" s="10" t="inlineStr">
        <is>
          <t>建设
起止
年限</t>
        </is>
      </c>
      <c r="E3" s="10" t="inlineStr">
        <is>
          <t>建设
地点</t>
        </is>
      </c>
      <c r="F3" s="10" t="inlineStr">
        <is>
          <t>建设内容与规模</t>
        </is>
      </c>
      <c r="G3" s="10" t="inlineStr">
        <is>
          <t>投资
估算
（万元）</t>
        </is>
      </c>
      <c r="H3" s="146" t="inlineStr">
        <is>
          <t>绩效目标</t>
        </is>
      </c>
      <c r="I3" s="147" t="n"/>
      <c r="J3" s="147" t="n"/>
      <c r="K3" s="148" t="n"/>
      <c r="L3" s="10" t="inlineStr">
        <is>
          <t>项目
主管
单位</t>
        </is>
      </c>
      <c r="M3" s="10" t="inlineStr">
        <is>
          <t>项目
实施
单位</t>
        </is>
      </c>
      <c r="N3" s="10" t="inlineStr">
        <is>
          <t>入库
时间</t>
        </is>
      </c>
      <c r="O3" s="10" t="inlineStr">
        <is>
          <t>备注</t>
        </is>
      </c>
    </row>
    <row r="4">
      <c r="A4" s="149" t="n"/>
      <c r="B4" s="149" t="n"/>
      <c r="C4" s="149" t="n"/>
      <c r="D4" s="149" t="n"/>
      <c r="E4" s="149" t="n"/>
      <c r="F4" s="149" t="n"/>
      <c r="G4" s="149" t="n"/>
      <c r="H4" s="146" t="inlineStr">
        <is>
          <t>扶贫效益</t>
        </is>
      </c>
      <c r="I4" s="10" t="inlineStr">
        <is>
          <t>受益
村数
（个）</t>
        </is>
      </c>
      <c r="J4" s="150" t="inlineStr">
        <is>
          <t>受益
户数
（万户）</t>
        </is>
      </c>
      <c r="K4" s="150" t="inlineStr">
        <is>
          <t>受益
人口数
（万人）</t>
        </is>
      </c>
      <c r="L4" s="149" t="n"/>
      <c r="M4" s="149" t="n"/>
      <c r="N4" s="149" t="n"/>
      <c r="O4" s="149" t="n"/>
    </row>
    <row r="5">
      <c r="A5" s="149" t="n"/>
      <c r="B5" s="149" t="n"/>
      <c r="C5" s="149" t="n"/>
      <c r="D5" s="149" t="n"/>
      <c r="E5" s="149" t="n"/>
      <c r="F5" s="149" t="n"/>
      <c r="G5" s="149" t="n"/>
      <c r="H5" s="149" t="n"/>
      <c r="I5" s="149" t="n"/>
      <c r="J5" s="149" t="n"/>
      <c r="K5" s="149" t="n"/>
      <c r="L5" s="149" t="n"/>
      <c r="M5" s="149" t="n"/>
      <c r="N5" s="149" t="n"/>
      <c r="O5" s="149" t="n"/>
    </row>
    <row r="6">
      <c r="A6" s="151" t="n"/>
      <c r="B6" s="151" t="n"/>
      <c r="C6" s="151" t="n"/>
      <c r="D6" s="151" t="n"/>
      <c r="E6" s="151" t="n"/>
      <c r="F6" s="151" t="n"/>
      <c r="G6" s="151" t="n"/>
      <c r="H6" s="151" t="n"/>
      <c r="I6" s="151" t="n"/>
      <c r="J6" s="151" t="n"/>
      <c r="K6" s="151" t="n"/>
      <c r="L6" s="151" t="n"/>
      <c r="M6" s="151" t="n"/>
      <c r="N6" s="151" t="n"/>
      <c r="O6" s="151" t="n"/>
    </row>
    <row r="7" ht="24" customFormat="1" customHeight="1" s="2">
      <c r="A7" s="13" t="inlineStr">
        <is>
          <t>合计</t>
        </is>
      </c>
      <c r="B7" s="148" t="n"/>
      <c r="C7" s="13" t="n"/>
      <c r="D7" s="13" t="n"/>
      <c r="E7" s="13" t="n"/>
      <c r="F7" s="13" t="n"/>
      <c r="G7" s="13">
        <f>G8+G958+G996+G1274+G1302+G1395+G1397</f>
        <v/>
      </c>
      <c r="H7" s="152" t="n"/>
      <c r="I7" s="13" t="n"/>
      <c r="J7" s="153" t="n"/>
      <c r="K7" s="153" t="n"/>
      <c r="L7" s="13" t="n"/>
      <c r="M7" s="13" t="n"/>
      <c r="N7" s="13" t="n"/>
      <c r="O7" s="13" t="n"/>
    </row>
    <row r="8" ht="24" customFormat="1" customHeight="1" s="2">
      <c r="A8" s="13" t="inlineStr">
        <is>
          <t>一</t>
        </is>
      </c>
      <c r="B8" s="13" t="inlineStr">
        <is>
          <t>产业发展</t>
        </is>
      </c>
      <c r="C8" s="13" t="n"/>
      <c r="D8" s="13" t="n"/>
      <c r="E8" s="13" t="n"/>
      <c r="F8" s="13" t="n"/>
      <c r="G8" s="13" t="n">
        <v>130426.09455</v>
      </c>
      <c r="H8" s="152" t="n"/>
      <c r="I8" s="13" t="n"/>
      <c r="J8" s="153" t="n"/>
      <c r="K8" s="153" t="n"/>
      <c r="L8" s="13" t="n"/>
      <c r="M8" s="13" t="n"/>
      <c r="N8" s="13" t="n"/>
      <c r="O8" s="13" t="n"/>
    </row>
    <row r="9" ht="24" customFormat="1" customHeight="1" s="2">
      <c r="A9" s="16" t="inlineStr">
        <is>
          <t>（一）</t>
        </is>
      </c>
      <c r="B9" s="16" t="inlineStr">
        <is>
          <t>种植业项目</t>
        </is>
      </c>
      <c r="C9" s="16" t="n"/>
      <c r="D9" s="16" t="n"/>
      <c r="E9" s="16" t="n"/>
      <c r="F9" s="16" t="n"/>
      <c r="G9" s="16" t="n">
        <v>40115.4618</v>
      </c>
      <c r="H9" s="154" t="n"/>
      <c r="I9" s="16" t="n"/>
      <c r="J9" s="155" t="n"/>
      <c r="K9" s="155" t="n"/>
      <c r="L9" s="16" t="n"/>
      <c r="M9" s="16" t="n"/>
      <c r="N9" s="16" t="n"/>
      <c r="O9" s="16" t="n"/>
    </row>
    <row r="10" ht="24" customFormat="1" customHeight="1" s="2">
      <c r="A10" s="19" t="n">
        <v>1</v>
      </c>
      <c r="B10" s="19" t="inlineStr">
        <is>
          <t>到户项目</t>
        </is>
      </c>
      <c r="C10" s="19" t="n"/>
      <c r="D10" s="19" t="n"/>
      <c r="E10" s="19" t="n"/>
      <c r="F10" s="19" t="n"/>
      <c r="G10" s="19" t="n">
        <v>3157.4618</v>
      </c>
      <c r="H10" s="156" t="n"/>
      <c r="I10" s="39" t="n"/>
      <c r="J10" s="157" t="n"/>
      <c r="K10" s="157" t="n"/>
      <c r="L10" s="39" t="n"/>
      <c r="M10" s="39" t="n"/>
      <c r="N10" s="39" t="n"/>
      <c r="O10" s="39" t="n"/>
    </row>
    <row r="11" ht="33.75" customFormat="1" customHeight="1" s="2">
      <c r="A11" s="21" t="inlineStr">
        <is>
          <t>1.1</t>
        </is>
      </c>
      <c r="B11" s="158" t="inlineStr">
        <is>
          <t>苹果栽植项目合计</t>
        </is>
      </c>
      <c r="C11" s="24" t="inlineStr">
        <is>
          <t>新建</t>
        </is>
      </c>
      <c r="D11" s="24" t="inlineStr">
        <is>
          <t>2021.03
-
2021.12</t>
        </is>
      </c>
      <c r="E11" s="24" t="inlineStr">
        <is>
          <t>环县</t>
        </is>
      </c>
      <c r="F11" s="31" t="inlineStr">
        <is>
          <t>全县新栽果树1500亩，每亩补助600元。其中八珠乡551.5亩，木钵镇206亩，天池乡39亩，樊家川镇65亩，曲子镇58亩，合道镇186.5亩，洪德镇394亩。</t>
        </is>
      </c>
      <c r="G11" s="24" t="n">
        <v>90</v>
      </c>
      <c r="H11" s="31" t="inlineStr">
        <is>
          <t>提高脱贫户（监测对象）家庭经济收入。</t>
        </is>
      </c>
      <c r="I11" s="159" t="n">
        <v>16</v>
      </c>
      <c r="J11" s="160" t="n">
        <v>0.079</v>
      </c>
      <c r="K11" s="160" t="n">
        <v>0.3217</v>
      </c>
      <c r="L11" s="24" t="inlineStr">
        <is>
          <t>果业发展中心</t>
        </is>
      </c>
      <c r="M11" s="24" t="inlineStr">
        <is>
          <t>各乡镇</t>
        </is>
      </c>
      <c r="N11" s="24" t="n">
        <v>2020.12</v>
      </c>
      <c r="O11" s="24" t="n"/>
    </row>
    <row r="12" ht="50" customFormat="1" customHeight="1" s="2">
      <c r="A12" s="26" t="inlineStr">
        <is>
          <t>(1)</t>
        </is>
      </c>
      <c r="B12" s="161" t="inlineStr">
        <is>
          <t>苹果栽植项目</t>
        </is>
      </c>
      <c r="C12" s="29" t="inlineStr">
        <is>
          <t>新建</t>
        </is>
      </c>
      <c r="D12" s="29" t="inlineStr">
        <is>
          <t>2021.03
-
2021.12</t>
        </is>
      </c>
      <c r="E12" s="29" t="inlineStr">
        <is>
          <t>八珠乡</t>
        </is>
      </c>
      <c r="F12" s="62" t="inlineStr">
        <is>
          <t>全乡新栽果树551.5亩，其中八珠塬村8户135亩、杏树沟村45户145亩、马连掌村69户113亩、冯家湾村4户7亩、苟塬村50户99亩、湫坝沟村9户9.5亩、白塬村20户43亩。</t>
        </is>
      </c>
      <c r="G12" s="29" t="n">
        <v>33.09</v>
      </c>
      <c r="H12" s="62" t="inlineStr">
        <is>
          <t>提高脱贫户（监测对象）家庭经济收入。</t>
        </is>
      </c>
      <c r="I12" s="162" t="n">
        <v>6</v>
      </c>
      <c r="J12" s="163" t="n">
        <v>0.0205</v>
      </c>
      <c r="K12" s="163" t="n">
        <v>0.0834</v>
      </c>
      <c r="L12" s="29" t="inlineStr">
        <is>
          <t>果业发展中心</t>
        </is>
      </c>
      <c r="M12" s="29" t="inlineStr">
        <is>
          <t>八珠乡</t>
        </is>
      </c>
      <c r="N12" s="65" t="n">
        <v>2020.12</v>
      </c>
      <c r="O12" s="29" t="n"/>
    </row>
    <row r="13" ht="33.75" customFormat="1" customHeight="1" s="2">
      <c r="A13" s="26" t="inlineStr">
        <is>
          <t>(2)</t>
        </is>
      </c>
      <c r="B13" s="161" t="inlineStr">
        <is>
          <t>苹果栽植项目</t>
        </is>
      </c>
      <c r="C13" s="29" t="inlineStr">
        <is>
          <t>新建</t>
        </is>
      </c>
      <c r="D13" s="29" t="inlineStr">
        <is>
          <t>2021.03
-
2021.12</t>
        </is>
      </c>
      <c r="E13" s="29" t="inlineStr">
        <is>
          <t>木钵镇</t>
        </is>
      </c>
      <c r="F13" s="62" t="inlineStr">
        <is>
          <t>全镇新栽果树106亩，其中关营村42户206亩。</t>
        </is>
      </c>
      <c r="G13" s="29" t="n">
        <v>6.36</v>
      </c>
      <c r="H13" s="62" t="inlineStr">
        <is>
          <t>提高脱贫户（监测对象）家庭经济收入。</t>
        </is>
      </c>
      <c r="I13" s="162" t="n">
        <v>1</v>
      </c>
      <c r="J13" s="163" t="n">
        <v>0.0042</v>
      </c>
      <c r="K13" s="163" t="n">
        <v>0.0178</v>
      </c>
      <c r="L13" s="29" t="inlineStr">
        <is>
          <t>果业发展中心</t>
        </is>
      </c>
      <c r="M13" s="29" t="inlineStr">
        <is>
          <t>木钵镇</t>
        </is>
      </c>
      <c r="N13" s="65" t="n">
        <v>2020.12</v>
      </c>
      <c r="O13" s="29" t="n"/>
    </row>
    <row r="14" ht="33.75" customFormat="1" customHeight="1" s="2">
      <c r="A14" s="26" t="inlineStr">
        <is>
          <t>(3)</t>
        </is>
      </c>
      <c r="B14" s="161" t="inlineStr">
        <is>
          <t>苹果栽植项目</t>
        </is>
      </c>
      <c r="C14" s="29" t="inlineStr">
        <is>
          <t>新建</t>
        </is>
      </c>
      <c r="D14" s="29" t="inlineStr">
        <is>
          <t>2021.03
-
2021.12</t>
        </is>
      </c>
      <c r="E14" s="29" t="inlineStr">
        <is>
          <t>天池乡</t>
        </is>
      </c>
      <c r="F14" s="62" t="inlineStr">
        <is>
          <t>全乡新栽果树39亩，其中大庄台村39亩。</t>
        </is>
      </c>
      <c r="G14" s="29" t="n">
        <v>2.34</v>
      </c>
      <c r="H14" s="62" t="inlineStr">
        <is>
          <t>提高脱贫户（监测对象）家庭经济收入。</t>
        </is>
      </c>
      <c r="I14" s="162" t="n">
        <v>1</v>
      </c>
      <c r="J14" s="163" t="n">
        <v>0.0014</v>
      </c>
      <c r="K14" s="163" t="n">
        <v>0.0062</v>
      </c>
      <c r="L14" s="29" t="inlineStr">
        <is>
          <t>果业发展中心</t>
        </is>
      </c>
      <c r="M14" s="29" t="inlineStr">
        <is>
          <t>天池乡</t>
        </is>
      </c>
      <c r="N14" s="65" t="n">
        <v>2020.12</v>
      </c>
      <c r="O14" s="45" t="n"/>
    </row>
    <row r="15" ht="33.75" customFormat="1" customHeight="1" s="2">
      <c r="A15" s="26" t="inlineStr">
        <is>
          <t>(4)</t>
        </is>
      </c>
      <c r="B15" s="161" t="inlineStr">
        <is>
          <t>苹果栽植项目</t>
        </is>
      </c>
      <c r="C15" s="29" t="inlineStr">
        <is>
          <t>新建</t>
        </is>
      </c>
      <c r="D15" s="29" t="inlineStr">
        <is>
          <t>2021.03
-
2021.12</t>
        </is>
      </c>
      <c r="E15" s="29" t="inlineStr">
        <is>
          <t>樊家川镇</t>
        </is>
      </c>
      <c r="F15" s="62" t="inlineStr">
        <is>
          <t>全镇新栽果树65亩，其中慕家河村25户31亩、樊家川村1户1亩、李崾岘村18户33亩。</t>
        </is>
      </c>
      <c r="G15" s="29" t="n">
        <v>3.9</v>
      </c>
      <c r="H15" s="62" t="inlineStr">
        <is>
          <t>提高脱贫户（监测对象）家庭经济收入。</t>
        </is>
      </c>
      <c r="I15" s="162" t="n">
        <v>3</v>
      </c>
      <c r="J15" s="163" t="n">
        <v>0.0044</v>
      </c>
      <c r="K15" s="163" t="n">
        <v>0.0176</v>
      </c>
      <c r="L15" s="29" t="inlineStr">
        <is>
          <t>果业发展中心</t>
        </is>
      </c>
      <c r="M15" s="29" t="inlineStr">
        <is>
          <t>樊家川镇</t>
        </is>
      </c>
      <c r="N15" s="65" t="n">
        <v>2020.12</v>
      </c>
      <c r="O15" s="45" t="n"/>
    </row>
    <row r="16" ht="33.75" customFormat="1" customHeight="1" s="2">
      <c r="A16" s="26" t="inlineStr">
        <is>
          <t>(5)</t>
        </is>
      </c>
      <c r="B16" s="161" t="inlineStr">
        <is>
          <t>苹果栽植项目</t>
        </is>
      </c>
      <c r="C16" s="29" t="inlineStr">
        <is>
          <t>新建</t>
        </is>
      </c>
      <c r="D16" s="29" t="inlineStr">
        <is>
          <t>2021.03
-
2021.12</t>
        </is>
      </c>
      <c r="E16" s="29" t="inlineStr">
        <is>
          <t>曲子镇</t>
        </is>
      </c>
      <c r="F16" s="62" t="inlineStr">
        <is>
          <t>全镇新栽果树58亩，其中五里桥村6户8亩、金村寺村9户27亩、金盆掌村12户23亩。</t>
        </is>
      </c>
      <c r="G16" s="29" t="n">
        <v>3.48</v>
      </c>
      <c r="H16" s="62" t="inlineStr">
        <is>
          <t>提高脱贫户（监测对象）家庭经济收入。</t>
        </is>
      </c>
      <c r="I16" s="162" t="n">
        <v>3</v>
      </c>
      <c r="J16" s="163" t="n">
        <v>0.0027</v>
      </c>
      <c r="K16" s="163" t="n">
        <v>0.0131</v>
      </c>
      <c r="L16" s="29" t="inlineStr">
        <is>
          <t>果业发展中心</t>
        </is>
      </c>
      <c r="M16" s="29" t="inlineStr">
        <is>
          <t>曲子镇</t>
        </is>
      </c>
      <c r="N16" s="65" t="n">
        <v>2020.12</v>
      </c>
      <c r="O16" s="29" t="n"/>
    </row>
    <row r="17" ht="33.75" customFormat="1" customHeight="1" s="2">
      <c r="A17" s="26" t="inlineStr">
        <is>
          <t>(6)</t>
        </is>
      </c>
      <c r="B17" s="161" t="inlineStr">
        <is>
          <t>苹果栽植项目</t>
        </is>
      </c>
      <c r="C17" s="29" t="inlineStr">
        <is>
          <t>新建</t>
        </is>
      </c>
      <c r="D17" s="29" t="inlineStr">
        <is>
          <t>2021.03
-
2021.12</t>
        </is>
      </c>
      <c r="E17" s="29" t="inlineStr">
        <is>
          <t>合道镇</t>
        </is>
      </c>
      <c r="F17" s="62" t="inlineStr">
        <is>
          <t>全镇新栽果树186.5亩，其中瓦天沟村99户186.5亩。</t>
        </is>
      </c>
      <c r="G17" s="29" t="n">
        <v>11.19</v>
      </c>
      <c r="H17" s="62" t="inlineStr">
        <is>
          <t>提高脱贫户（监测对象）家庭经济收入。</t>
        </is>
      </c>
      <c r="I17" s="162" t="n">
        <v>1</v>
      </c>
      <c r="J17" s="163" t="n">
        <v>0.009900000000000001</v>
      </c>
      <c r="K17" s="163" t="n">
        <v>0.0399</v>
      </c>
      <c r="L17" s="29" t="inlineStr">
        <is>
          <t>果业发展中心</t>
        </is>
      </c>
      <c r="M17" s="29" t="inlineStr">
        <is>
          <t>合道镇</t>
        </is>
      </c>
      <c r="N17" s="65" t="n">
        <v>2020.12</v>
      </c>
      <c r="O17" s="29" t="n"/>
    </row>
    <row r="18" ht="33.75" customFormat="1" customHeight="1" s="2">
      <c r="A18" s="26" t="inlineStr">
        <is>
          <t>(7)</t>
        </is>
      </c>
      <c r="B18" s="161" t="inlineStr">
        <is>
          <t>苹果栽植项目</t>
        </is>
      </c>
      <c r="C18" s="29" t="inlineStr">
        <is>
          <t>新建</t>
        </is>
      </c>
      <c r="D18" s="29" t="inlineStr">
        <is>
          <t>2021.03
-
2021.12</t>
        </is>
      </c>
      <c r="E18" s="29" t="inlineStr">
        <is>
          <t>洪德镇</t>
        </is>
      </c>
      <c r="F18" s="62" t="inlineStr">
        <is>
          <t>全镇新栽果树494亩，其中新集村359户394亩。</t>
        </is>
      </c>
      <c r="G18" s="29" t="n">
        <v>29.64</v>
      </c>
      <c r="H18" s="62" t="inlineStr">
        <is>
          <t>提高脱贫户（监测对象）家庭经济收入。</t>
        </is>
      </c>
      <c r="I18" s="162" t="n">
        <v>1</v>
      </c>
      <c r="J18" s="163" t="n">
        <v>0.0359</v>
      </c>
      <c r="K18" s="163" t="n">
        <v>0.1437</v>
      </c>
      <c r="L18" s="29" t="inlineStr">
        <is>
          <t>果业发展中心</t>
        </is>
      </c>
      <c r="M18" s="29" t="inlineStr">
        <is>
          <t>洪德镇</t>
        </is>
      </c>
      <c r="N18" s="65" t="n">
        <v>2020.12</v>
      </c>
      <c r="O18" s="29" t="n"/>
    </row>
    <row r="19" ht="42" customFormat="1" customHeight="1" s="2">
      <c r="A19" s="21" t="inlineStr">
        <is>
          <t>1.2</t>
        </is>
      </c>
      <c r="B19" s="24" t="inlineStr">
        <is>
          <t>苹果更新栽植补助项目合计</t>
        </is>
      </c>
      <c r="C19" s="24" t="inlineStr">
        <is>
          <t>新建</t>
        </is>
      </c>
      <c r="D19" s="24" t="inlineStr">
        <is>
          <t>2021.03
-
2021.12</t>
        </is>
      </c>
      <c r="E19" s="24" t="inlineStr">
        <is>
          <t>环县</t>
        </is>
      </c>
      <c r="F19" s="31" t="inlineStr">
        <is>
          <t>扶持脱贫户（监测对象）更新栽植果树516户716.82亩，每亩补助300元；扶持一般270户392.86亩，每亩补助200元。产权归农户所有。</t>
        </is>
      </c>
      <c r="G19" s="24" t="n">
        <v>29.3618</v>
      </c>
      <c r="H19" s="31" t="inlineStr">
        <is>
          <t>发展到户产业，提高农户家庭经济收入。</t>
        </is>
      </c>
      <c r="I19" s="24" t="n">
        <v>41</v>
      </c>
      <c r="J19" s="160" t="n">
        <v>0.0573</v>
      </c>
      <c r="K19" s="160" t="n">
        <v>0.2696</v>
      </c>
      <c r="L19" s="24" t="inlineStr">
        <is>
          <t>果业发展中心</t>
        </is>
      </c>
      <c r="M19" s="24" t="inlineStr">
        <is>
          <t>各乡镇</t>
        </is>
      </c>
      <c r="N19" s="24" t="n">
        <v>2020.12</v>
      </c>
      <c r="O19" s="24" t="n"/>
    </row>
    <row r="20" ht="122" customFormat="1" customHeight="1" s="2">
      <c r="A20" s="32" t="inlineStr">
        <is>
          <t>（1）</t>
        </is>
      </c>
      <c r="B20" s="65" t="inlineStr">
        <is>
          <t>苹果更新栽植
补助项目</t>
        </is>
      </c>
      <c r="C20" s="65" t="inlineStr">
        <is>
          <t>新建</t>
        </is>
      </c>
      <c r="D20" s="24" t="inlineStr">
        <is>
          <t>2021.03
-
2021.12</t>
        </is>
      </c>
      <c r="E20" s="65" t="inlineStr">
        <is>
          <t>环县</t>
        </is>
      </c>
      <c r="F20" s="34" t="inlineStr">
        <is>
          <t>全县脱贫户更新栽植果树涉及7个乡镇516户716.82亩，每亩补助300元。                           八珠乡58户62.5亩，其中白塬村2户2亩，马连掌村33户53亩，湫坝沟村3户7.5亩；木钵镇5户11亩，其中关营村5户11亩；天池乡87户191.8亩，其中苏北岔村31户95亩，老庄湾村56户96.8亩；樊家川镇180户162.62亩，其中马驿沟村37户96.86亩，闫塬143户65.76亩；合道镇4户10亩，其中瓦天沟村4户10亩；演武乡170户241.9亩，其中佛岔村13户37亩，黑泉河村6户23亩，黄山村36户13.10亩，路家塬村33户42亩，吴家塬村13户17亩，杨家洼村14户26.3亩，曳郭咀村16户21.5亩，走马硷村39户，62亩；车道镇33户37亩，其中王西掌村1户2亩，安掌村31户35亩。</t>
        </is>
      </c>
      <c r="G20" s="65" t="n">
        <v>21.5046</v>
      </c>
      <c r="H20" s="34" t="inlineStr">
        <is>
          <t>提高脱贫户（监测对象）家庭经济收入。</t>
        </is>
      </c>
      <c r="I20" s="65" t="n">
        <v>20</v>
      </c>
      <c r="J20" s="164" t="n">
        <v>0.036</v>
      </c>
      <c r="K20" s="164" t="n">
        <v>0.1735</v>
      </c>
      <c r="L20" s="65" t="inlineStr">
        <is>
          <t>果业发展中心</t>
        </is>
      </c>
      <c r="M20" s="65" t="inlineStr">
        <is>
          <t>各乡镇</t>
        </is>
      </c>
      <c r="N20" s="65" t="n">
        <v>2020.12</v>
      </c>
      <c r="O20" s="65" t="n"/>
    </row>
    <row r="21" ht="111" customFormat="1" customHeight="1" s="2">
      <c r="A21" s="32" t="inlineStr">
        <is>
          <t>（2）</t>
        </is>
      </c>
      <c r="B21" s="65" t="inlineStr">
        <is>
          <t>苹果更新栽植
补助项目</t>
        </is>
      </c>
      <c r="C21" s="65" t="inlineStr">
        <is>
          <t>新建</t>
        </is>
      </c>
      <c r="D21" s="24" t="inlineStr">
        <is>
          <t>2021.03
-
2021.12</t>
        </is>
      </c>
      <c r="E21" s="65" t="inlineStr">
        <is>
          <t>环县</t>
        </is>
      </c>
      <c r="F21" s="34" t="inlineStr">
        <is>
          <t>全县一般农户更新栽植果树涉及8个乡镇270户392.86亩，每亩补助200元。                        八珠乡20户31亩，其中白塬村1户1亩，马连掌村18户28亩，湫坝沟村1户2亩；木钵镇8户13.5亩，关营村8户13.5亩；天池乡59户103.2亩，其中苏北岔19户51亩，老庄湾村40户52.2亩；樊家川镇64户66.06亩，其中马驿沟村17户39.5亩，闫塬村47户26.56亩；合道镇9户13亩，其中瓦天沟村9户13亩；演武乡98户152.8亩，其中佛岔村2户3亩，黑泉河村14户40亩，黄山村18户4.6亩，刘坪村1户15亩，路家塬村7户7亩，吴家塬村9户13亩，杨家洼村5户6.7亩，曳郭咀村7户6.5亩，走马硷村35户57亩；车道镇10户12亩，其中安掌村11户12亩；曲子镇1户1.3亩，油坊塬村1户1.3亩。</t>
        </is>
      </c>
      <c r="G21" s="65" t="n">
        <v>7.8572</v>
      </c>
      <c r="H21" s="34" t="inlineStr">
        <is>
          <t>提高一般户家庭经济收入。</t>
        </is>
      </c>
      <c r="I21" s="65" t="n">
        <v>21</v>
      </c>
      <c r="J21" s="164" t="n">
        <v>0.0213</v>
      </c>
      <c r="K21" s="164" t="n">
        <v>0.0961</v>
      </c>
      <c r="L21" s="65" t="inlineStr">
        <is>
          <t>果业发展中心</t>
        </is>
      </c>
      <c r="M21" s="65" t="inlineStr">
        <is>
          <t>各乡镇</t>
        </is>
      </c>
      <c r="N21" s="65" t="n">
        <v>2020.12</v>
      </c>
      <c r="O21" s="65" t="n"/>
    </row>
    <row r="22" ht="54" customFormat="1" customHeight="1" s="2">
      <c r="A22" s="21" t="inlineStr">
        <is>
          <t>1.3</t>
        </is>
      </c>
      <c r="B22" s="24" t="inlineStr">
        <is>
          <t>全膜双垄沟播旱作农业项目、废旧农膜回收利用示范县建设及旱作农业项目合计</t>
        </is>
      </c>
      <c r="C22" s="24" t="inlineStr">
        <is>
          <t>新建</t>
        </is>
      </c>
      <c r="D22" s="24" t="inlineStr">
        <is>
          <t>2021.01-2021.08</t>
        </is>
      </c>
      <c r="E22" s="24" t="inlineStr">
        <is>
          <t>车道等15个乡镇</t>
        </is>
      </c>
      <c r="F22" s="31" t="inlineStr">
        <is>
          <t>实施全膜双垄沟播旱作农业项目，采购地膜2183.45吨，种植地膜玉米、甜高粱等16万亩，亩均补助13公斤地膜。</t>
        </is>
      </c>
      <c r="G22" s="24">
        <f>SUM(G23:G63)</f>
        <v/>
      </c>
      <c r="H22" s="31" t="inlineStr">
        <is>
          <t>提高粮食产量，促进农民增收，亩均纯收入450元。</t>
        </is>
      </c>
      <c r="I22" s="24" t="n">
        <v>251</v>
      </c>
      <c r="J22" s="160" t="n">
        <v>4.0813</v>
      </c>
      <c r="K22" s="160" t="n">
        <v>16.4528</v>
      </c>
      <c r="L22" s="24" t="inlineStr">
        <is>
          <t>农业农村局</t>
        </is>
      </c>
      <c r="M22" s="24" t="inlineStr">
        <is>
          <t>各乡镇</t>
        </is>
      </c>
      <c r="N22" s="24" t="n">
        <v>2020.12</v>
      </c>
      <c r="O22" s="24" t="n"/>
    </row>
    <row r="23" ht="51" customFormat="1" customHeight="1" s="2">
      <c r="A23" s="32" t="inlineStr">
        <is>
          <t>(1)</t>
        </is>
      </c>
      <c r="B23" s="65" t="inlineStr">
        <is>
          <t>全膜双垄沟播旱作农业项目</t>
        </is>
      </c>
      <c r="C23" s="65" t="inlineStr">
        <is>
          <t>新建</t>
        </is>
      </c>
      <c r="D23" s="65" t="inlineStr">
        <is>
          <t>2021.01-2021.08</t>
        </is>
      </c>
      <c r="E23" s="65" t="inlineStr">
        <is>
          <t>车道镇</t>
        </is>
      </c>
      <c r="F23" s="34" t="inlineStr">
        <is>
          <t>采购地膜170吨，其中:元峁村5吨、苦水掌村10吨、双庙村19.5吨、王西掌村8吨，樱桃掌村7吨、吊渠村15吨、三角城村8吨、杨掌15吨、魏洼村18吨、万安村18吨、陈掌村7吨、红台村11吨、安掌村9吨、代掌村8吨、刘渠村6.5吨、刘园子村5吨。</t>
        </is>
      </c>
      <c r="G23" s="65" t="n">
        <v>221</v>
      </c>
      <c r="H23" s="34" t="inlineStr">
        <is>
          <t>提高粮食产量，促进农民增收，亩均纯收入450元。</t>
        </is>
      </c>
      <c r="I23" s="65" t="n">
        <v>16</v>
      </c>
      <c r="J23" s="164" t="n">
        <v>0.4</v>
      </c>
      <c r="K23" s="164" t="n">
        <v>1.7</v>
      </c>
      <c r="L23" s="65" t="inlineStr">
        <is>
          <t>农业农村局</t>
        </is>
      </c>
      <c r="M23" s="65" t="inlineStr">
        <is>
          <t>车道镇</t>
        </is>
      </c>
      <c r="N23" s="65" t="n">
        <v>2020.12</v>
      </c>
      <c r="O23" s="65" t="n"/>
    </row>
    <row r="24" ht="54" customFormat="1" customHeight="1" s="2">
      <c r="A24" s="32" t="inlineStr">
        <is>
          <t>(2)</t>
        </is>
      </c>
      <c r="B24" s="65" t="inlineStr">
        <is>
          <t>全膜双垄沟播旱作农业项目</t>
        </is>
      </c>
      <c r="C24" s="65" t="inlineStr">
        <is>
          <t>新建</t>
        </is>
      </c>
      <c r="D24" s="65" t="inlineStr">
        <is>
          <t>2021.01-2021.08</t>
        </is>
      </c>
      <c r="E24" s="65" t="inlineStr">
        <is>
          <t>洪德镇</t>
        </is>
      </c>
      <c r="F24" s="34" t="inlineStr">
        <is>
          <t>采购地膜150吨，其中：大户塬村8吨、丁阳渠子村8吨、耿塬畔村8吨、河连湾村9吨、洪德街村9吨、寇河村7吨、李达掌村7吨、李塬村8吨、梁岔村7吨、马塬村8吨、苗河村8吨、私盐路村7吨、苏长沟村7吨、肖关村9吨、新集子村7吨、许旗村9吨、张崾岘村7吨、张塬村8吨、赵洼村9吨</t>
        </is>
      </c>
      <c r="G24" s="65" t="n">
        <v>186.9</v>
      </c>
      <c r="H24" s="34" t="inlineStr">
        <is>
          <t>提高粮食产量，促进农民增收，亩均纯收入450元。</t>
        </is>
      </c>
      <c r="I24" s="65" t="n">
        <v>19</v>
      </c>
      <c r="J24" s="164" t="n">
        <v>0.24</v>
      </c>
      <c r="K24" s="164" t="n">
        <v>1</v>
      </c>
      <c r="L24" s="65" t="inlineStr">
        <is>
          <t>农业农村局</t>
        </is>
      </c>
      <c r="M24" s="65" t="inlineStr">
        <is>
          <t>洪德镇</t>
        </is>
      </c>
      <c r="N24" s="65" t="n">
        <v>2020.12</v>
      </c>
      <c r="O24" s="65" t="n"/>
    </row>
    <row r="25" ht="54" customFormat="1" customHeight="1" s="2">
      <c r="A25" s="32" t="inlineStr">
        <is>
          <t>(3)</t>
        </is>
      </c>
      <c r="B25" s="65" t="inlineStr">
        <is>
          <t>全膜双垄沟播旱作农业项目</t>
        </is>
      </c>
      <c r="C25" s="65" t="inlineStr">
        <is>
          <t>新建</t>
        </is>
      </c>
      <c r="D25" s="65" t="inlineStr">
        <is>
          <t>2021.01-2021.08</t>
        </is>
      </c>
      <c r="E25" s="65" t="inlineStr">
        <is>
          <t>毛井镇</t>
        </is>
      </c>
      <c r="F25" s="34" t="inlineStr">
        <is>
          <t>采购地膜110.22吨，其中：二条俭村21.76吨、砖城子村17.76吨、山西掌村5.62吨、杨东掌村9.93吨、红糜湾村1.42吨、施家滩村6.66吨、乔崾岘村5.5吨、黄寨柯村7.16吨、高家洼村2吨、丁连掌村5.7吨、大户掌村7.05吨、红土咀村12.83吨、马趟村6.83吨。</t>
        </is>
      </c>
      <c r="G25" s="65" t="n">
        <v>137.75</v>
      </c>
      <c r="H25" s="34" t="inlineStr">
        <is>
          <t>提高粮食产量，促进农民增收，亩均纯收入450元。</t>
        </is>
      </c>
      <c r="I25" s="65" t="n">
        <v>13</v>
      </c>
      <c r="J25" s="164" t="n">
        <v>0.1434</v>
      </c>
      <c r="K25" s="164" t="n">
        <v>0.5736</v>
      </c>
      <c r="L25" s="65" t="inlineStr">
        <is>
          <t>农业农村局</t>
        </is>
      </c>
      <c r="M25" s="65" t="inlineStr">
        <is>
          <t>毛井镇</t>
        </is>
      </c>
      <c r="N25" s="65" t="n">
        <v>2020.12</v>
      </c>
      <c r="O25" s="65" t="n"/>
    </row>
    <row r="26" ht="57" customFormat="1" customHeight="1" s="2">
      <c r="A26" s="32" t="inlineStr">
        <is>
          <t>(4)</t>
        </is>
      </c>
      <c r="B26" s="65" t="inlineStr">
        <is>
          <t>全膜双垄沟播旱作农业项目</t>
        </is>
      </c>
      <c r="C26" s="65" t="inlineStr">
        <is>
          <t>新建</t>
        </is>
      </c>
      <c r="D26" s="65" t="inlineStr">
        <is>
          <t>2021.01-2021.08</t>
        </is>
      </c>
      <c r="E26" s="65" t="inlineStr">
        <is>
          <t>木钵镇</t>
        </is>
      </c>
      <c r="F26" s="34" t="inlineStr">
        <is>
          <t>采购地膜105吨，其中：殷家桥村4.6吨、木钵街村6.3吨、周湾村1.98吨、韩洼子村11.48吨、曹旗村11.1吨、关营村3.98吨、高寨村5.98吨、高楼塬村5.47吨、刘家塬村7.97吨、白家掌村8吨、邓寨子村6吨、郭西掌村8.78吨、二合塬村4吨、坪子塬村4.6吨、井儿岔村4.78吨、罗家沟村6.98吨、水坝滩村3吨。</t>
        </is>
      </c>
      <c r="G26" s="65" t="n">
        <v>130.83</v>
      </c>
      <c r="H26" s="34" t="inlineStr">
        <is>
          <t>提高粮食产量，促进农民增收，亩均纯收入450元。</t>
        </is>
      </c>
      <c r="I26" s="65" t="n">
        <v>17</v>
      </c>
      <c r="J26" s="164" t="n">
        <v>0.474</v>
      </c>
      <c r="K26" s="164" t="n">
        <v>1.9652</v>
      </c>
      <c r="L26" s="65" t="inlineStr">
        <is>
          <t>农业农村局</t>
        </is>
      </c>
      <c r="M26" s="65" t="inlineStr">
        <is>
          <t>木钵镇</t>
        </is>
      </c>
      <c r="N26" s="65" t="n">
        <v>2020.12</v>
      </c>
      <c r="O26" s="65" t="n"/>
    </row>
    <row r="27" ht="66" customFormat="1" customHeight="1" s="2">
      <c r="A27" s="32" t="inlineStr">
        <is>
          <t>(5)</t>
        </is>
      </c>
      <c r="B27" s="65" t="inlineStr">
        <is>
          <t>全膜双垄沟播旱作农业项目</t>
        </is>
      </c>
      <c r="C27" s="65" t="inlineStr">
        <is>
          <t>新建</t>
        </is>
      </c>
      <c r="D27" s="65" t="inlineStr">
        <is>
          <t>2021.01-2021.08</t>
        </is>
      </c>
      <c r="E27" s="65" t="inlineStr">
        <is>
          <t>环城镇</t>
        </is>
      </c>
      <c r="F27" s="34" t="inlineStr">
        <is>
          <t>采购地膜150吨，其中：肖川村10吨，周塬村5吨，张淌村5吨，马坊塬村12吨，十八里村5吨，龚淌村11吨，杨庙掌村9吨，十五里沟村6吨，西川村17吨，张滩滩村8吨，白草塬村3吨，陈汤塬村6吨，高龚塬村5吨，北郭塬村9吨，冉旗寨村4吨，城东塬村3吨，漫塬村4吨，五里屯村3吨，赵小掌村5吨，宁老庄村4吨，耿家沟村5吨，唐塬村7吨，鸳鸯沟村4吨。</t>
        </is>
      </c>
      <c r="G27" s="65" t="n">
        <v>186.75</v>
      </c>
      <c r="H27" s="34" t="inlineStr">
        <is>
          <t>提高粮食产量，促进农民增收，亩均纯收入450元。</t>
        </is>
      </c>
      <c r="I27" s="65" t="n">
        <v>24</v>
      </c>
      <c r="J27" s="164" t="n">
        <v>0.1319</v>
      </c>
      <c r="K27" s="164" t="n">
        <v>0.5318000000000001</v>
      </c>
      <c r="L27" s="65" t="inlineStr">
        <is>
          <t>农业农村局</t>
        </is>
      </c>
      <c r="M27" s="65" t="inlineStr">
        <is>
          <t>环城镇</t>
        </is>
      </c>
      <c r="N27" s="65" t="n">
        <v>2020.12</v>
      </c>
      <c r="O27" s="65" t="n"/>
    </row>
    <row r="28" ht="46" customFormat="1" customHeight="1" s="2">
      <c r="A28" s="32" t="inlineStr">
        <is>
          <t>(6)</t>
        </is>
      </c>
      <c r="B28" s="65" t="inlineStr">
        <is>
          <t>全膜双垄沟播旱作农业项目</t>
        </is>
      </c>
      <c r="C28" s="65" t="inlineStr">
        <is>
          <t>新建</t>
        </is>
      </c>
      <c r="D28" s="65" t="inlineStr">
        <is>
          <t>2021.01-2021.08</t>
        </is>
      </c>
      <c r="E28" s="65" t="inlineStr">
        <is>
          <t>八珠乡</t>
        </is>
      </c>
      <c r="F28" s="34" t="inlineStr">
        <is>
          <t>采购地膜90吨，其中：八珠塬村9吨、曹塬村6吨、瓦崾岘村4吨、杏树沟村6吨、塔尔咀村10.4吨、马连掌村4吨、冯家湾村7.6吨、苟塬村10.4吨、湫坝沟村5.6吨、白塬村7吨。</t>
        </is>
      </c>
      <c r="G28" s="65" t="n">
        <v>112.14</v>
      </c>
      <c r="H28" s="34" t="inlineStr">
        <is>
          <t>提高粮食产量，促进农民增收，亩均纯收入450元。</t>
        </is>
      </c>
      <c r="I28" s="65" t="n">
        <v>10</v>
      </c>
      <c r="J28" s="164" t="n">
        <v>0.366</v>
      </c>
      <c r="K28" s="164" t="n">
        <v>1.146</v>
      </c>
      <c r="L28" s="65" t="inlineStr">
        <is>
          <t>农业农村局</t>
        </is>
      </c>
      <c r="M28" s="65" t="inlineStr">
        <is>
          <t>八珠乡</t>
        </is>
      </c>
      <c r="N28" s="65" t="n">
        <v>2020.12</v>
      </c>
      <c r="O28" s="65" t="n"/>
    </row>
    <row r="29" ht="49" customFormat="1" customHeight="1" s="2">
      <c r="A29" s="32" t="inlineStr">
        <is>
          <t>(7)</t>
        </is>
      </c>
      <c r="B29" s="65" t="inlineStr">
        <is>
          <t>全膜双垄沟播旱作农业项目</t>
        </is>
      </c>
      <c r="C29" s="65" t="inlineStr">
        <is>
          <t>新建</t>
        </is>
      </c>
      <c r="D29" s="65" t="inlineStr">
        <is>
          <t>2021.01-2021.08</t>
        </is>
      </c>
      <c r="E29" s="65" t="inlineStr">
        <is>
          <t>耿湾乡</t>
        </is>
      </c>
      <c r="F29" s="34" t="inlineStr">
        <is>
          <t>采购地膜90吨，其中张台村9.4吨、黑城岔村3.4吨、郝东掌村6.7吨、潘家掌村7.5吨、万家湾村12.8吨、许家掌村0.8吨、郜庄村3吨、桃树掌村0.9吨、韩老庄村4.3吨、天桥村6吨、早流渠村8吨、耿河村12.2吨、四合塬村15吨。</t>
        </is>
      </c>
      <c r="G29" s="65" t="n">
        <v>112.14</v>
      </c>
      <c r="H29" s="34" t="inlineStr">
        <is>
          <t>提高粮食产量，促进农民增收，亩均纯收入450元。</t>
        </is>
      </c>
      <c r="I29" s="65" t="n">
        <v>13</v>
      </c>
      <c r="J29" s="164" t="n">
        <v>0.3533</v>
      </c>
      <c r="K29" s="164" t="n">
        <v>1.4416</v>
      </c>
      <c r="L29" s="65" t="inlineStr">
        <is>
          <t>农业农村局</t>
        </is>
      </c>
      <c r="M29" s="65" t="inlineStr">
        <is>
          <t>耿湾乡</t>
        </is>
      </c>
      <c r="N29" s="65" t="n">
        <v>2020.12</v>
      </c>
      <c r="O29" s="65" t="n"/>
    </row>
    <row r="30" ht="38" customFormat="1" customHeight="1" s="2">
      <c r="A30" s="32" t="inlineStr">
        <is>
          <t>(8)</t>
        </is>
      </c>
      <c r="B30" s="65" t="inlineStr">
        <is>
          <t>全膜双垄沟播旱作农业项目</t>
        </is>
      </c>
      <c r="C30" s="65" t="inlineStr">
        <is>
          <t>新建</t>
        </is>
      </c>
      <c r="D30" s="65" t="inlineStr">
        <is>
          <t>2021.01-2021.08</t>
        </is>
      </c>
      <c r="E30" s="65" t="inlineStr">
        <is>
          <t>樊家川镇</t>
        </is>
      </c>
      <c r="F30" s="34" t="inlineStr">
        <is>
          <t>采购地膜88.5吨，其中：慕家河村10吨，樊家川村12吨，马驿沟村13吨，郝集村18吨，长城村11吨，闫塬10.5吨，李崾岘村8吨，马骏滩村6吨</t>
        </is>
      </c>
      <c r="G30" s="65" t="n">
        <v>110.27</v>
      </c>
      <c r="H30" s="34" t="inlineStr">
        <is>
          <t>提高粮食产量，促进农民增收，亩均纯收入450元。</t>
        </is>
      </c>
      <c r="I30" s="65" t="n">
        <v>8</v>
      </c>
      <c r="J30" s="164" t="n">
        <v>0.1971</v>
      </c>
      <c r="K30" s="164" t="n">
        <v>0.7955</v>
      </c>
      <c r="L30" s="65" t="inlineStr">
        <is>
          <t>农业农村局</t>
        </is>
      </c>
      <c r="M30" s="65" t="inlineStr">
        <is>
          <t>樊家川镇</t>
        </is>
      </c>
      <c r="N30" s="65" t="n">
        <v>2020.12</v>
      </c>
      <c r="O30" s="65" t="n"/>
    </row>
    <row r="31" ht="38" customFormat="1" customHeight="1" s="2">
      <c r="A31" s="32" t="inlineStr">
        <is>
          <t>(9)</t>
        </is>
      </c>
      <c r="B31" s="65" t="inlineStr">
        <is>
          <t>全膜双垄沟播旱作农业项目</t>
        </is>
      </c>
      <c r="C31" s="65" t="inlineStr">
        <is>
          <t>新建</t>
        </is>
      </c>
      <c r="D31" s="65" t="inlineStr">
        <is>
          <t>2021.01-2021.08</t>
        </is>
      </c>
      <c r="E31" s="65" t="inlineStr">
        <is>
          <t>秦团庄乡</t>
        </is>
      </c>
      <c r="F31" s="34" t="inlineStr">
        <is>
          <t>采购地膜76吨，其中：贾塬村10吨、秦团庄村10吨、新集子村10吨、白塬畔村10吨、新峁村9吨、大天子村9吨、王团庄村9吨、南掌堡子村9吨。</t>
        </is>
      </c>
      <c r="G31" s="65" t="n">
        <v>98.8</v>
      </c>
      <c r="H31" s="34" t="inlineStr">
        <is>
          <t>提高粮食产量，促进农民增收，亩均纯收入450元。</t>
        </is>
      </c>
      <c r="I31" s="65" t="n">
        <v>8</v>
      </c>
      <c r="J31" s="164" t="n">
        <v>0.1056</v>
      </c>
      <c r="K31" s="164" t="n">
        <v>0.3895</v>
      </c>
      <c r="L31" s="65" t="inlineStr">
        <is>
          <t>农业农村局</t>
        </is>
      </c>
      <c r="M31" s="65" t="inlineStr">
        <is>
          <t>秦团庄乡</t>
        </is>
      </c>
      <c r="N31" s="65" t="n">
        <v>2020.12</v>
      </c>
      <c r="O31" s="65" t="n"/>
    </row>
    <row r="32" ht="45" customFormat="1" customHeight="1" s="2">
      <c r="A32" s="32" t="inlineStr">
        <is>
          <t>(10)</t>
        </is>
      </c>
      <c r="B32" s="65" t="inlineStr">
        <is>
          <t>全膜双垄沟播旱作农业项目</t>
        </is>
      </c>
      <c r="C32" s="65" t="inlineStr">
        <is>
          <t>新建</t>
        </is>
      </c>
      <c r="D32" s="65" t="inlineStr">
        <is>
          <t>2021.01-2021.08</t>
        </is>
      </c>
      <c r="E32" s="65" t="inlineStr">
        <is>
          <t>曲子镇</t>
        </is>
      </c>
      <c r="F32" s="34" t="inlineStr">
        <is>
          <t>采购地膜60吨，其中：五里桥村1.8吨、双城村2.1吨、刘旗村5吨、孟家寨村10.3吨、高李湾村4.4吨、楼房子2.8吨、西沟村5吨、宋家塬村2.2吨、许家塬村2吨、金村寺村1.9吨、油坊塬村7吨、金盆掌村0.8吨、小庄子村1.2吨、马家河村7.7吨、董家塬村5.8吨。</t>
        </is>
      </c>
      <c r="G32" s="65" t="n">
        <v>74.76000000000001</v>
      </c>
      <c r="H32" s="34" t="inlineStr">
        <is>
          <t>提高粮食产量，促进农民增收，亩均纯收入450元。</t>
        </is>
      </c>
      <c r="I32" s="65" t="n">
        <v>15</v>
      </c>
      <c r="J32" s="164" t="n">
        <v>0.2131</v>
      </c>
      <c r="K32" s="164" t="n">
        <v>0.8524</v>
      </c>
      <c r="L32" s="65" t="inlineStr">
        <is>
          <t>农业农村局</t>
        </is>
      </c>
      <c r="M32" s="65" t="inlineStr">
        <is>
          <t>曲子镇</t>
        </is>
      </c>
      <c r="N32" s="65" t="n">
        <v>2020.12</v>
      </c>
      <c r="O32" s="65" t="n"/>
    </row>
    <row r="33" ht="49" customFormat="1" customHeight="1" s="2">
      <c r="A33" s="32" t="inlineStr">
        <is>
          <t>(11)</t>
        </is>
      </c>
      <c r="B33" s="65" t="inlineStr">
        <is>
          <t>全膜双垄沟播旱作农业项目</t>
        </is>
      </c>
      <c r="C33" s="65" t="inlineStr">
        <is>
          <t>新建</t>
        </is>
      </c>
      <c r="D33" s="65" t="inlineStr">
        <is>
          <t>2021.01-2021.08</t>
        </is>
      </c>
      <c r="E33" s="65" t="inlineStr">
        <is>
          <t>演武乡</t>
        </is>
      </c>
      <c r="F33" s="34" t="inlineStr">
        <is>
          <t>采购地膜40吨，其中：黑泉河村13.67吨、吴家塬村2.2吨、刘坪村5.36吨、路家塬村3吨、曵郭咀村2吨、黄山村2.5吨、走马硷村3.77吨、、佛岔村4吨、杨家洼村3.5吨</t>
        </is>
      </c>
      <c r="G33" s="65" t="n">
        <v>49.84</v>
      </c>
      <c r="H33" s="34" t="inlineStr">
        <is>
          <t>提高粮食产量，促进农民增收，亩均纯收入450元。</t>
        </is>
      </c>
      <c r="I33" s="65" t="n">
        <v>9</v>
      </c>
      <c r="J33" s="164" t="n">
        <v>0.091</v>
      </c>
      <c r="K33" s="164" t="n">
        <v>0.1</v>
      </c>
      <c r="L33" s="65" t="inlineStr">
        <is>
          <t>农业农村局</t>
        </is>
      </c>
      <c r="M33" s="65" t="inlineStr">
        <is>
          <t>演武乡</t>
        </is>
      </c>
      <c r="N33" s="65" t="n">
        <v>2020.12</v>
      </c>
      <c r="O33" s="65" t="n"/>
    </row>
    <row r="34" ht="39" customFormat="1" customHeight="1" s="2">
      <c r="A34" s="32" t="inlineStr">
        <is>
          <t>(12)</t>
        </is>
      </c>
      <c r="B34" s="65" t="inlineStr">
        <is>
          <t>全膜双垄沟播旱作农业项目</t>
        </is>
      </c>
      <c r="C34" s="65" t="inlineStr">
        <is>
          <t>新建</t>
        </is>
      </c>
      <c r="D34" s="65" t="inlineStr">
        <is>
          <t>2021.01-2021.08</t>
        </is>
      </c>
      <c r="E34" s="65" t="inlineStr">
        <is>
          <t>罗山乡</t>
        </is>
      </c>
      <c r="F34" s="34" t="inlineStr">
        <is>
          <t>采购地膜30吨，其中：西阳洼村2吨、苇芝城村3吨、龙柏山村7吨、兰家掌村4吨、大树塬村9吨、陈渠子村4吨、山水湾村2吨、光明村5吨。</t>
        </is>
      </c>
      <c r="G34" s="65" t="n">
        <v>37.38</v>
      </c>
      <c r="H34" s="34" t="inlineStr">
        <is>
          <t>提高粮食产量，促进农民增收，亩均纯收入450元。</t>
        </is>
      </c>
      <c r="I34" s="65" t="n">
        <v>8</v>
      </c>
      <c r="J34" s="164" t="n">
        <v>0.75</v>
      </c>
      <c r="K34" s="164" t="n">
        <v>0.2941</v>
      </c>
      <c r="L34" s="65" t="inlineStr">
        <is>
          <t>农业农村局</t>
        </is>
      </c>
      <c r="M34" s="65" t="inlineStr">
        <is>
          <t>罗山乡</t>
        </is>
      </c>
      <c r="N34" s="65" t="n">
        <v>2020.12</v>
      </c>
      <c r="O34" s="65" t="n"/>
    </row>
    <row r="35" ht="39" customFormat="1" customHeight="1" s="2">
      <c r="A35" s="32" t="inlineStr">
        <is>
          <t>(13)</t>
        </is>
      </c>
      <c r="B35" s="65" t="inlineStr">
        <is>
          <t>全膜双垄沟播旱作农业项目</t>
        </is>
      </c>
      <c r="C35" s="65" t="inlineStr">
        <is>
          <t>新建</t>
        </is>
      </c>
      <c r="D35" s="65" t="inlineStr">
        <is>
          <t>2021.01-2021.08</t>
        </is>
      </c>
      <c r="E35" s="65" t="inlineStr">
        <is>
          <t>南湫乡</t>
        </is>
      </c>
      <c r="F35" s="34" t="inlineStr">
        <is>
          <t>采购地膜25吨，其中：代家洼村3吨、党家洼村8吨、双井子村2吨、岳后渠村4吨、杨兴堡村2吨、洪涝池村4吨、花儿山村3吨。</t>
        </is>
      </c>
      <c r="G35" s="65" t="n">
        <v>31.25</v>
      </c>
      <c r="H35" s="34" t="inlineStr">
        <is>
          <t>提高粮食产量，促进农民增收，亩均纯收入450元。</t>
        </is>
      </c>
      <c r="I35" s="65" t="n">
        <v>7</v>
      </c>
      <c r="J35" s="164" t="n">
        <v>0.1558</v>
      </c>
      <c r="K35" s="164" t="n">
        <v>0.6071</v>
      </c>
      <c r="L35" s="65" t="inlineStr">
        <is>
          <t>农业农村局</t>
        </is>
      </c>
      <c r="M35" s="65" t="inlineStr">
        <is>
          <t>南湫乡</t>
        </is>
      </c>
      <c r="N35" s="65" t="n">
        <v>2020.12</v>
      </c>
      <c r="O35" s="65" t="n"/>
    </row>
    <row r="36" ht="42" customFormat="1" customHeight="1" s="2">
      <c r="A36" s="32" t="inlineStr">
        <is>
          <t>(14)</t>
        </is>
      </c>
      <c r="B36" s="65" t="inlineStr">
        <is>
          <t>全膜双垄沟播旱作农业项目</t>
        </is>
      </c>
      <c r="C36" s="65" t="inlineStr">
        <is>
          <t>新建</t>
        </is>
      </c>
      <c r="D36" s="65" t="inlineStr">
        <is>
          <t>2021.01-2021.08</t>
        </is>
      </c>
      <c r="E36" s="65" t="inlineStr">
        <is>
          <t>山城乡</t>
        </is>
      </c>
      <c r="F36" s="34" t="inlineStr">
        <is>
          <t>采购地膜20吨，其中山城堡村3吨、八里铺村3吨、薛塬村3吨、王山口子村3吨、寨柯村2吨、赵庄村2吨、谢庄村2吨、郝掌村1吨、冯家沟村1吨。</t>
        </is>
      </c>
      <c r="G36" s="65" t="n">
        <v>26</v>
      </c>
      <c r="H36" s="34" t="inlineStr">
        <is>
          <t>提高粮食产量，促进农民增收，亩均纯收入450元。</t>
        </is>
      </c>
      <c r="I36" s="65" t="n">
        <v>9</v>
      </c>
      <c r="J36" s="164" t="n">
        <v>0.1146</v>
      </c>
      <c r="K36" s="164" t="n">
        <v>0.4718</v>
      </c>
      <c r="L36" s="65" t="inlineStr">
        <is>
          <t>农业农村局</t>
        </is>
      </c>
      <c r="M36" s="65" t="inlineStr">
        <is>
          <t>山城乡</t>
        </is>
      </c>
      <c r="N36" s="65" t="n">
        <v>2020.12</v>
      </c>
      <c r="O36" s="65" t="n"/>
    </row>
    <row r="37" ht="49" customFormat="1" customHeight="1" s="2">
      <c r="A37" s="32" t="inlineStr">
        <is>
          <t>(15)</t>
        </is>
      </c>
      <c r="B37" s="65" t="inlineStr">
        <is>
          <t>全膜双垄沟播旱作农业项目</t>
        </is>
      </c>
      <c r="C37" s="65" t="inlineStr">
        <is>
          <t>新建</t>
        </is>
      </c>
      <c r="D37" s="65" t="inlineStr">
        <is>
          <t>2021.01-2021.08</t>
        </is>
      </c>
      <c r="E37" s="65" t="inlineStr">
        <is>
          <t>虎洞镇</t>
        </is>
      </c>
      <c r="F37" s="34" t="inlineStr">
        <is>
          <t>采购地膜50吨62.25万元。其中：半个城村1.54吨、张大掌村0.88吨、砂井子村8.16吨、贾驿村2.73吨、张家湾村10.4吨、常兆台村2.5吨、高庙湾村5.69吨、魏家河村3.2吨、刘解掌村3.6吨、金庄塬村11.3吨。</t>
        </is>
      </c>
      <c r="G37" s="65" t="n">
        <v>62.25</v>
      </c>
      <c r="H37" s="34" t="inlineStr">
        <is>
          <t>提高粮食产量，促进农民增收，亩均纯收入450元。</t>
        </is>
      </c>
      <c r="I37" s="65" t="n">
        <v>10</v>
      </c>
      <c r="J37" s="164" t="n">
        <v>0.3455</v>
      </c>
      <c r="K37" s="164" t="n">
        <v>1.3311</v>
      </c>
      <c r="L37" s="65" t="inlineStr">
        <is>
          <t>农业农村局</t>
        </is>
      </c>
      <c r="M37" s="65" t="inlineStr">
        <is>
          <t>虎洞镇</t>
        </is>
      </c>
      <c r="N37" s="65" t="n">
        <v>2020.12</v>
      </c>
      <c r="O37" s="65" t="n"/>
    </row>
    <row r="38" ht="49" customFormat="1" customHeight="1" s="2">
      <c r="A38" s="32" t="inlineStr">
        <is>
          <t>(16)</t>
        </is>
      </c>
      <c r="B38" s="65" t="inlineStr">
        <is>
          <t>全膜双垄沟播旱作农业项目</t>
        </is>
      </c>
      <c r="C38" s="65" t="inlineStr">
        <is>
          <t>新建</t>
        </is>
      </c>
      <c r="D38" s="65" t="inlineStr">
        <is>
          <t>2021.01-2021.08</t>
        </is>
      </c>
      <c r="E38" s="65" t="inlineStr">
        <is>
          <t>合道镇</t>
        </is>
      </c>
      <c r="F38" s="34" t="inlineStr">
        <is>
          <t>采购地膜170吨。其中：陈旗塬11吨、尚西坪13吨、陶洼子13吨、梁坪9吨、唐台子9吨，红崖洼11吨、朱塬8吨、赵塬13吨、辛坪7吨、杨坪沟7吨、大路洼8吨、常崾岘8吨、寨子坪12吨、沈岭10吨、赵台12吨、瓦天沟8吨、何坪11吨。</t>
        </is>
      </c>
      <c r="G38" s="65" t="n">
        <v>211.82</v>
      </c>
      <c r="H38" s="34" t="inlineStr">
        <is>
          <t>提高粮食产量，促进农民增收，亩均纯收入450元。</t>
        </is>
      </c>
      <c r="I38" s="65" t="n">
        <v>17</v>
      </c>
      <c r="J38" s="164" t="n">
        <v>0.387</v>
      </c>
      <c r="K38" s="164" t="n">
        <v>1.6584</v>
      </c>
      <c r="L38" s="65" t="inlineStr">
        <is>
          <t>农业农村局</t>
        </is>
      </c>
      <c r="M38" s="65" t="inlineStr">
        <is>
          <t>合道镇</t>
        </is>
      </c>
      <c r="N38" s="65" t="n">
        <v>2020.12</v>
      </c>
      <c r="O38" s="65" t="n"/>
    </row>
    <row r="39" ht="58" customFormat="1" customHeight="1" s="2">
      <c r="A39" s="32" t="inlineStr">
        <is>
          <t>(17)</t>
        </is>
      </c>
      <c r="B39" s="65" t="inlineStr">
        <is>
          <t>全膜双垄沟播旱作农业项目</t>
        </is>
      </c>
      <c r="C39" s="65" t="inlineStr">
        <is>
          <t>新建</t>
        </is>
      </c>
      <c r="D39" s="65" t="inlineStr">
        <is>
          <t>2021.01-2021.08</t>
        </is>
      </c>
      <c r="E39" s="65" t="inlineStr">
        <is>
          <t>天池乡</t>
        </is>
      </c>
      <c r="F39" s="34" t="inlineStr">
        <is>
          <t>采购地膜92.53吨。其中：天池村5吨、张邓塬村6吨、梁家河村5吨、殷屈河村7吨、苏北岔村9吨、潘老庄村7吨、大庄台村5吨、四合掌村6.53吨、老庄湾村6吨、井渠淌村6吨、鲜岔村5吨、碾盘岭村5吨、大方山村4吨、喜家坪村4吨、曹李川村6吨、吴城子村6吨。</t>
        </is>
      </c>
      <c r="G39" s="65" t="n">
        <v>115.29</v>
      </c>
      <c r="H39" s="34" t="inlineStr">
        <is>
          <t>提高粮食产量，促进农民增收，亩均纯收入450元。</t>
        </is>
      </c>
      <c r="I39" s="65" t="n">
        <v>16</v>
      </c>
      <c r="J39" s="164" t="n">
        <v>0.3896</v>
      </c>
      <c r="K39" s="164" t="n">
        <v>1.5438</v>
      </c>
      <c r="L39" s="65" t="inlineStr">
        <is>
          <t>农业农村局</t>
        </is>
      </c>
      <c r="M39" s="65" t="inlineStr">
        <is>
          <t>天池乡</t>
        </is>
      </c>
      <c r="N39" s="65" t="n">
        <v>2020.12</v>
      </c>
      <c r="O39" s="65" t="n"/>
    </row>
    <row r="40" ht="45" customFormat="1" customHeight="1" s="2">
      <c r="A40" s="32" t="inlineStr">
        <is>
          <t>(18)</t>
        </is>
      </c>
      <c r="B40" s="65" t="inlineStr">
        <is>
          <t>全膜双垄沟播旱作农业项目</t>
        </is>
      </c>
      <c r="C40" s="65" t="inlineStr">
        <is>
          <t>新建</t>
        </is>
      </c>
      <c r="D40" s="65" t="inlineStr">
        <is>
          <t>2021.01-2021.08</t>
        </is>
      </c>
      <c r="E40" s="65" t="inlineStr">
        <is>
          <t>小南沟乡</t>
        </is>
      </c>
      <c r="F40" s="34" t="inlineStr">
        <is>
          <t>采购地膜90吨，112.05万元。其中：陈掌村7.08吨、丁寨柯村13.42吨、粉子山村5.48吨、李上山村4.78吨、汪天子村4.98吨、天子渠村6.03吨、李塬村6.78吨、连家川村10.88吨、许掌村7.88吨、燕麦掌村7.58吨、小南沟村10.33吨、杨胡套子村4.78吨。</t>
        </is>
      </c>
      <c r="G40" s="65" t="n">
        <v>112.05</v>
      </c>
      <c r="H40" s="34" t="inlineStr">
        <is>
          <t>提高粮食产量，促进农民增收，亩均纯收入450元。</t>
        </is>
      </c>
      <c r="I40" s="65" t="n">
        <v>12</v>
      </c>
      <c r="J40" s="164" t="n">
        <v>0.3252</v>
      </c>
      <c r="K40" s="164" t="n">
        <v>1.3165</v>
      </c>
      <c r="L40" s="65" t="inlineStr">
        <is>
          <t>农业农村局</t>
        </is>
      </c>
      <c r="M40" s="65" t="inlineStr">
        <is>
          <t>小南沟乡</t>
        </is>
      </c>
      <c r="N40" s="65" t="n">
        <v>2020.12</v>
      </c>
      <c r="O40" s="65" t="n"/>
    </row>
    <row r="41" ht="50" customFormat="1" customHeight="1" s="2">
      <c r="A41" s="32" t="inlineStr">
        <is>
          <t>(19)</t>
        </is>
      </c>
      <c r="B41" s="65" t="inlineStr">
        <is>
          <t>全膜双垄沟播旱作农业项目</t>
        </is>
      </c>
      <c r="C41" s="65" t="inlineStr">
        <is>
          <t>新建</t>
        </is>
      </c>
      <c r="D41" s="65" t="inlineStr">
        <is>
          <t>2021.01-2021.08</t>
        </is>
      </c>
      <c r="E41" s="65" t="inlineStr">
        <is>
          <t>芦家湾乡</t>
        </is>
      </c>
      <c r="F41" s="34" t="inlineStr">
        <is>
          <t>采购地膜80吨。其中：杨新庄村8吨、花儿掌村8吨、庙儿掌村8.5吨、井川村6.5吨、宋家掌村8.5吨、桃李湾村7吨、王庄村9吨、大堡条村7.5吨、盘龙村9吨、小堡条村8吨。</t>
        </is>
      </c>
      <c r="G41" s="65" t="n">
        <v>100</v>
      </c>
      <c r="H41" s="34" t="inlineStr">
        <is>
          <t>提高粮食产量，促进农民增收，亩均纯收入450元。</t>
        </is>
      </c>
      <c r="I41" s="65" t="n">
        <v>10</v>
      </c>
      <c r="J41" s="164" t="n">
        <v>0.1785</v>
      </c>
      <c r="K41" s="164" t="n">
        <v>0.7561</v>
      </c>
      <c r="L41" s="65" t="inlineStr">
        <is>
          <t>农业农村局</t>
        </is>
      </c>
      <c r="M41" s="65" t="inlineStr">
        <is>
          <t>芦家湾乡</t>
        </is>
      </c>
      <c r="N41" s="65" t="n">
        <v>2020.12</v>
      </c>
      <c r="O41" s="65" t="n"/>
    </row>
    <row r="42" ht="50" customFormat="1" customHeight="1" s="2">
      <c r="A42" s="32" t="inlineStr">
        <is>
          <t>(20)</t>
        </is>
      </c>
      <c r="B42" s="65" t="inlineStr">
        <is>
          <t>全膜双垄沟播旱作农业项目</t>
        </is>
      </c>
      <c r="C42" s="65" t="inlineStr">
        <is>
          <t>新建</t>
        </is>
      </c>
      <c r="D42" s="65" t="inlineStr">
        <is>
          <t>2021.01-2021.08</t>
        </is>
      </c>
      <c r="E42" s="65" t="inlineStr">
        <is>
          <t>甜水镇</t>
        </is>
      </c>
      <c r="F42" s="34" t="inlineStr">
        <is>
          <t>采购地膜60吨。其中：甜水街村6吨、张铁村6吨、鲁掌村8吨、何塬村6吨、邱滩村6吨、赵掌村6吨、高崾岘村6吨、狼儿滩村6吨、大良洼村6吨、七里墩村4吨。</t>
        </is>
      </c>
      <c r="G42" s="65" t="n">
        <v>74.88</v>
      </c>
      <c r="H42" s="34" t="inlineStr">
        <is>
          <t>提高粮食产量，促进农民增收，亩均纯收入450元。</t>
        </is>
      </c>
      <c r="I42" s="65" t="n">
        <v>10</v>
      </c>
      <c r="J42" s="164" t="n">
        <v>0.1877</v>
      </c>
      <c r="K42" s="164" t="n">
        <v>0.8446</v>
      </c>
      <c r="L42" s="65" t="inlineStr">
        <is>
          <t>农业农村局</t>
        </is>
      </c>
      <c r="M42" s="65" t="inlineStr">
        <is>
          <t>甜水镇</t>
        </is>
      </c>
      <c r="N42" s="65" t="n">
        <v>2020.12</v>
      </c>
      <c r="O42" s="65" t="n"/>
    </row>
    <row r="43" ht="50" customFormat="1" customHeight="1" s="2">
      <c r="A43" s="32" t="inlineStr">
        <is>
          <t>(21)</t>
        </is>
      </c>
      <c r="B43" s="65" t="inlineStr">
        <is>
          <t>废旧农膜回收利用示范县建设及旱作农业项目</t>
        </is>
      </c>
      <c r="C43" s="65" t="inlineStr">
        <is>
          <t>新建</t>
        </is>
      </c>
      <c r="D43" s="65" t="inlineStr">
        <is>
          <t>2021.01-2021.08</t>
        </is>
      </c>
      <c r="E43" s="65" t="inlineStr">
        <is>
          <t>芦家湾乡</t>
        </is>
      </c>
      <c r="F43" s="34" t="inlineStr">
        <is>
          <t>采购地膜20吨，其中：其中杨新庄村2吨、花儿掌村2吨、庙儿掌村2吨、井川村2吨、宋家掌村2吨、桃李湾村2吨、王庄村2吨、大堡条村2吨、盘龙村2吨、小堡条村2吨。</t>
        </is>
      </c>
      <c r="G43" s="65" t="n">
        <v>24.92</v>
      </c>
      <c r="H43" s="34" t="inlineStr">
        <is>
          <t>提高粮食产量，促进农民增收，亩均纯收入450元。</t>
        </is>
      </c>
      <c r="I43" s="65" t="n">
        <v>10</v>
      </c>
      <c r="J43" s="164" t="n">
        <v>0.056</v>
      </c>
      <c r="K43" s="164" t="n">
        <v>0.252</v>
      </c>
      <c r="L43" s="65" t="inlineStr">
        <is>
          <t>农业农村局</t>
        </is>
      </c>
      <c r="M43" s="65" t="inlineStr">
        <is>
          <t>芦家湾乡</t>
        </is>
      </c>
      <c r="N43" s="65" t="n">
        <v>2020.12</v>
      </c>
      <c r="O43" s="65" t="n"/>
    </row>
    <row r="44" ht="50" customFormat="1" customHeight="1" s="2">
      <c r="A44" s="32" t="inlineStr">
        <is>
          <t>(22)</t>
        </is>
      </c>
      <c r="B44" s="65" t="inlineStr">
        <is>
          <t>废旧农膜回收利用示范县建设及旱作农业项目</t>
        </is>
      </c>
      <c r="C44" s="65" t="inlineStr">
        <is>
          <t>新建</t>
        </is>
      </c>
      <c r="D44" s="65" t="inlineStr">
        <is>
          <t>2021.01-2021.08</t>
        </is>
      </c>
      <c r="E44" s="65" t="inlineStr">
        <is>
          <t>车道镇</t>
        </is>
      </c>
      <c r="F44" s="34" t="inlineStr">
        <is>
          <t>采购地膜30吨，其中：元峁村1.5吨、苦水掌村2吨、双庙村2吨、王西掌村2吨、吊渠村2吨、三角城村1.5吨、杨掌村2吨、魏洼村2吨、万安村2吨、陈掌村2吨、红台村2吨、樱桃掌村1.5吨、安掌村2吨、代掌村2吨、刘渠村2吨、刘园子村1.5吨。</t>
        </is>
      </c>
      <c r="G44" s="65" t="n">
        <v>37.38</v>
      </c>
      <c r="H44" s="34" t="inlineStr">
        <is>
          <t>提高粮食产量，促进农民增收，亩均纯收入450元。</t>
        </is>
      </c>
      <c r="I44" s="65" t="n">
        <v>16</v>
      </c>
      <c r="J44" s="164" t="n">
        <v>0.5154</v>
      </c>
      <c r="K44" s="164" t="n">
        <v>2.0627</v>
      </c>
      <c r="L44" s="65" t="inlineStr">
        <is>
          <t>农业农村局</t>
        </is>
      </c>
      <c r="M44" s="65" t="inlineStr">
        <is>
          <t>车道镇</t>
        </is>
      </c>
      <c r="N44" s="65" t="n">
        <v>2020.12</v>
      </c>
      <c r="O44" s="65" t="n"/>
    </row>
    <row r="45" ht="45" customFormat="1" customHeight="1" s="2">
      <c r="A45" s="32" t="inlineStr">
        <is>
          <t>(23)</t>
        </is>
      </c>
      <c r="B45" s="65" t="inlineStr">
        <is>
          <t>废旧农膜回收利用示范县建设及旱作农业项目</t>
        </is>
      </c>
      <c r="C45" s="65" t="inlineStr">
        <is>
          <t>新建</t>
        </is>
      </c>
      <c r="D45" s="65" t="inlineStr">
        <is>
          <t>2021.01-2021.08</t>
        </is>
      </c>
      <c r="E45" s="65" t="inlineStr">
        <is>
          <t>虎洞镇</t>
        </is>
      </c>
      <c r="F45" s="34" t="inlineStr">
        <is>
          <t>采购地膜20吨，其中：高庙湾村0.5吨、魏家河村5.7吨、常兆台村3.5吨，半个城村2.3吨、张家湾村4吨、张大掌村1.5吨、刘解掌村2.5吨。</t>
        </is>
      </c>
      <c r="G45" s="65" t="n">
        <v>24.92</v>
      </c>
      <c r="H45" s="34" t="inlineStr">
        <is>
          <t>提高粮食产量，促进农民增收，亩均纯收入450元。</t>
        </is>
      </c>
      <c r="I45" s="65" t="n">
        <v>7</v>
      </c>
      <c r="J45" s="164" t="n">
        <v>0.2155</v>
      </c>
      <c r="K45" s="164" t="n">
        <v>0.8442</v>
      </c>
      <c r="L45" s="65" t="inlineStr">
        <is>
          <t>农业
农村局</t>
        </is>
      </c>
      <c r="M45" s="65" t="inlineStr">
        <is>
          <t>虎洞镇</t>
        </is>
      </c>
      <c r="N45" s="65" t="n">
        <v>2020.12</v>
      </c>
      <c r="O45" s="65" t="n"/>
    </row>
    <row r="46" ht="45" customFormat="1" customHeight="1" s="2">
      <c r="A46" s="32" t="inlineStr">
        <is>
          <t>(24)</t>
        </is>
      </c>
      <c r="B46" s="65" t="inlineStr">
        <is>
          <t>废旧农膜回收利用示范县建设及旱作农业项目</t>
        </is>
      </c>
      <c r="C46" s="65" t="inlineStr">
        <is>
          <t>新建</t>
        </is>
      </c>
      <c r="D46" s="65" t="inlineStr">
        <is>
          <t>2021.01-2021.08</t>
        </is>
      </c>
      <c r="E46" s="65" t="inlineStr">
        <is>
          <t>曲子镇</t>
        </is>
      </c>
      <c r="F46" s="34" t="inlineStr">
        <is>
          <t>采购地膜20吨。其中：五里桥村1吨、双城村1.5吨、刘旗村1.5吨、孟家寨村2.5吨、高李湾村1.5吨、楼房子2吨、宋家塬村1.5吨、许家塬村1吨、金村寺村1吨、油坊塬村1.5吨、金盆掌村1吨、小庄子村1.5吨、马家河村1.5吨、董家塬村1吨。</t>
        </is>
      </c>
      <c r="G46" s="65" t="n">
        <v>24.92</v>
      </c>
      <c r="H46" s="34" t="inlineStr">
        <is>
          <t>提高粮食产量，促进农民增收，亩均纯收入450元。</t>
        </is>
      </c>
      <c r="I46" s="65" t="n">
        <v>15</v>
      </c>
      <c r="J46" s="164" t="n">
        <v>0.2131</v>
      </c>
      <c r="K46" s="164" t="n">
        <v>0.8524</v>
      </c>
      <c r="L46" s="65" t="inlineStr">
        <is>
          <t>农业农村局</t>
        </is>
      </c>
      <c r="M46" s="65" t="inlineStr">
        <is>
          <t>曲子镇</t>
        </is>
      </c>
      <c r="N46" s="65" t="n">
        <v>2020.12</v>
      </c>
      <c r="O46" s="65" t="n"/>
    </row>
    <row r="47" ht="40" customFormat="1" customHeight="1" s="2">
      <c r="A47" s="32" t="inlineStr">
        <is>
          <t>(25)</t>
        </is>
      </c>
      <c r="B47" s="65" t="inlineStr">
        <is>
          <t>废旧农膜回收利用示范县建设及旱作农业项目</t>
        </is>
      </c>
      <c r="C47" s="65" t="inlineStr">
        <is>
          <t>新建</t>
        </is>
      </c>
      <c r="D47" s="65" t="inlineStr">
        <is>
          <t>2021.01-2021.08</t>
        </is>
      </c>
      <c r="E47" s="65" t="inlineStr">
        <is>
          <t>樊家川镇</t>
        </is>
      </c>
      <c r="F47" s="34" t="inlineStr">
        <is>
          <t>采购地膜15吨，其中：慕家河2.5吨，樊家川2.5吨，马驿沟2.5吨、郝集2吨、闫塬2吨、长城1吨、李崾岘1.5吨、马骏滩1吨。</t>
        </is>
      </c>
      <c r="G47" s="65" t="n">
        <v>18.69</v>
      </c>
      <c r="H47" s="34" t="inlineStr">
        <is>
          <t>提高粮食产量，促进农民增收，亩均纯收入450元。</t>
        </is>
      </c>
      <c r="I47" s="65" t="n">
        <v>8</v>
      </c>
      <c r="J47" s="164" t="n">
        <v>0.075</v>
      </c>
      <c r="K47" s="164" t="n">
        <v>0.2625</v>
      </c>
      <c r="L47" s="65" t="inlineStr">
        <is>
          <t>农业农村局</t>
        </is>
      </c>
      <c r="M47" s="65" t="inlineStr">
        <is>
          <t>樊家川镇</t>
        </is>
      </c>
      <c r="N47" s="65" t="n">
        <v>2020.12</v>
      </c>
      <c r="O47" s="65" t="n"/>
    </row>
    <row r="48" ht="45" customFormat="1" customHeight="1" s="2">
      <c r="A48" s="32" t="inlineStr">
        <is>
          <t>(26)</t>
        </is>
      </c>
      <c r="B48" s="65" t="inlineStr">
        <is>
          <t>废旧农膜回收利用示范县建设及旱作农业项目</t>
        </is>
      </c>
      <c r="C48" s="65" t="inlineStr">
        <is>
          <t>新建</t>
        </is>
      </c>
      <c r="D48" s="65" t="inlineStr">
        <is>
          <t>2021.01-2021.08</t>
        </is>
      </c>
      <c r="E48" s="65" t="inlineStr">
        <is>
          <t>八珠乡</t>
        </is>
      </c>
      <c r="F48" s="34" t="inlineStr">
        <is>
          <t>采购地膜20吨，24.92万元。其中：八珠塬村2吨、曹塬村2吨、瓦崾岘村2吨、杏树沟村2吨、塔尔咀村2吨、马连掌村2吨、冯家湾村2吨、苟塬村2吨、湫坝沟村2吨、白塬村2吨。</t>
        </is>
      </c>
      <c r="G48" s="65" t="n">
        <v>24.92</v>
      </c>
      <c r="H48" s="34" t="inlineStr">
        <is>
          <t>提高粮食产量，促进农民增收，亩均纯收入450元。</t>
        </is>
      </c>
      <c r="I48" s="65" t="n">
        <v>10</v>
      </c>
      <c r="J48" s="164" t="n">
        <v>0.0542</v>
      </c>
      <c r="K48" s="164" t="n">
        <v>0.1629</v>
      </c>
      <c r="L48" s="65" t="inlineStr">
        <is>
          <t>农业农村局</t>
        </is>
      </c>
      <c r="M48" s="65" t="inlineStr">
        <is>
          <t>八珠乡</t>
        </is>
      </c>
      <c r="N48" s="65" t="n">
        <v>2020.12</v>
      </c>
      <c r="O48" s="65" t="n"/>
    </row>
    <row r="49" ht="43" customFormat="1" customHeight="1" s="2">
      <c r="A49" s="32" t="inlineStr">
        <is>
          <t>(27)</t>
        </is>
      </c>
      <c r="B49" s="65" t="inlineStr">
        <is>
          <t>废旧农膜回收利用示范县建设及旱作农业项目</t>
        </is>
      </c>
      <c r="C49" s="65" t="inlineStr">
        <is>
          <t>新建</t>
        </is>
      </c>
      <c r="D49" s="65" t="inlineStr">
        <is>
          <t>2021.01-2021.08</t>
        </is>
      </c>
      <c r="E49" s="65" t="inlineStr">
        <is>
          <t>山城乡</t>
        </is>
      </c>
      <c r="F49" s="34" t="inlineStr">
        <is>
          <t>采购地膜20吨，其中：山城堡3.1吨、八里铺4.2吨、薛塬6.44吨、王山口子2.5吨、寨柯1.5吨，冯家沟0.09吨、赵庄1.17吨、谢庄1吨。</t>
        </is>
      </c>
      <c r="G49" s="65" t="n">
        <v>24.92</v>
      </c>
      <c r="H49" s="34" t="inlineStr">
        <is>
          <t>提高粮食产量，促进农民增收，亩均纯收入450元。</t>
        </is>
      </c>
      <c r="I49" s="65" t="n">
        <v>8</v>
      </c>
      <c r="J49" s="164" t="n">
        <v>0.2125</v>
      </c>
      <c r="K49" s="164" t="n">
        <v>0.805</v>
      </c>
      <c r="L49" s="65" t="inlineStr">
        <is>
          <t>农业农村局</t>
        </is>
      </c>
      <c r="M49" s="65" t="inlineStr">
        <is>
          <t>山城乡</t>
        </is>
      </c>
      <c r="N49" s="65" t="n">
        <v>2020.12</v>
      </c>
      <c r="O49" s="65" t="n"/>
    </row>
    <row r="50" ht="43" customFormat="1" customHeight="1" s="2">
      <c r="A50" s="32" t="inlineStr">
        <is>
          <t>(28)</t>
        </is>
      </c>
      <c r="B50" s="65" t="inlineStr">
        <is>
          <t>废旧农膜回收利用示范县建设及旱作农业项目</t>
        </is>
      </c>
      <c r="C50" s="65" t="inlineStr">
        <is>
          <t>新建</t>
        </is>
      </c>
      <c r="D50" s="65" t="inlineStr">
        <is>
          <t>2021.01-2021.08</t>
        </is>
      </c>
      <c r="E50" s="65" t="inlineStr">
        <is>
          <t>环城镇</t>
        </is>
      </c>
      <c r="F50" s="34" t="inlineStr">
        <is>
          <t>采购地膜8个村29吨，其中：鸳鸯沟村0.92吨、马坊塬村8.38吨、宁老庄村7吨、十五里沟村2.87吨、张滩滩村0.89吨 、龚淌村0.62吨、高龚塬村8吨、城东塬0.32吨。</t>
        </is>
      </c>
      <c r="G50" s="65" t="n">
        <v>36.134</v>
      </c>
      <c r="H50" s="34" t="inlineStr">
        <is>
          <t>提高粮食产量，促进农民增收，亩均纯收入450元。</t>
        </is>
      </c>
      <c r="I50" s="65" t="n">
        <v>8</v>
      </c>
      <c r="J50" s="164" t="n">
        <v>0.128</v>
      </c>
      <c r="K50" s="164" t="n">
        <v>0.0576</v>
      </c>
      <c r="L50" s="65" t="inlineStr">
        <is>
          <t>农业农村局</t>
        </is>
      </c>
      <c r="M50" s="65" t="inlineStr">
        <is>
          <t>环城镇</t>
        </is>
      </c>
      <c r="N50" s="65" t="n">
        <v>2020.12</v>
      </c>
      <c r="O50" s="65" t="n"/>
    </row>
    <row r="51" ht="49" customFormat="1" customHeight="1" s="2">
      <c r="A51" s="32" t="inlineStr">
        <is>
          <t>(29)</t>
        </is>
      </c>
      <c r="B51" s="65" t="inlineStr">
        <is>
          <t>废旧农膜回收利用示范县建设及旱作农业项目</t>
        </is>
      </c>
      <c r="C51" s="65" t="inlineStr">
        <is>
          <t>新建</t>
        </is>
      </c>
      <c r="D51" s="65" t="inlineStr">
        <is>
          <t>2021.01-2021.08</t>
        </is>
      </c>
      <c r="E51" s="65" t="inlineStr">
        <is>
          <t>木钵镇</t>
        </is>
      </c>
      <c r="F51" s="34" t="inlineStr">
        <is>
          <t>采购地膜20吨，殷家桥村1.5吨、木钵街村1.5吨、周湾村1吨、韩洼子村1.5吨、曹旗村2吨、关营村1吨、高寨村1.5吨、高楼塬村1吨、刘家塬村1吨、白家掌村1吨、邓寨子村1吨、郭西掌村1吨、二合塬村1吨、坪子塬村1吨、井儿岔村1吨、罗家沟村1吨、水坝滩村1吨。</t>
        </is>
      </c>
      <c r="G51" s="65" t="n">
        <v>24.92</v>
      </c>
      <c r="H51" s="34" t="inlineStr">
        <is>
          <t>提高粮食产量，促进农民增收，亩均纯收入450元。</t>
        </is>
      </c>
      <c r="I51" s="65" t="n">
        <v>17</v>
      </c>
      <c r="J51" s="164" t="n">
        <v>0.0948</v>
      </c>
      <c r="K51" s="164" t="n">
        <v>0.3886</v>
      </c>
      <c r="L51" s="65" t="inlineStr">
        <is>
          <t>农业农村局</t>
        </is>
      </c>
      <c r="M51" s="65" t="inlineStr">
        <is>
          <t>木钵镇</t>
        </is>
      </c>
      <c r="N51" s="65" t="n">
        <v>2020.12</v>
      </c>
      <c r="O51" s="65" t="n"/>
    </row>
    <row r="52" ht="49" customFormat="1" customHeight="1" s="2">
      <c r="A52" s="32" t="inlineStr">
        <is>
          <t>(30)</t>
        </is>
      </c>
      <c r="B52" s="65" t="inlineStr">
        <is>
          <t>废旧农膜回收利用示范县建设及旱作农业项目</t>
        </is>
      </c>
      <c r="C52" s="65" t="inlineStr">
        <is>
          <t>新建</t>
        </is>
      </c>
      <c r="D52" s="65" t="inlineStr">
        <is>
          <t>2021.01-2021.08</t>
        </is>
      </c>
      <c r="E52" s="65" t="inlineStr">
        <is>
          <t>合道镇</t>
        </is>
      </c>
      <c r="F52" s="34" t="inlineStr">
        <is>
          <t>采购地膜34吨，其中：陈旗塬2吨、尚西坪2吨、陶洼子2吨、梁坪2吨、唐台子2吨，红崖洼2吨、朱塬2吨、赵塬2吨、辛坪2吨、杨坪沟2吨、大路洼2吨、常崾岘2吨、寨子坪2吨、沈岭2吨、赵台2吨、瓦天沟2吨、何坪2吨。</t>
        </is>
      </c>
      <c r="G52" s="65" t="n">
        <v>42.364</v>
      </c>
      <c r="H52" s="34" t="inlineStr">
        <is>
          <t>提高粮食产量，促进农民增收，亩均纯收入450元。</t>
        </is>
      </c>
      <c r="I52" s="65" t="n">
        <v>17</v>
      </c>
      <c r="J52" s="164" t="n">
        <v>0.105</v>
      </c>
      <c r="K52" s="164" t="n">
        <v>0.6556</v>
      </c>
      <c r="L52" s="65" t="inlineStr">
        <is>
          <t>农业农村局</t>
        </is>
      </c>
      <c r="M52" s="65" t="inlineStr">
        <is>
          <t>合道镇</t>
        </is>
      </c>
      <c r="N52" s="65" t="n">
        <v>2020.12</v>
      </c>
      <c r="O52" s="65" t="n"/>
    </row>
    <row r="53" ht="43" customFormat="1" customHeight="1" s="2">
      <c r="A53" s="32" t="inlineStr">
        <is>
          <t>(31)</t>
        </is>
      </c>
      <c r="B53" s="65" t="inlineStr">
        <is>
          <t>废旧农膜回收利用示范县建设及旱作农业项目</t>
        </is>
      </c>
      <c r="C53" s="65" t="inlineStr">
        <is>
          <t>新建</t>
        </is>
      </c>
      <c r="D53" s="65" t="inlineStr">
        <is>
          <t>2021.01-2021.08</t>
        </is>
      </c>
      <c r="E53" s="65" t="inlineStr">
        <is>
          <t>罗山川乡</t>
        </is>
      </c>
      <c r="F53" s="34" t="inlineStr">
        <is>
          <t>采购地膜15吨，其中：苇芝城村3.9吨，龙柏山村3吨，兰家掌村2吨，大树塬村1.4吨，陈渠子村1.4吨，山水湾村1.3吨，光明村2吨。</t>
        </is>
      </c>
      <c r="G53" s="65" t="n">
        <v>18.69</v>
      </c>
      <c r="H53" s="34" t="inlineStr">
        <is>
          <t>提高粮食产量，促进农民增收，亩均纯收入450元。</t>
        </is>
      </c>
      <c r="I53" s="65" t="n">
        <v>7</v>
      </c>
      <c r="J53" s="164" t="n">
        <v>0.0328</v>
      </c>
      <c r="K53" s="164" t="n">
        <v>0.135</v>
      </c>
      <c r="L53" s="65" t="inlineStr">
        <is>
          <t>农业农村局</t>
        </is>
      </c>
      <c r="M53" s="65" t="inlineStr">
        <is>
          <t>罗山川乡</t>
        </is>
      </c>
      <c r="N53" s="65" t="n">
        <v>2020.12</v>
      </c>
      <c r="O53" s="65" t="n"/>
    </row>
    <row r="54" ht="33.75" customFormat="1" customHeight="1" s="2">
      <c r="A54" s="32" t="inlineStr">
        <is>
          <t>(32)</t>
        </is>
      </c>
      <c r="B54" s="65" t="inlineStr">
        <is>
          <t>废旧农膜回收利用示范县建设及旱作农业项目</t>
        </is>
      </c>
      <c r="C54" s="65" t="inlineStr">
        <is>
          <t>新建</t>
        </is>
      </c>
      <c r="D54" s="65" t="inlineStr">
        <is>
          <t>2021.01-2021.08</t>
        </is>
      </c>
      <c r="E54" s="65" t="inlineStr">
        <is>
          <t>小南沟乡</t>
        </is>
      </c>
      <c r="F54" s="34" t="inlineStr">
        <is>
          <t>采购地膜22吨，其中：陈掌村1.6吨、李塬村3.5吨、天子渠村1.3吨、小南沟村2.6吨、燕麦掌村2.2吨，丁寨柯村3.6吨、连川村2.2吨、汪天子村3.2吨、许掌村1.8吨。</t>
        </is>
      </c>
      <c r="G54" s="65" t="n">
        <v>27.412</v>
      </c>
      <c r="H54" s="34" t="inlineStr">
        <is>
          <t>提高粮食产量，促进农民增收，亩均纯收入450元。</t>
        </is>
      </c>
      <c r="I54" s="65" t="n">
        <v>9</v>
      </c>
      <c r="J54" s="164" t="n">
        <v>0.048</v>
      </c>
      <c r="K54" s="164" t="n">
        <v>0.2069</v>
      </c>
      <c r="L54" s="65" t="inlineStr">
        <is>
          <t>农业农村局</t>
        </is>
      </c>
      <c r="M54" s="65" t="inlineStr">
        <is>
          <t>小南沟乡</t>
        </is>
      </c>
      <c r="N54" s="65" t="n">
        <v>2020.12</v>
      </c>
      <c r="O54" s="65" t="n"/>
    </row>
    <row r="55" ht="44" customFormat="1" customHeight="1" s="2">
      <c r="A55" s="32" t="inlineStr">
        <is>
          <t>(33)</t>
        </is>
      </c>
      <c r="B55" s="65" t="inlineStr">
        <is>
          <t>废旧农膜回收利用示范县建设及旱作农业项目</t>
        </is>
      </c>
      <c r="C55" s="65" t="inlineStr">
        <is>
          <t>新建</t>
        </is>
      </c>
      <c r="D55" s="65" t="inlineStr">
        <is>
          <t>2021.01-2021.08</t>
        </is>
      </c>
      <c r="E55" s="65" t="inlineStr">
        <is>
          <t>甜水镇</t>
        </is>
      </c>
      <c r="F55" s="34" t="inlineStr">
        <is>
          <t>采购地膜20吨，其中：甜水街村3.7吨、张铁村2吨、鲁掌村1.5吨、何塬村2.2吨、邱滩村2吨，赵掌村1.6吨、狼儿滩村1吨、高崾岘村2吨、大良洼村3吨、七里墩村1吨。</t>
        </is>
      </c>
      <c r="G55" s="65" t="n">
        <v>24.92</v>
      </c>
      <c r="H55" s="34" t="inlineStr">
        <is>
          <t>提高粮食产量，促进农民增收，亩均纯收入450元。</t>
        </is>
      </c>
      <c r="I55" s="65" t="n">
        <v>10</v>
      </c>
      <c r="J55" s="164" t="n">
        <v>0.043</v>
      </c>
      <c r="K55" s="164" t="n">
        <v>0.167</v>
      </c>
      <c r="L55" s="65" t="inlineStr">
        <is>
          <t>农业农村局</t>
        </is>
      </c>
      <c r="M55" s="65" t="inlineStr">
        <is>
          <t>甜水镇</t>
        </is>
      </c>
      <c r="N55" s="65" t="n">
        <v>2020.12</v>
      </c>
      <c r="O55" s="65" t="n"/>
    </row>
    <row r="56" ht="54" customFormat="1" customHeight="1" s="2">
      <c r="A56" s="32" t="inlineStr">
        <is>
          <t>(34)</t>
        </is>
      </c>
      <c r="B56" s="65" t="inlineStr">
        <is>
          <t>废旧农膜回收利用示范县建设及旱作农业项目</t>
        </is>
      </c>
      <c r="C56" s="65" t="inlineStr">
        <is>
          <t>新建</t>
        </is>
      </c>
      <c r="D56" s="65" t="inlineStr">
        <is>
          <t>2021.01-2021.08</t>
        </is>
      </c>
      <c r="E56" s="65" t="inlineStr">
        <is>
          <t>洪德镇</t>
        </is>
      </c>
      <c r="F56" s="34" t="inlineStr">
        <is>
          <t>采购地膜26吨，其中：大户塬村1吨、丁阳渠子村1吨、耿塬畔村1吨、河连湾村2吨、洪德街村2吨、寇河村1吨、李达掌村1吨、李塬村2吨、梁岔村1吨、马塬村1吨、苗河村1吨、私盐路村1吨、苏长沟村1吨、肖关村2吨、新集子村1吨、许旗村2吨、张崾岘村1吨、张塬村2吨、赵洼村2吨。</t>
        </is>
      </c>
      <c r="G56" s="65" t="n">
        <v>32.396</v>
      </c>
      <c r="H56" s="34" t="inlineStr">
        <is>
          <t>提高粮食产量，促进农民增收，亩均纯收入450元。</t>
        </is>
      </c>
      <c r="I56" s="65" t="n">
        <v>19</v>
      </c>
      <c r="J56" s="164" t="n">
        <v>0.24</v>
      </c>
      <c r="K56" s="164" t="n">
        <v>1</v>
      </c>
      <c r="L56" s="65" t="inlineStr">
        <is>
          <t>农业农村局</t>
        </is>
      </c>
      <c r="M56" s="65" t="inlineStr">
        <is>
          <t>洪德镇</t>
        </is>
      </c>
      <c r="N56" s="65" t="n">
        <v>2020.12</v>
      </c>
      <c r="O56" s="65" t="n"/>
    </row>
    <row r="57" ht="42" customFormat="1" customHeight="1" s="2">
      <c r="A57" s="32" t="inlineStr">
        <is>
          <t>(35)</t>
        </is>
      </c>
      <c r="B57" s="65" t="inlineStr">
        <is>
          <t>废旧农膜回收利用示范县建设及旱作农业项目</t>
        </is>
      </c>
      <c r="C57" s="65" t="inlineStr">
        <is>
          <t>新建</t>
        </is>
      </c>
      <c r="D57" s="65" t="inlineStr">
        <is>
          <t>2021.01-2021.08</t>
        </is>
      </c>
      <c r="E57" s="65" t="inlineStr">
        <is>
          <t>毛井镇</t>
        </is>
      </c>
      <c r="F57" s="34" t="inlineStr">
        <is>
          <t>采购地膜20吨，其中：二条俭村7吨、砖城子村4吨、山西掌村2吨、杨东掌村2吨、黄寨柯村1吨、大户掌村1吨、红土咀村2吨、马趟村1吨</t>
        </is>
      </c>
      <c r="G57" s="65" t="n">
        <v>24.92</v>
      </c>
      <c r="H57" s="34" t="inlineStr">
        <is>
          <t>提高粮食产量，促进农民增收，亩均纯收入450元。</t>
        </is>
      </c>
      <c r="I57" s="65" t="n">
        <v>8</v>
      </c>
      <c r="J57" s="164" t="n">
        <v>0.041</v>
      </c>
      <c r="K57" s="164" t="n">
        <v>0.16</v>
      </c>
      <c r="L57" s="65" t="inlineStr">
        <is>
          <t>农业农村局</t>
        </is>
      </c>
      <c r="M57" s="65" t="inlineStr">
        <is>
          <t>毛井镇</t>
        </is>
      </c>
      <c r="N57" s="65" t="n">
        <v>2020.12</v>
      </c>
      <c r="O57" s="65" t="n"/>
    </row>
    <row r="58" ht="42" customFormat="1" customHeight="1" s="2">
      <c r="A58" s="32" t="inlineStr">
        <is>
          <t>(36)</t>
        </is>
      </c>
      <c r="B58" s="65" t="inlineStr">
        <is>
          <t>废旧农膜回收利用示范县建设及旱作农业项目</t>
        </is>
      </c>
      <c r="C58" s="65" t="inlineStr">
        <is>
          <t>新建</t>
        </is>
      </c>
      <c r="D58" s="65" t="inlineStr">
        <is>
          <t>2021.01-2021.08</t>
        </is>
      </c>
      <c r="E58" s="65" t="inlineStr">
        <is>
          <t>秦团庄乡</t>
        </is>
      </c>
      <c r="F58" s="34" t="inlineStr">
        <is>
          <t>采购地膜16吨，其中：贾塬村2吨、秦团庄村2吨、新集子村2吨、白塬畔村2吨、新峁村2吨、大天子村2吨、王团庄村2吨、南掌堡子村2吨。</t>
        </is>
      </c>
      <c r="G58" s="65" t="n">
        <v>19.936</v>
      </c>
      <c r="H58" s="34" t="inlineStr">
        <is>
          <t>提高粮食产量，促进农民增收，亩均纯收入450元。</t>
        </is>
      </c>
      <c r="I58" s="65" t="n">
        <v>8</v>
      </c>
      <c r="J58" s="164" t="n">
        <v>0.1123</v>
      </c>
      <c r="K58" s="164" t="n">
        <v>0.5746</v>
      </c>
      <c r="L58" s="65" t="inlineStr">
        <is>
          <t>农业农村局</t>
        </is>
      </c>
      <c r="M58" s="65" t="inlineStr">
        <is>
          <t>秦团庄乡</t>
        </is>
      </c>
      <c r="N58" s="65" t="n">
        <v>2020.12</v>
      </c>
      <c r="O58" s="65" t="n"/>
    </row>
    <row r="59" ht="42" customFormat="1" customHeight="1" s="2">
      <c r="A59" s="32" t="inlineStr">
        <is>
          <t>(37)</t>
        </is>
      </c>
      <c r="B59" s="65" t="inlineStr">
        <is>
          <t>废旧农膜回收利用示范县建设及旱作农业项目</t>
        </is>
      </c>
      <c r="C59" s="65" t="inlineStr">
        <is>
          <t>新建</t>
        </is>
      </c>
      <c r="D59" s="65" t="inlineStr">
        <is>
          <t>2021.01-2021.08</t>
        </is>
      </c>
      <c r="E59" s="65" t="inlineStr">
        <is>
          <t>南湫乡</t>
        </is>
      </c>
      <c r="F59" s="34" t="inlineStr">
        <is>
          <t>采购地膜10吨 其中：代家洼村2.13吨 杨兴堡村1.17吨 花儿山村0.7吨 党家洼村0.42吨 洪涝池村2.14吨 双井子村0.94吨 岳后渠村2.5吨</t>
        </is>
      </c>
      <c r="G59" s="65" t="n">
        <v>12.46</v>
      </c>
      <c r="H59" s="34" t="inlineStr">
        <is>
          <t>提高粮食产量，促进农民增收，亩均纯收入450元。</t>
        </is>
      </c>
      <c r="I59" s="65" t="n">
        <v>7</v>
      </c>
      <c r="J59" s="164" t="n">
        <v>0.0148</v>
      </c>
      <c r="K59" s="164" t="n">
        <v>0.06610000000000001</v>
      </c>
      <c r="L59" s="65" t="inlineStr">
        <is>
          <t>农业农村局</t>
        </is>
      </c>
      <c r="M59" s="65" t="inlineStr">
        <is>
          <t>南湫乡</t>
        </is>
      </c>
      <c r="N59" s="65" t="n">
        <v>2020.12</v>
      </c>
      <c r="O59" s="65" t="n"/>
    </row>
    <row r="60" ht="42" customFormat="1" customHeight="1" s="2">
      <c r="A60" s="32" t="inlineStr">
        <is>
          <t>(38)</t>
        </is>
      </c>
      <c r="B60" s="65" t="inlineStr">
        <is>
          <t>废旧农膜回收利用示范县建设及旱作农业项目</t>
        </is>
      </c>
      <c r="C60" s="65" t="inlineStr">
        <is>
          <t>新建</t>
        </is>
      </c>
      <c r="D60" s="65" t="inlineStr">
        <is>
          <t>2021.01-2021.08</t>
        </is>
      </c>
      <c r="E60" s="65" t="inlineStr">
        <is>
          <t>演武乡</t>
        </is>
      </c>
      <c r="F60" s="34" t="inlineStr">
        <is>
          <t>采购地膜20吨，其中：黑泉河村3.65吨、吴家塬村1.2吨、刘坪村2.15吨、路家塬村2吨、曵郭咀村1.21吨、黄山村1.02吨、走马硷村3.77吨、、佛岔村3吨、杨家洼村2吨</t>
        </is>
      </c>
      <c r="G60" s="65" t="n">
        <v>24.92</v>
      </c>
      <c r="H60" s="34" t="inlineStr">
        <is>
          <t>提高粮食产量，促进农民增收，亩均纯收入450元。</t>
        </is>
      </c>
      <c r="I60" s="65" t="n">
        <v>9</v>
      </c>
      <c r="J60" s="164" t="n">
        <v>0.0922</v>
      </c>
      <c r="K60" s="164" t="n">
        <v>0.4231</v>
      </c>
      <c r="L60" s="65" t="inlineStr">
        <is>
          <t>农业农村局</t>
        </is>
      </c>
      <c r="M60" s="65" t="inlineStr">
        <is>
          <t>演武镇</t>
        </is>
      </c>
      <c r="N60" s="65" t="n">
        <v>2020.12</v>
      </c>
      <c r="O60" s="65" t="n"/>
    </row>
    <row r="61" ht="42" customFormat="1" customHeight="1" s="2">
      <c r="A61" s="32" t="inlineStr">
        <is>
          <t>(39)</t>
        </is>
      </c>
      <c r="B61" s="65" t="inlineStr">
        <is>
          <t>废旧农膜回收利用示范县建设及旱作农业项目</t>
        </is>
      </c>
      <c r="C61" s="65" t="inlineStr">
        <is>
          <t>新建</t>
        </is>
      </c>
      <c r="D61" s="65" t="inlineStr">
        <is>
          <t>2021.01-2021.08</t>
        </is>
      </c>
      <c r="E61" s="65" t="inlineStr">
        <is>
          <t>耿湾乡</t>
        </is>
      </c>
      <c r="F61" s="34" t="inlineStr">
        <is>
          <t>采购地膜20吨，其中：万湾村7吨、四合原村9吨、张台村3吨、黑城岔村1吨。</t>
        </is>
      </c>
      <c r="G61" s="65" t="n">
        <v>24.92</v>
      </c>
      <c r="H61" s="34" t="inlineStr">
        <is>
          <t>提高粮食产量，促进农民增收，亩均纯收入450元。</t>
        </is>
      </c>
      <c r="I61" s="65" t="n">
        <v>4</v>
      </c>
      <c r="J61" s="164" t="n">
        <v>0.155</v>
      </c>
      <c r="K61" s="164" t="n">
        <v>0.622</v>
      </c>
      <c r="L61" s="65" t="inlineStr">
        <is>
          <t>农业农村局</t>
        </is>
      </c>
      <c r="M61" s="65" t="inlineStr">
        <is>
          <t>耿湾乡</t>
        </is>
      </c>
      <c r="N61" s="65" t="n">
        <v>2020.12</v>
      </c>
      <c r="O61" s="65" t="n"/>
    </row>
    <row r="62" ht="50" customFormat="1" customHeight="1" s="2">
      <c r="A62" s="32" t="inlineStr">
        <is>
          <t>(40)</t>
        </is>
      </c>
      <c r="B62" s="65" t="inlineStr">
        <is>
          <t>废旧农膜回收利用示范县建设及旱作农业项目</t>
        </is>
      </c>
      <c r="C62" s="65" t="inlineStr">
        <is>
          <t>新建</t>
        </is>
      </c>
      <c r="D62" s="65" t="inlineStr">
        <is>
          <t>2021.01-2021.08</t>
        </is>
      </c>
      <c r="E62" s="65" t="inlineStr">
        <is>
          <t>天池乡</t>
        </is>
      </c>
      <c r="F62" s="34" t="inlineStr">
        <is>
          <t>采购地膜21吨，其中：天池1吨、张邓塬1吨、梁家河1吨、殷屈河2吨、苏北岔1.5吨，潘老庄2吨、大庄台1.5吨、四合掌1吨、老庄湾1吨、井渠淌2吨、鲜岔1吨、碾盘岭1吨、大方山1吨、喜家坪1吨、曹李川1.5吨、吴城子1.5吨。</t>
        </is>
      </c>
      <c r="G62" s="65" t="n">
        <v>26.166</v>
      </c>
      <c r="H62" s="34" t="inlineStr">
        <is>
          <t>提高粮食产量，促进农民增收，亩均纯收入450元。</t>
        </is>
      </c>
      <c r="I62" s="65" t="n">
        <v>16</v>
      </c>
      <c r="J62" s="164" t="n">
        <v>0.08</v>
      </c>
      <c r="K62" s="164" t="n">
        <v>0.33</v>
      </c>
      <c r="L62" s="65" t="inlineStr">
        <is>
          <t>农业农村局</t>
        </is>
      </c>
      <c r="M62" s="65" t="inlineStr">
        <is>
          <t>天池乡</t>
        </is>
      </c>
      <c r="N62" s="65" t="n">
        <v>2020.12</v>
      </c>
      <c r="O62" s="65" t="n"/>
    </row>
    <row r="63" ht="71" customFormat="1" customHeight="1" s="2">
      <c r="A63" s="32" t="inlineStr">
        <is>
          <t>(41)</t>
        </is>
      </c>
      <c r="B63" s="65" t="inlineStr">
        <is>
          <t>废旧农膜回收利用示范县建设及旱作农业项目</t>
        </is>
      </c>
      <c r="C63" s="65" t="inlineStr">
        <is>
          <t>新建</t>
        </is>
      </c>
      <c r="D63" s="65" t="inlineStr">
        <is>
          <t>2021.01-2021.08</t>
        </is>
      </c>
      <c r="E63" s="65" t="inlineStr">
        <is>
          <t>各相关示范点</t>
        </is>
      </c>
      <c r="F63" s="34" t="inlineStr">
        <is>
          <t>采购地膜20.2吨，其中：合道镇常崾岘村1吨、陈旗塬1吨、瓦天沟村1吨、寨子坪村1吨、梁坪村1吨、何家坪村1吨，耿湾乡郜庄村1吨、黑城岔1.1吨、四合原村1吨，秦团长乡新卯村1吨，环城镇十八里村1吨、漫塬村0.6吨、城东塬村1吨，洪德镇许旗村2吨、肖关村0.8吨、李家塬村1吨，八珠乡八珠塬村1.2吨，曲子镇楼房子村0.5吨、高李湾村0.5吨，车道镇刘渠子村0.5吨，罗山川乡0.5吨，天池乡天池村0.5吨。</t>
        </is>
      </c>
      <c r="G63" s="65" t="n">
        <v>25.172</v>
      </c>
      <c r="H63" s="34" t="inlineStr">
        <is>
          <t>提高粮食产量，促进农民增收，亩均纯收入450元。</t>
        </is>
      </c>
      <c r="I63" s="65" t="n">
        <v>22</v>
      </c>
      <c r="J63" s="164" t="n">
        <v>0.04</v>
      </c>
      <c r="K63" s="164" t="n">
        <v>0.12</v>
      </c>
      <c r="L63" s="65" t="inlineStr">
        <is>
          <t>农业农村局</t>
        </is>
      </c>
      <c r="M63" s="65" t="inlineStr">
        <is>
          <t>各相关乡镇</t>
        </is>
      </c>
      <c r="N63" s="65" t="n">
        <v>2020.12</v>
      </c>
      <c r="O63" s="65" t="n"/>
    </row>
    <row r="64" ht="47" customFormat="1" customHeight="1" s="2">
      <c r="A64" s="21" t="inlineStr">
        <is>
          <t>1.4</t>
        </is>
      </c>
      <c r="B64" s="24" t="inlineStr">
        <is>
          <t>马铃薯产业
发展项目</t>
        </is>
      </c>
      <c r="C64" s="24" t="inlineStr">
        <is>
          <t>新建</t>
        </is>
      </c>
      <c r="D64" s="24" t="inlineStr">
        <is>
          <t>2021.01-2021.12</t>
        </is>
      </c>
      <c r="E64" s="24" t="inlineStr">
        <is>
          <t>全县</t>
        </is>
      </c>
      <c r="F64" s="31" t="inlineStr">
        <is>
          <t>在马铃薯主产区的南湫乡种植2500亩、车道镇种植2000亩、毛井镇种植2000亩、秦团庄乡种植2000亩、芦家湾乡种植1000亩、小南沟乡种植500亩。每亩补助300元，以投放脱毒原种种薯的方式进行实物补助。</t>
        </is>
      </c>
      <c r="G64" s="24" t="n">
        <v>300</v>
      </c>
      <c r="H64" s="31" t="inlineStr">
        <is>
          <t>亩均纯收入800元以上</t>
        </is>
      </c>
      <c r="I64" s="24" t="n">
        <v>13</v>
      </c>
      <c r="J64" s="160" t="n">
        <v>0.0668</v>
      </c>
      <c r="K64" s="160" t="n">
        <v>0.2805</v>
      </c>
      <c r="L64" s="24" t="inlineStr">
        <is>
          <t>农业农村局</t>
        </is>
      </c>
      <c r="M64" s="24" t="inlineStr">
        <is>
          <t>乡镇村</t>
        </is>
      </c>
      <c r="N64" s="65" t="n">
        <v>2020.12</v>
      </c>
      <c r="O64" s="24" t="n"/>
    </row>
    <row r="65" ht="36" customFormat="1" customHeight="1" s="2">
      <c r="A65" s="48" t="n">
        <v>2</v>
      </c>
      <c r="B65" s="48" t="inlineStr">
        <is>
          <t>标准化
基地建设</t>
        </is>
      </c>
      <c r="C65" s="48" t="n"/>
      <c r="D65" s="48" t="n"/>
      <c r="E65" s="48" t="n"/>
      <c r="F65" s="48" t="n"/>
      <c r="G65" s="48">
        <f>G66+G67+G71+G72+G73+G74+G75+G76+G77</f>
        <v/>
      </c>
      <c r="H65" s="165" t="n"/>
      <c r="I65" s="48" t="n"/>
      <c r="J65" s="166" t="n"/>
      <c r="K65" s="166" t="n"/>
      <c r="L65" s="48" t="n"/>
      <c r="M65" s="48" t="n"/>
      <c r="N65" s="48" t="n"/>
      <c r="O65" s="48" t="n"/>
    </row>
    <row r="66" ht="41" customFormat="1" customHeight="1" s="2">
      <c r="A66" s="21" t="inlineStr">
        <is>
          <t>2.1</t>
        </is>
      </c>
      <c r="B66" s="24" t="inlineStr">
        <is>
          <t>妇女种养加基地
建设项目</t>
        </is>
      </c>
      <c r="C66" s="24" t="inlineStr">
        <is>
          <t>续建</t>
        </is>
      </c>
      <c r="D66" s="24" t="n">
        <v>2021</v>
      </c>
      <c r="E66" s="24" t="inlineStr">
        <is>
          <t>环县</t>
        </is>
      </c>
      <c r="F66" s="31" t="inlineStr">
        <is>
          <t>打造5个以妇女为主的种养加基地，采取种植业、养殖业、农产品加工业单一经营或相结合的一体化经营模式。</t>
        </is>
      </c>
      <c r="G66" s="24" t="n">
        <v>50</v>
      </c>
      <c r="H66" s="31" t="inlineStr">
        <is>
          <t>支持带领妇女积极投身我县主导产业，帮助带动更多富余女劳动力在在草羊产业增收。</t>
        </is>
      </c>
      <c r="I66" s="24" t="n">
        <v>5</v>
      </c>
      <c r="J66" s="160" t="n">
        <v>0.38</v>
      </c>
      <c r="K66" s="160" t="n">
        <v>0.67</v>
      </c>
      <c r="L66" s="24" t="inlineStr">
        <is>
          <t>妇联</t>
        </is>
      </c>
      <c r="M66" s="24" t="inlineStr">
        <is>
          <t>妇联</t>
        </is>
      </c>
      <c r="N66" s="24" t="n">
        <v>2020.12</v>
      </c>
      <c r="O66" s="24" t="n"/>
    </row>
    <row r="67" ht="43" customFormat="1" customHeight="1" s="2">
      <c r="A67" s="21" t="inlineStr">
        <is>
          <t>2.2</t>
        </is>
      </c>
      <c r="B67" s="158" t="inlineStr">
        <is>
          <t>环县郁闭果园提质增效项目合计</t>
        </is>
      </c>
      <c r="C67" s="24" t="inlineStr">
        <is>
          <t>新建</t>
        </is>
      </c>
      <c r="D67" s="24" t="inlineStr">
        <is>
          <t>2021.03
-
2021.12</t>
        </is>
      </c>
      <c r="E67" s="24" t="inlineStr">
        <is>
          <t>环县</t>
        </is>
      </c>
      <c r="F67" s="31" t="inlineStr">
        <is>
          <t>在县中南部10乡镇实施果园提质增效500亩，每亩补助800元。其中合道镇150亩，曲子镇150亩，虎洞镇200亩。主要对郁闭果园进行间伐改造、老果园高接换优等技术，实现减量不减产，完成果园品种转型升级。</t>
        </is>
      </c>
      <c r="G67" s="24" t="n">
        <v>40</v>
      </c>
      <c r="H67" s="31" t="inlineStr">
        <is>
          <t>提高脱贫户（监测对象）家庭经济收入。</t>
        </is>
      </c>
      <c r="I67" s="159" t="n">
        <v>4</v>
      </c>
      <c r="J67" s="160" t="n">
        <v>0.0068</v>
      </c>
      <c r="K67" s="160" t="n">
        <v>0.0272</v>
      </c>
      <c r="L67" s="24" t="inlineStr">
        <is>
          <t>果业发展中心</t>
        </is>
      </c>
      <c r="M67" s="24" t="inlineStr">
        <is>
          <t>各乡镇</t>
        </is>
      </c>
      <c r="N67" s="24" t="n">
        <v>2020.12</v>
      </c>
      <c r="O67" s="24" t="n"/>
    </row>
    <row r="68" ht="33.75" customFormat="1" customHeight="1" s="2">
      <c r="A68" s="32" t="inlineStr">
        <is>
          <t>（1）</t>
        </is>
      </c>
      <c r="B68" s="65" t="inlineStr">
        <is>
          <t>郁闭果园提质增效项目</t>
        </is>
      </c>
      <c r="C68" s="65" t="inlineStr">
        <is>
          <t>新建</t>
        </is>
      </c>
      <c r="D68" s="65" t="inlineStr">
        <is>
          <t>2021.03
-
2021.12</t>
        </is>
      </c>
      <c r="E68" s="65" t="inlineStr">
        <is>
          <t>合道镇</t>
        </is>
      </c>
      <c r="F68" s="34" t="inlineStr">
        <is>
          <t>全镇实施果园提质增效150亩，其中朱塬村18户90亩，赵塬村6户60亩。</t>
        </is>
      </c>
      <c r="G68" s="65" t="n">
        <v>12</v>
      </c>
      <c r="H68" s="34" t="inlineStr">
        <is>
          <t>提高脱贫户（监测对象）家庭经济收入。</t>
        </is>
      </c>
      <c r="I68" s="65" t="n">
        <v>2</v>
      </c>
      <c r="J68" s="164" t="n">
        <v>0.0018</v>
      </c>
      <c r="K68" s="164" t="n">
        <v>0.006</v>
      </c>
      <c r="L68" s="65" t="inlineStr">
        <is>
          <t>果业发展中心</t>
        </is>
      </c>
      <c r="M68" s="65" t="inlineStr">
        <is>
          <t>合道镇</t>
        </is>
      </c>
      <c r="N68" s="24" t="n">
        <v>2020.12</v>
      </c>
      <c r="O68" s="65" t="n"/>
    </row>
    <row r="69" ht="33.75" customFormat="1" customHeight="1" s="2">
      <c r="A69" s="32" t="inlineStr">
        <is>
          <t>（2）</t>
        </is>
      </c>
      <c r="B69" s="65" t="inlineStr">
        <is>
          <t>郁闭果园提质增效项目</t>
        </is>
      </c>
      <c r="C69" s="65" t="inlineStr">
        <is>
          <t>新建</t>
        </is>
      </c>
      <c r="D69" s="65" t="inlineStr">
        <is>
          <t>2021.03
-
2021.12</t>
        </is>
      </c>
      <c r="E69" s="65" t="inlineStr">
        <is>
          <t>曲子镇</t>
        </is>
      </c>
      <c r="F69" s="34" t="inlineStr">
        <is>
          <t>全镇实施果园提质增效150亩，其中孟家寨村30户150亩。。</t>
        </is>
      </c>
      <c r="G69" s="65" t="n">
        <v>12</v>
      </c>
      <c r="H69" s="34" t="inlineStr">
        <is>
          <t>提高脱贫户（监测对象）家庭经济收入。</t>
        </is>
      </c>
      <c r="I69" s="65" t="n">
        <v>1</v>
      </c>
      <c r="J69" s="164" t="n">
        <v>0.003</v>
      </c>
      <c r="K69" s="164" t="n">
        <v>0.0146</v>
      </c>
      <c r="L69" s="65" t="inlineStr">
        <is>
          <t>果业发展中心</t>
        </is>
      </c>
      <c r="M69" s="65" t="inlineStr">
        <is>
          <t>曲子镇</t>
        </is>
      </c>
      <c r="N69" s="24" t="n">
        <v>2020.12</v>
      </c>
      <c r="O69" s="65" t="n"/>
    </row>
    <row r="70" ht="33.75" customFormat="1" customHeight="1" s="2">
      <c r="A70" s="32" t="inlineStr">
        <is>
          <t>（3）</t>
        </is>
      </c>
      <c r="B70" s="65" t="inlineStr">
        <is>
          <t>郁闭果园提质增效项目</t>
        </is>
      </c>
      <c r="C70" s="65" t="inlineStr">
        <is>
          <t>新建</t>
        </is>
      </c>
      <c r="D70" s="65" t="inlineStr">
        <is>
          <t>2021.03
-
2021.12</t>
        </is>
      </c>
      <c r="E70" s="65" t="inlineStr">
        <is>
          <t>虎洞镇</t>
        </is>
      </c>
      <c r="F70" s="34" t="inlineStr">
        <is>
          <t>全镇实施果园提质增效200亩，其中高庙湾村20户200亩。</t>
        </is>
      </c>
      <c r="G70" s="65" t="n">
        <v>16</v>
      </c>
      <c r="H70" s="34" t="inlineStr">
        <is>
          <t>提高脱贫户（监测对象）家庭经济收入。</t>
        </is>
      </c>
      <c r="I70" s="65" t="n">
        <v>1</v>
      </c>
      <c r="J70" s="164" t="n">
        <v>0.002</v>
      </c>
      <c r="K70" s="164" t="n">
        <v>0.0066</v>
      </c>
      <c r="L70" s="65" t="inlineStr">
        <is>
          <t>果业发展中心</t>
        </is>
      </c>
      <c r="M70" s="65" t="inlineStr">
        <is>
          <t>虎洞镇</t>
        </is>
      </c>
      <c r="N70" s="24" t="n">
        <v>2020.12</v>
      </c>
      <c r="O70" s="65" t="n"/>
    </row>
    <row r="71" ht="40" customFormat="1" customHeight="1" s="2">
      <c r="A71" s="21" t="inlineStr">
        <is>
          <t>2.3</t>
        </is>
      </c>
      <c r="B71" s="24" t="inlineStr">
        <is>
          <t>环县木钵镇关营村生态水果采摘园</t>
        </is>
      </c>
      <c r="C71" s="24" t="inlineStr">
        <is>
          <t>新建</t>
        </is>
      </c>
      <c r="D71" s="24" t="inlineStr">
        <is>
          <t>2021.03
-
2021.12</t>
        </is>
      </c>
      <c r="E71" s="24" t="inlineStr">
        <is>
          <t>木钵镇</t>
        </is>
      </c>
      <c r="F71" s="31" t="inlineStr">
        <is>
          <t>打造关营村生态水果采摘园200亩，补助资金20万元。产权归村集体所有。</t>
        </is>
      </c>
      <c r="G71" s="24" t="n">
        <v>20</v>
      </c>
      <c r="H71" s="31" t="inlineStr">
        <is>
          <t>提高脱贫户（监测对象）家庭经济收入。</t>
        </is>
      </c>
      <c r="I71" s="24" t="n">
        <v>1</v>
      </c>
      <c r="J71" s="160" t="n">
        <v>0.0032</v>
      </c>
      <c r="K71" s="160" t="n">
        <v>0.0158</v>
      </c>
      <c r="L71" s="24" t="inlineStr">
        <is>
          <t>果业发展中心</t>
        </is>
      </c>
      <c r="M71" s="24" t="inlineStr">
        <is>
          <t>木钵镇</t>
        </is>
      </c>
      <c r="N71" s="24" t="n">
        <v>2020.12</v>
      </c>
      <c r="O71" s="24" t="n"/>
    </row>
    <row r="72" ht="40" customFormat="1" customHeight="1" s="2">
      <c r="A72" s="21" t="inlineStr">
        <is>
          <t>2.4</t>
        </is>
      </c>
      <c r="B72" s="24" t="inlineStr">
        <is>
          <t>农业综合试验示范基地建设</t>
        </is>
      </c>
      <c r="C72" s="24" t="inlineStr">
        <is>
          <t>新建</t>
        </is>
      </c>
      <c r="D72" s="24" t="inlineStr">
        <is>
          <t>2021.01-2121.12</t>
        </is>
      </c>
      <c r="E72" s="24" t="inlineStr">
        <is>
          <t>20个乡镇</t>
        </is>
      </c>
      <c r="F72" s="31" t="inlineStr">
        <is>
          <t>租赁土地300亩，引进玉米、小杂粮等主要农作物新品种129个，新技术5项，新材料2种，开展各类试验48项。由农业农村局负责实施。</t>
        </is>
      </c>
      <c r="G72" s="24" t="n">
        <v>38</v>
      </c>
      <c r="H72" s="31" t="inlineStr">
        <is>
          <t>实验农作物新品种种植，为以后大面积推广种植做准备。</t>
        </is>
      </c>
      <c r="I72" s="24" t="n">
        <v>1</v>
      </c>
      <c r="J72" s="160" t="n">
        <v>0.0235</v>
      </c>
      <c r="K72" s="160" t="n">
        <v>0.0925</v>
      </c>
      <c r="L72" s="24" t="inlineStr">
        <is>
          <t>农业农村局</t>
        </is>
      </c>
      <c r="M72" s="24" t="inlineStr">
        <is>
          <t>农业
农村局</t>
        </is>
      </c>
      <c r="N72" s="24" t="n">
        <v>2020.12</v>
      </c>
      <c r="O72" s="24" t="n"/>
    </row>
    <row r="73" ht="36" customFormat="1" customHeight="1" s="2">
      <c r="A73" s="21" t="inlineStr">
        <is>
          <t>2.5</t>
        </is>
      </c>
      <c r="B73" s="24" t="inlineStr">
        <is>
          <t>现代农业产业园区建设</t>
        </is>
      </c>
      <c r="C73" s="24" t="inlineStr">
        <is>
          <t>新建</t>
        </is>
      </c>
      <c r="D73" s="24" t="inlineStr">
        <is>
          <t>2021.01-2121.12</t>
        </is>
      </c>
      <c r="E73" s="24" t="inlineStr">
        <is>
          <t>县电商产业园</t>
        </is>
      </c>
      <c r="F73" s="31" t="inlineStr">
        <is>
          <t>县电商产业园网货供应中心新建荞面、燕麦面杂粮速食面生产线1条，引入天津专业直播运营团队，为环县电商产业园直播基地提供为期一年的运营服务。</t>
        </is>
      </c>
      <c r="G73" s="24" t="n">
        <v>120</v>
      </c>
      <c r="H73" s="31" t="inlineStr">
        <is>
          <t>进一步拓展全县农产品销售渠道促进农民增收</t>
        </is>
      </c>
      <c r="I73" s="24" t="n">
        <v>251</v>
      </c>
      <c r="J73" s="160" t="n">
        <v>3.263</v>
      </c>
      <c r="K73" s="160" t="n">
        <v>14.0486</v>
      </c>
      <c r="L73" s="24" t="inlineStr">
        <is>
          <t>电商办</t>
        </is>
      </c>
      <c r="M73" s="24" t="inlineStr">
        <is>
          <t>电商办</t>
        </is>
      </c>
      <c r="N73" s="24" t="n">
        <v>2020.12</v>
      </c>
      <c r="O73" s="24" t="n"/>
    </row>
    <row r="74" ht="40" customFormat="1" customHeight="1" s="2">
      <c r="A74" s="21" t="inlineStr">
        <is>
          <t>2.6</t>
        </is>
      </c>
      <c r="B74" s="24" t="inlineStr">
        <is>
          <t>食用菌产业基地设施建设和技术创新补助项目</t>
        </is>
      </c>
      <c r="C74" s="24" t="inlineStr">
        <is>
          <t>新建</t>
        </is>
      </c>
      <c r="D74" s="24" t="inlineStr">
        <is>
          <t>2021.01-2121.12</t>
        </is>
      </c>
      <c r="E74" s="24" t="inlineStr">
        <is>
          <t>环城木钵</t>
        </is>
      </c>
      <c r="F74" s="31" t="inlineStr">
        <is>
          <t>计划新增菌袋100万袋，每袋补助0.5元，投放到环城城东塬村和木钵高寨村2个基地。</t>
        </is>
      </c>
      <c r="G74" s="24" t="n">
        <v>50</v>
      </c>
      <c r="H74" s="31" t="inlineStr">
        <is>
          <t>提高农户种植效益，增加农户收入。</t>
        </is>
      </c>
      <c r="I74" s="24" t="n">
        <v>2</v>
      </c>
      <c r="J74" s="160" t="n">
        <v>0.01</v>
      </c>
      <c r="K74" s="160" t="n">
        <v>0.04</v>
      </c>
      <c r="L74" s="24" t="inlineStr">
        <is>
          <t>农业农村局</t>
        </is>
      </c>
      <c r="M74" s="24" t="inlineStr">
        <is>
          <t>农业农村局</t>
        </is>
      </c>
      <c r="N74" s="24" t="n">
        <v>2020.12</v>
      </c>
      <c r="O74" s="24" t="n"/>
    </row>
    <row r="75" ht="59" customFormat="1" customHeight="1" s="2">
      <c r="A75" s="21" t="n">
        <v>2.7</v>
      </c>
      <c r="B75" s="21" t="inlineStr">
        <is>
          <t>鑫利源粮食银行</t>
        </is>
      </c>
      <c r="C75" s="21" t="inlineStr">
        <is>
          <t>新建</t>
        </is>
      </c>
      <c r="D75" s="21" t="inlineStr">
        <is>
          <t>2021年-2025年</t>
        </is>
      </c>
      <c r="E75" s="21" t="inlineStr">
        <is>
          <t>环县高寨沟村</t>
        </is>
      </c>
      <c r="F75" s="50" t="inlineStr">
        <is>
          <t>农户将暂时闲置的粮食以定期或活期的形式储存于粮食银行，获得存粮的利息收入。计划在全县21个乡镇各建造一处800㎡粮食周转库，粮食银行兑换网点一家，方便于农户日常存取兑换。</t>
        </is>
      </c>
      <c r="G75" s="21" t="n">
        <v>13500</v>
      </c>
      <c r="H75" s="21" t="inlineStr">
        <is>
          <t>以环县为例，玉米年均产量1.6亿公斤，年贸易量达1.2亿公斤。预计：①有四分之一的贸易量经过粮食银行，即是3000万公斤；②以2元/公斤单价来计算；提取40%的安全储备粮；④存贷粮食利息差为4%；⑤计算毛收入为3000*2*（1-40%*3%=144万元；⑥扣除承担的储存费、物流费、管理费约30万元，粮食利息50万元，环县鑫利源粮食银行的净利润约为64万元。</t>
        </is>
      </c>
      <c r="I75" s="21" t="n">
        <v>42</v>
      </c>
      <c r="J75" s="21" t="n">
        <v>0.0214</v>
      </c>
      <c r="K75" s="21" t="n">
        <v>0.107</v>
      </c>
      <c r="L75" s="21" t="inlineStr">
        <is>
          <t>工商联</t>
        </is>
      </c>
      <c r="M75" s="21" t="inlineStr">
        <is>
          <t>环县鑫利源供销有限责任公司</t>
        </is>
      </c>
      <c r="N75" s="24" t="n">
        <v>2020.12</v>
      </c>
      <c r="O75" s="58" t="n"/>
    </row>
    <row r="76" ht="65" customFormat="1" customHeight="1" s="2">
      <c r="A76" s="21" t="n">
        <v>2.8</v>
      </c>
      <c r="B76" s="21" t="inlineStr">
        <is>
          <t>环县农产品电子商务产业园建设</t>
        </is>
      </c>
      <c r="C76" s="21" t="inlineStr">
        <is>
          <t>新建</t>
        </is>
      </c>
      <c r="D76" s="21" t="inlineStr">
        <is>
          <t>2021-2025</t>
        </is>
      </c>
      <c r="E76" s="21" t="inlineStr">
        <is>
          <t>环县西滩工业园区</t>
        </is>
      </c>
      <c r="F76" s="50" t="inlineStr">
        <is>
          <t>规划在西滩工业集聚区建设占地约80亩，建设电子商务公共服务中心大楼、农产品深加工生产线、农产品初加工生产、冷链仓储物流中心、创业孵化中心、培训基地、大数据中心、品牌运营中心大楼面积1111平方米、农产品安全检测中心及质量溯源管理中心、产业园内企业内部道路建设等项目</t>
        </is>
      </c>
      <c r="G76" s="21" t="n">
        <v>15780</v>
      </c>
      <c r="H76" s="50" t="inlineStr">
        <is>
          <t>进一步拓展全县农产品销售渠道促进农民增收</t>
        </is>
      </c>
      <c r="I76" s="21" t="n">
        <v>251</v>
      </c>
      <c r="J76" s="21" t="n">
        <v>3.263</v>
      </c>
      <c r="K76" s="21" t="n">
        <v>14.0486</v>
      </c>
      <c r="L76" s="21" t="inlineStr">
        <is>
          <t>电商办</t>
        </is>
      </c>
      <c r="M76" s="21" t="inlineStr">
        <is>
          <t>电商办</t>
        </is>
      </c>
      <c r="N76" s="24" t="n">
        <v>2020.12</v>
      </c>
      <c r="O76" s="58" t="n"/>
    </row>
    <row r="77" ht="63" customFormat="1" customHeight="1" s="2">
      <c r="A77" s="21" t="n">
        <v>2.9</v>
      </c>
      <c r="B77" s="21" t="inlineStr">
        <is>
          <t>环县肉羊新品种核心育种场与良种繁育基地建设项目</t>
        </is>
      </c>
      <c r="C77" s="21" t="inlineStr">
        <is>
          <t>新建</t>
        </is>
      </c>
      <c r="D77" s="21" t="inlineStr">
        <is>
          <t>2021年3月至2022年2月</t>
        </is>
      </c>
      <c r="E77" s="21" t="inlineStr">
        <is>
          <t>环县山城乡</t>
        </is>
      </c>
      <c r="F77" s="50" t="inlineStr">
        <is>
          <t>扩建种羊舍面积10000平方米，扩建技术中心一个，引进冻精生产线设备一套，胚胎生产设备一套，营养分析设备一套，采购人工授精设备，精液质量分析设备，新建肉羊新品种性能测定中心一个，引进良种肉羊种羊2000只。</t>
        </is>
      </c>
      <c r="G77" s="21" t="n">
        <v>7000</v>
      </c>
      <c r="H77" s="50" t="inlineStr">
        <is>
          <t>项目建成满负荷生产后可向甘肃省肉羊产业提供种公羊50000只，提供胚胎50000枚，提供冻精500万头份。年产值4.81亿元，利润1.75亿元</t>
        </is>
      </c>
      <c r="I77" s="21" t="n">
        <v>120</v>
      </c>
      <c r="J77" s="21" t="n">
        <v>2</v>
      </c>
      <c r="K77" s="21" t="n">
        <v>6</v>
      </c>
      <c r="L77" s="21" t="inlineStr">
        <is>
          <t>工商联</t>
        </is>
      </c>
      <c r="M77" s="21" t="inlineStr">
        <is>
          <t>庆环肉羊制种有限责任公司</t>
        </is>
      </c>
      <c r="N77" s="24" t="n">
        <v>2020.12</v>
      </c>
      <c r="O77" s="58" t="n"/>
    </row>
    <row r="78" ht="35" customFormat="1" customHeight="1" s="2">
      <c r="A78" s="51" t="inlineStr">
        <is>
          <t>3</t>
        </is>
      </c>
      <c r="B78" s="48" t="inlineStr">
        <is>
          <t>农产品
加工储藏</t>
        </is>
      </c>
      <c r="C78" s="48" t="n"/>
      <c r="D78" s="48" t="n"/>
      <c r="E78" s="48" t="n"/>
      <c r="F78" s="79" t="n"/>
      <c r="G78" s="48">
        <f>G79</f>
        <v/>
      </c>
      <c r="H78" s="79" t="n"/>
      <c r="I78" s="48" t="n"/>
      <c r="J78" s="166" t="n"/>
      <c r="K78" s="166" t="n"/>
      <c r="L78" s="48" t="n"/>
      <c r="M78" s="48" t="n"/>
      <c r="N78" s="48" t="n"/>
      <c r="O78" s="48" t="n"/>
    </row>
    <row r="79" ht="33.75" customFormat="1" customHeight="1" s="2">
      <c r="A79" s="21" t="inlineStr">
        <is>
          <t>3.1</t>
        </is>
      </c>
      <c r="B79" s="24" t="inlineStr">
        <is>
          <t>环县果蔬保鲜库
建设项目</t>
        </is>
      </c>
      <c r="C79" s="24" t="inlineStr">
        <is>
          <t>续建</t>
        </is>
      </c>
      <c r="D79" s="24" t="inlineStr">
        <is>
          <t>2021.01-2021.12</t>
        </is>
      </c>
      <c r="E79" s="24" t="inlineStr">
        <is>
          <t>6个乡镇及县电商产业园联建</t>
        </is>
      </c>
      <c r="F79" s="31" t="inlineStr">
        <is>
          <t>全县6个乡镇及环县电商产业园共建设40个果蔬保鲜库，库容54900立方米，储藏能力11300吨。产权归村集体和电商办所有。</t>
        </is>
      </c>
      <c r="G79" s="24" t="n">
        <v>360</v>
      </c>
      <c r="H79" s="31" t="inlineStr">
        <is>
          <t>提高蔬菜保鲜能力、增加农户人均纯收入</t>
        </is>
      </c>
      <c r="I79" s="24" t="n">
        <v>17</v>
      </c>
      <c r="J79" s="160" t="n">
        <v>0.0176</v>
      </c>
      <c r="K79" s="160" t="n">
        <v>0.0704</v>
      </c>
      <c r="L79" s="24" t="inlineStr">
        <is>
          <t>农业农村局</t>
        </is>
      </c>
      <c r="M79" s="24" t="inlineStr">
        <is>
          <t>有关乡镇</t>
        </is>
      </c>
      <c r="N79" s="24" t="n">
        <v>2020.12</v>
      </c>
      <c r="O79" s="24" t="n"/>
    </row>
    <row r="80" ht="24" customFormat="1" customHeight="1" s="2">
      <c r="A80" s="53" t="inlineStr">
        <is>
          <t>（二）</t>
        </is>
      </c>
      <c r="B80" s="55" t="inlineStr">
        <is>
          <t>养殖业项目</t>
        </is>
      </c>
      <c r="C80" s="55" t="n"/>
      <c r="D80" s="55" t="n"/>
      <c r="E80" s="55" t="n"/>
      <c r="F80" s="55" t="n"/>
      <c r="G80" s="55">
        <f>G81+G541+G543+G585</f>
        <v/>
      </c>
      <c r="H80" s="167" t="n"/>
      <c r="I80" s="55" t="n"/>
      <c r="J80" s="168" t="n"/>
      <c r="K80" s="168" t="n"/>
      <c r="L80" s="55" t="n"/>
      <c r="M80" s="55" t="n"/>
      <c r="N80" s="55" t="n"/>
      <c r="O80" s="55" t="n"/>
    </row>
    <row r="81" ht="24" customFormat="1" customHeight="1" s="2">
      <c r="A81" s="51" t="inlineStr">
        <is>
          <t>1</t>
        </is>
      </c>
      <c r="B81" s="48" t="inlineStr">
        <is>
          <t>到户项目</t>
        </is>
      </c>
      <c r="C81" s="48" t="n"/>
      <c r="D81" s="48" t="n"/>
      <c r="E81" s="48" t="n"/>
      <c r="F81" s="48" t="n"/>
      <c r="G81" s="48">
        <f>G82+G139+G203+G225+G268+G308+G347++G391+G395++G438++G477+G520</f>
        <v/>
      </c>
      <c r="H81" s="165" t="n"/>
      <c r="I81" s="48" t="n"/>
      <c r="J81" s="166" t="n"/>
      <c r="K81" s="166" t="n"/>
      <c r="L81" s="48" t="n"/>
      <c r="M81" s="48" t="n"/>
      <c r="N81" s="48" t="n"/>
      <c r="O81" s="48" t="n"/>
    </row>
    <row r="82" ht="33.75" customFormat="1" customHeight="1" s="2">
      <c r="A82" s="21" t="inlineStr">
        <is>
          <t>1.1</t>
        </is>
      </c>
      <c r="B82" s="24" t="inlineStr">
        <is>
          <t>种畜补贴
（湖羊基础母羊）合计</t>
        </is>
      </c>
      <c r="C82" s="24" t="inlineStr">
        <is>
          <t>新建</t>
        </is>
      </c>
      <c r="D82" s="24" t="inlineStr">
        <is>
          <t>2021.01
-
2021.12</t>
        </is>
      </c>
      <c r="E82" s="24" t="inlineStr">
        <is>
          <t>全县20个乡镇</t>
        </is>
      </c>
      <c r="F82" s="31" t="inlineStr">
        <is>
          <t>扶持脱贫户（监测对象）和一般户发展湖羊养殖，按补助标准对农户实施补助。</t>
        </is>
      </c>
      <c r="G82" s="24" t="n">
        <v>5253.92</v>
      </c>
      <c r="H82" s="31" t="inlineStr">
        <is>
          <t>培育养殖示范户,带领养殖户发展湖羊养殖,增加农户收入。</t>
        </is>
      </c>
      <c r="I82" s="24" t="n">
        <v>251</v>
      </c>
      <c r="J82" s="160" t="n">
        <v>0.208</v>
      </c>
      <c r="K82" s="160" t="n">
        <v>0.87344</v>
      </c>
      <c r="L82" s="24" t="inlineStr">
        <is>
          <t>畜牧局</t>
        </is>
      </c>
      <c r="M82" s="24" t="inlineStr">
        <is>
          <t>20个乡镇</t>
        </is>
      </c>
      <c r="N82" s="24" t="n">
        <v>2020.12</v>
      </c>
      <c r="O82" s="24" t="n"/>
    </row>
    <row r="83" ht="45" customFormat="1" customHeight="1" s="2">
      <c r="A83" s="32" t="inlineStr">
        <is>
          <t>1.1.1</t>
        </is>
      </c>
      <c r="B83" s="65" t="inlineStr">
        <is>
          <t xml:space="preserve">
脱贫户（监测对象）种畜补贴（湖羊基础母羊）合计</t>
        </is>
      </c>
      <c r="C83" s="65" t="inlineStr">
        <is>
          <t>新建</t>
        </is>
      </c>
      <c r="D83" s="65" t="inlineStr">
        <is>
          <t>2021.01
-
2021.12</t>
        </is>
      </c>
      <c r="E83" s="65" t="inlineStr">
        <is>
          <t>秦团庄乡等13个乡镇</t>
        </is>
      </c>
      <c r="F83" s="34" t="inlineStr">
        <is>
          <t>扶持全县19乡镇211村1490户脱贫户（监测对象）发展湖羊养殖，每户调引基础母羊10只。湖羊基础母羊每只补助1050元，条子羊每只补助800元，每户基础母羊补助数量不超过10只。</t>
        </is>
      </c>
      <c r="G83" s="65" t="n">
        <v>1092</v>
      </c>
      <c r="H83" s="34" t="inlineStr">
        <is>
          <t>培育养殖示范户,带领养殖户发展湖羊养殖,增加农户收入。</t>
        </is>
      </c>
      <c r="I83" s="65" t="n">
        <v>150</v>
      </c>
      <c r="J83" s="164" t="n">
        <v>0.104</v>
      </c>
      <c r="K83" s="164" t="n">
        <v>0.43672</v>
      </c>
      <c r="L83" s="65" t="inlineStr">
        <is>
          <t>畜牧局</t>
        </is>
      </c>
      <c r="M83" s="65" t="inlineStr">
        <is>
          <t>秦团庄乡等13个乡镇</t>
        </is>
      </c>
      <c r="N83" s="65" t="n">
        <v>2020.12</v>
      </c>
      <c r="O83" s="65" t="n"/>
    </row>
    <row r="84" ht="45" customFormat="1" customHeight="1" s="2">
      <c r="A84" s="32" t="inlineStr">
        <is>
          <t>(1)</t>
        </is>
      </c>
      <c r="B84" s="65" t="inlineStr">
        <is>
          <t xml:space="preserve">
脱贫户（监测对象）种畜补贴（湖羊基础母羊）</t>
        </is>
      </c>
      <c r="C84" s="65" t="inlineStr">
        <is>
          <t>新建</t>
        </is>
      </c>
      <c r="D84" s="65" t="inlineStr">
        <is>
          <t>2021.01
-
2021.12</t>
        </is>
      </c>
      <c r="E84" s="65" t="inlineStr">
        <is>
          <t>秦团庄乡</t>
        </is>
      </c>
      <c r="F84" s="34" t="inlineStr">
        <is>
          <t>全乡共涉及8村60户。其中：王团庄村8户、新峁村14户、白塬畔村8户、秦团庄8户、南掌堡子村8户、贾塬村8户、大天子村8户、新集子村8户。</t>
        </is>
      </c>
      <c r="G84" s="65" t="n">
        <v>63</v>
      </c>
      <c r="H84" s="34" t="inlineStr">
        <is>
          <t>培育养殖示范户,带领养殖户发展湖羊养殖,增加农户收入。</t>
        </is>
      </c>
      <c r="I84" s="65" t="n">
        <v>8</v>
      </c>
      <c r="J84" s="164" t="n">
        <v>0.006</v>
      </c>
      <c r="K84" s="164" t="n">
        <v>0.0252</v>
      </c>
      <c r="L84" s="65" t="inlineStr">
        <is>
          <t>畜牧局</t>
        </is>
      </c>
      <c r="M84" s="65" t="inlineStr">
        <is>
          <t>秦团庄乡</t>
        </is>
      </c>
      <c r="N84" s="65" t="n">
        <v>2020.12</v>
      </c>
      <c r="O84" s="65" t="n"/>
    </row>
    <row r="85" ht="45" customFormat="1" customHeight="1" s="2">
      <c r="A85" s="32" t="inlineStr">
        <is>
          <t>(2)</t>
        </is>
      </c>
      <c r="B85" s="65" t="inlineStr">
        <is>
          <t xml:space="preserve">
脱贫户（监测对象）种畜补贴（湖羊基础母羊）</t>
        </is>
      </c>
      <c r="C85" s="65" t="inlineStr">
        <is>
          <t>新建</t>
        </is>
      </c>
      <c r="D85" s="65" t="inlineStr">
        <is>
          <t>2021.01
-
2021.12</t>
        </is>
      </c>
      <c r="E85" s="65" t="inlineStr">
        <is>
          <t>环城镇</t>
        </is>
      </c>
      <c r="F85" s="34" t="inlineStr">
        <is>
          <t>全乡共涉及10村31户。其中：高龚塬村5户、耿家沟村3户、马坊塬村3户、宁老庄村3户、龚淌村3户、漫塬村1户、西川村1户、鸳鸯沟村1户、唐塬村1户、赵小掌村7户。脱贫不稳定户3户、其中：高龚塬村1户、耿家沟2户。</t>
        </is>
      </c>
      <c r="G85" s="65" t="n">
        <v>32.55</v>
      </c>
      <c r="H85" s="34" t="inlineStr">
        <is>
          <t>培育养殖示范户,带领养殖户发展湖羊养殖,增加农户收入。</t>
        </is>
      </c>
      <c r="I85" s="65" t="n">
        <v>10</v>
      </c>
      <c r="J85" s="164" t="n">
        <v>0.0031</v>
      </c>
      <c r="K85" s="164" t="n">
        <v>0.01302</v>
      </c>
      <c r="L85" s="65" t="inlineStr">
        <is>
          <t>畜牧局</t>
        </is>
      </c>
      <c r="M85" s="65" t="inlineStr">
        <is>
          <t>环城镇</t>
        </is>
      </c>
      <c r="N85" s="65" t="n">
        <v>2020.12</v>
      </c>
      <c r="O85" s="65" t="n"/>
    </row>
    <row r="86" ht="45" customFormat="1" customHeight="1" s="2">
      <c r="A86" s="32" t="inlineStr">
        <is>
          <t>(3)</t>
        </is>
      </c>
      <c r="B86" s="65" t="inlineStr">
        <is>
          <t xml:space="preserve">
脱贫户（监测对象）种畜补贴（湖羊基础母羊）</t>
        </is>
      </c>
      <c r="C86" s="65" t="inlineStr">
        <is>
          <t>新建</t>
        </is>
      </c>
      <c r="D86" s="65" t="inlineStr">
        <is>
          <t>2021.01
-
2021.12</t>
        </is>
      </c>
      <c r="E86" s="65" t="inlineStr">
        <is>
          <t>合道镇</t>
        </is>
      </c>
      <c r="F86" s="34" t="inlineStr">
        <is>
          <t>全乡共涉及17村121户。其中：常崾岘村6户、陈旗塬村6户、大路洼村6户、何家坪村6户、红崖洼村6户、梁坪村6户、尚西坪村6户、唐台子村6户、陶洼子村6户、瓦天沟村6户、辛坪村6户、杨坪沟村6户、寨子坪村6户、赵家塬村6户、朱家塬村6户、赵台村15户、沈家岭村16户。</t>
        </is>
      </c>
      <c r="G86" s="65" t="n">
        <v>127.05</v>
      </c>
      <c r="H86" s="34" t="inlineStr">
        <is>
          <t>培育养殖示范户,带领养殖户发展湖羊养殖,增加农户收入。</t>
        </is>
      </c>
      <c r="I86" s="65" t="n">
        <v>17</v>
      </c>
      <c r="J86" s="164" t="n">
        <v>0.0121</v>
      </c>
      <c r="K86" s="164" t="n">
        <v>0.05082</v>
      </c>
      <c r="L86" s="65" t="inlineStr">
        <is>
          <t>畜牧局</t>
        </is>
      </c>
      <c r="M86" s="65" t="inlineStr">
        <is>
          <t>合道镇</t>
        </is>
      </c>
      <c r="N86" s="65" t="n">
        <v>2020.12</v>
      </c>
      <c r="O86" s="65" t="n"/>
    </row>
    <row r="87" ht="45" customFormat="1" customHeight="1" s="2">
      <c r="A87" s="32" t="inlineStr">
        <is>
          <t>(4)</t>
        </is>
      </c>
      <c r="B87" s="65" t="inlineStr">
        <is>
          <t xml:space="preserve">
脱贫户（监测对象）种畜补贴（湖羊基础母羊）</t>
        </is>
      </c>
      <c r="C87" s="65" t="inlineStr">
        <is>
          <t>新建</t>
        </is>
      </c>
      <c r="D87" s="65" t="inlineStr">
        <is>
          <t>2021.01
-
2021.12</t>
        </is>
      </c>
      <c r="E87" s="65" t="inlineStr">
        <is>
          <t>车道镇</t>
        </is>
      </c>
      <c r="F87" s="34" t="inlineStr">
        <is>
          <t>全乡共涉及16村138户。其中：元峁村10户、苦水掌23户、双庙村10户、王西掌6户、吊渠村15户、三角城村1户、杨掌村16户、万安村8户、魏洼村15户、陈掌村6户、红台村1户、樱桃掌村8户、安掌村7户、代掌村1户、刘渠村5户、刘园子村6户。</t>
        </is>
      </c>
      <c r="G87" s="65" t="n">
        <v>144.9</v>
      </c>
      <c r="H87" s="34" t="inlineStr">
        <is>
          <t>培育养殖示范户,带领养殖户发展湖羊养殖,增加农户收入。</t>
        </is>
      </c>
      <c r="I87" s="65" t="n">
        <v>16</v>
      </c>
      <c r="J87" s="164" t="n">
        <v>0.0138</v>
      </c>
      <c r="K87" s="164" t="n">
        <v>0.05796</v>
      </c>
      <c r="L87" s="65" t="inlineStr">
        <is>
          <t>畜牧局</t>
        </is>
      </c>
      <c r="M87" s="65" t="inlineStr">
        <is>
          <t>车道镇</t>
        </is>
      </c>
      <c r="N87" s="65" t="n">
        <v>2020.12</v>
      </c>
      <c r="O87" s="65" t="n"/>
    </row>
    <row r="88" ht="45" customFormat="1" customHeight="1" s="2">
      <c r="A88" s="32" t="inlineStr">
        <is>
          <t>(5)</t>
        </is>
      </c>
      <c r="B88" s="65" t="inlineStr">
        <is>
          <t xml:space="preserve">
脱贫户（监测对象）种畜补贴（湖羊基础母羊）</t>
        </is>
      </c>
      <c r="C88" s="65" t="inlineStr">
        <is>
          <t>新建</t>
        </is>
      </c>
      <c r="D88" s="65" t="inlineStr">
        <is>
          <t>2021.01
-
2021.12</t>
        </is>
      </c>
      <c r="E88" s="65" t="inlineStr">
        <is>
          <t>甜水镇</t>
        </is>
      </c>
      <c r="F88" s="34" t="inlineStr">
        <is>
          <t>全乡共涉及10村78户。其中：大良洼村8户、高崾岘村8户、何塬村8户、狼儿滩村8户、鲁掌村6户、七里墩村4户、邱滩村8户、甜水街8户、张铁村12户、赵掌村8户。</t>
        </is>
      </c>
      <c r="G88" s="65" t="n">
        <v>81.90000000000001</v>
      </c>
      <c r="H88" s="34" t="inlineStr">
        <is>
          <t>培育养殖示范户,带领养殖户发展湖羊养殖,增加农户收入。</t>
        </is>
      </c>
      <c r="I88" s="65" t="n">
        <v>10</v>
      </c>
      <c r="J88" s="164" t="n">
        <v>0.0078</v>
      </c>
      <c r="K88" s="164" t="n">
        <v>0.03276</v>
      </c>
      <c r="L88" s="65" t="inlineStr">
        <is>
          <t>畜牧局</t>
        </is>
      </c>
      <c r="M88" s="65" t="inlineStr">
        <is>
          <t>甜水镇</t>
        </is>
      </c>
      <c r="N88" s="65" t="n">
        <v>2020.12</v>
      </c>
      <c r="O88" s="65" t="n"/>
    </row>
    <row r="89" ht="45" customFormat="1" customHeight="1" s="2">
      <c r="A89" s="32" t="inlineStr">
        <is>
          <t>(6)</t>
        </is>
      </c>
      <c r="B89" s="65" t="inlineStr">
        <is>
          <t xml:space="preserve">
脱贫户（监测对象）种畜补贴（湖羊基础母羊）</t>
        </is>
      </c>
      <c r="C89" s="65" t="inlineStr">
        <is>
          <t>新建</t>
        </is>
      </c>
      <c r="D89" s="65" t="inlineStr">
        <is>
          <t>2021.01
-
2021.12</t>
        </is>
      </c>
      <c r="E89" s="65" t="inlineStr">
        <is>
          <t>山城乡</t>
        </is>
      </c>
      <c r="F89" s="34" t="inlineStr">
        <is>
          <t>全乡共涉及9村36户。其中:山城堡村4户、八里铺村4户、薛塬村4户、王山口子村4户、寨柯村4户、冯家沟村4户、郝掌村4户、赵庄村4户、谢庄村4户。</t>
        </is>
      </c>
      <c r="G89" s="65" t="n">
        <v>37.8</v>
      </c>
      <c r="H89" s="34" t="inlineStr">
        <is>
          <t>培育养殖示范户,带领养殖户发展湖羊养殖,增加农户收入。</t>
        </is>
      </c>
      <c r="I89" s="65" t="n">
        <v>9</v>
      </c>
      <c r="J89" s="164" t="n">
        <v>0.0036</v>
      </c>
      <c r="K89" s="164" t="n">
        <v>0.01512</v>
      </c>
      <c r="L89" s="65" t="inlineStr">
        <is>
          <t>畜牧局</t>
        </is>
      </c>
      <c r="M89" s="65" t="inlineStr">
        <is>
          <t>山城乡</t>
        </is>
      </c>
      <c r="N89" s="65" t="n">
        <v>2020.12</v>
      </c>
      <c r="O89" s="65" t="n"/>
    </row>
    <row r="90" ht="45" customFormat="1" customHeight="1" s="2">
      <c r="A90" s="32" t="inlineStr">
        <is>
          <t>(7)</t>
        </is>
      </c>
      <c r="B90" s="65" t="inlineStr">
        <is>
          <t xml:space="preserve">
脱贫户（监测对象）种畜补贴（湖羊基础母羊）</t>
        </is>
      </c>
      <c r="C90" s="65" t="inlineStr">
        <is>
          <t>新建</t>
        </is>
      </c>
      <c r="D90" s="65" t="inlineStr">
        <is>
          <t>2021.01
-
2021.12</t>
        </is>
      </c>
      <c r="E90" s="65" t="inlineStr">
        <is>
          <t>天池乡</t>
        </is>
      </c>
      <c r="F90" s="34" t="inlineStr">
        <is>
          <t>全乡共涉及15村60户。其中：天池村3户、张邓塬村4户、梁家河村4户、殷屈河村4户、苏北岔村8户、潘老庄村4户、大庄台村1户、四合掌村4户、老庄湾村4户、井渠淌村4户、鲜岔村4户、碾盘岭村4户、大方山村4户、喜家坪村4户、吴城子村4户。</t>
        </is>
      </c>
      <c r="G90" s="65" t="n">
        <v>63</v>
      </c>
      <c r="H90" s="34" t="inlineStr">
        <is>
          <t>培育养殖示范户,带领养殖户发展湖羊养殖,增加农户收入。</t>
        </is>
      </c>
      <c r="I90" s="65" t="n">
        <v>15</v>
      </c>
      <c r="J90" s="164" t="n">
        <v>0.006</v>
      </c>
      <c r="K90" s="164" t="n">
        <v>0.0252</v>
      </c>
      <c r="L90" s="65" t="inlineStr">
        <is>
          <t>畜牧局</t>
        </is>
      </c>
      <c r="M90" s="65" t="inlineStr">
        <is>
          <t>天池乡</t>
        </is>
      </c>
      <c r="N90" s="65" t="n">
        <v>2020.12</v>
      </c>
      <c r="O90" s="65" t="n"/>
    </row>
    <row r="91" ht="45" customFormat="1" customHeight="1" s="2">
      <c r="A91" s="32" t="inlineStr">
        <is>
          <t>(8)</t>
        </is>
      </c>
      <c r="B91" s="65" t="inlineStr">
        <is>
          <t xml:space="preserve">
脱贫户（监测对象）种畜补贴（湖羊基础母羊）</t>
        </is>
      </c>
      <c r="C91" s="65" t="inlineStr">
        <is>
          <t>新建</t>
        </is>
      </c>
      <c r="D91" s="65" t="inlineStr">
        <is>
          <t>2021.01
-
2021.12</t>
        </is>
      </c>
      <c r="E91" s="65" t="inlineStr">
        <is>
          <t>耿湾乡</t>
        </is>
      </c>
      <c r="F91" s="34" t="inlineStr">
        <is>
          <t>全乡共涉及13村52户。其中：郜庄村4户、耿河村4户、韩老庄村4户、郝东掌村4户、黑城岔村4户、潘掌村4户、四合原村4户、桃树掌村4户、天桥村4户、万湾村5户、许掌村4户、早流渠村3户、张台村4户。</t>
        </is>
      </c>
      <c r="G91" s="65" t="n">
        <v>54.6</v>
      </c>
      <c r="H91" s="34" t="inlineStr">
        <is>
          <t>培育养殖示范户,带领养殖户发展湖羊养殖,增加农户收入。</t>
        </is>
      </c>
      <c r="I91" s="65" t="n">
        <v>13</v>
      </c>
      <c r="J91" s="164" t="n">
        <v>0.0052</v>
      </c>
      <c r="K91" s="164" t="n">
        <v>0.02184</v>
      </c>
      <c r="L91" s="65" t="inlineStr">
        <is>
          <t>畜牧局</t>
        </is>
      </c>
      <c r="M91" s="65" t="inlineStr">
        <is>
          <t>耿湾乡</t>
        </is>
      </c>
      <c r="N91" s="65" t="n">
        <v>2020.12</v>
      </c>
      <c r="O91" s="65" t="n"/>
    </row>
    <row r="92" ht="45" customFormat="1" customHeight="1" s="2">
      <c r="A92" s="32" t="inlineStr">
        <is>
          <t>(9)</t>
        </is>
      </c>
      <c r="B92" s="65" t="inlineStr">
        <is>
          <t xml:space="preserve">
脱贫户（监测对象）种畜补贴（湖羊基础母羊）</t>
        </is>
      </c>
      <c r="C92" s="65" t="inlineStr">
        <is>
          <t>新建</t>
        </is>
      </c>
      <c r="D92" s="65" t="inlineStr">
        <is>
          <t>2021.01
-
2021.12</t>
        </is>
      </c>
      <c r="E92" s="65" t="inlineStr">
        <is>
          <t>木钵镇</t>
        </is>
      </c>
      <c r="F92" s="34" t="inlineStr">
        <is>
          <t>全乡共涉及17村68户。其中：殷家桥村3户、木钵街村4户、周湾村4户、韩洼子村4户、曹旗村4户、关营村2户、高寨村4户、高楼塬村4户、刘家塬村4户、白家掌村4户、邓寨子村7户、郭西掌村4户、二合塬村4户、坪子塬村4户、井儿岔村4户、罗家沟村4户、水坝滩村4户。</t>
        </is>
      </c>
      <c r="G92" s="65" t="n">
        <v>71.40000000000001</v>
      </c>
      <c r="H92" s="34" t="inlineStr">
        <is>
          <t>培育养殖示范户,带领养殖户发展湖羊养殖,增加农户收入。</t>
        </is>
      </c>
      <c r="I92" s="65" t="n">
        <v>17</v>
      </c>
      <c r="J92" s="164" t="n">
        <v>0.0068</v>
      </c>
      <c r="K92" s="164" t="n">
        <v>0.02856</v>
      </c>
      <c r="L92" s="65" t="inlineStr">
        <is>
          <t>畜牧局</t>
        </is>
      </c>
      <c r="M92" s="65" t="inlineStr">
        <is>
          <t>木钵镇</t>
        </is>
      </c>
      <c r="N92" s="65" t="n">
        <v>2020.12</v>
      </c>
      <c r="O92" s="65" t="n"/>
    </row>
    <row r="93" ht="45" customFormat="1" customHeight="1" s="2">
      <c r="A93" s="32" t="inlineStr">
        <is>
          <t>(10)</t>
        </is>
      </c>
      <c r="B93" s="65" t="inlineStr">
        <is>
          <t xml:space="preserve">
脱贫户（监测对象）种畜补贴（湖羊基础母羊）</t>
        </is>
      </c>
      <c r="C93" s="65" t="inlineStr">
        <is>
          <t>新建</t>
        </is>
      </c>
      <c r="D93" s="65" t="inlineStr">
        <is>
          <t>2021.01
-
2021.12</t>
        </is>
      </c>
      <c r="E93" s="65" t="inlineStr">
        <is>
          <t>虎洞镇</t>
        </is>
      </c>
      <c r="F93" s="34" t="inlineStr">
        <is>
          <t>全乡共涉及9村44户。其中：常兆台村5户、贾驿村5户、刘解掌村5户、砂井子村5户、张家湾村5户、半个城村5户、魏家河村4户、高庙湾村5户、金庄塬村5户。</t>
        </is>
      </c>
      <c r="G93" s="65" t="n">
        <v>46.2</v>
      </c>
      <c r="H93" s="34" t="inlineStr">
        <is>
          <t>培育养殖示范户,带领养殖户发展湖羊养殖,增加农户收入。</t>
        </is>
      </c>
      <c r="I93" s="65" t="n">
        <v>9</v>
      </c>
      <c r="J93" s="164" t="n">
        <v>0.0044</v>
      </c>
      <c r="K93" s="164" t="n">
        <v>0.0184</v>
      </c>
      <c r="L93" s="65" t="inlineStr">
        <is>
          <t>畜牧局</t>
        </is>
      </c>
      <c r="M93" s="65" t="inlineStr">
        <is>
          <t>虎洞镇</t>
        </is>
      </c>
      <c r="N93" s="65" t="n">
        <v>2020.12</v>
      </c>
      <c r="O93" s="65" t="n"/>
    </row>
    <row r="94" ht="45" customFormat="1" customHeight="1" s="2">
      <c r="A94" s="32" t="inlineStr">
        <is>
          <t>(11)</t>
        </is>
      </c>
      <c r="B94" s="65" t="inlineStr">
        <is>
          <t xml:space="preserve">
脱贫户（监测对象）种畜补贴（湖羊基础母羊）</t>
        </is>
      </c>
      <c r="C94" s="65" t="inlineStr">
        <is>
          <t>新建</t>
        </is>
      </c>
      <c r="D94" s="65" t="inlineStr">
        <is>
          <t>2021.01
-
2021.12</t>
        </is>
      </c>
      <c r="E94" s="65" t="inlineStr">
        <is>
          <t>樊家川镇</t>
        </is>
      </c>
      <c r="F94" s="34" t="inlineStr">
        <is>
          <t>全乡共涉及8村184户。其中：慕家河村23户、樊家川村23户、马驿沟村23户、郝集村23户、长城村23户、闫塬村23户、李崾岘村23户、马骏滩村23户。</t>
        </is>
      </c>
      <c r="G94" s="65" t="n">
        <v>193.2</v>
      </c>
      <c r="H94" s="34" t="inlineStr">
        <is>
          <t>培育养殖示范户,带领养殖户发展湖羊养殖,增加农户收入。</t>
        </is>
      </c>
      <c r="I94" s="65" t="n">
        <v>8</v>
      </c>
      <c r="J94" s="164" t="n">
        <v>0.0184</v>
      </c>
      <c r="K94" s="164" t="n">
        <v>0.07728</v>
      </c>
      <c r="L94" s="65" t="inlineStr">
        <is>
          <t>畜牧局</t>
        </is>
      </c>
      <c r="M94" s="65" t="inlineStr">
        <is>
          <t>樊家川镇</t>
        </is>
      </c>
      <c r="N94" s="65" t="n">
        <v>2020.12</v>
      </c>
      <c r="O94" s="65" t="n"/>
    </row>
    <row r="95" ht="45" customFormat="1" customHeight="1" s="2">
      <c r="A95" s="32" t="inlineStr">
        <is>
          <t>(12)</t>
        </is>
      </c>
      <c r="B95" s="65" t="inlineStr">
        <is>
          <t xml:space="preserve">
脱贫户（监测对象）种畜补贴（湖羊基础母羊）</t>
        </is>
      </c>
      <c r="C95" s="65" t="inlineStr">
        <is>
          <t>新建</t>
        </is>
      </c>
      <c r="D95" s="65" t="inlineStr">
        <is>
          <t>2021.01
-
2021.12</t>
        </is>
      </c>
      <c r="E95" s="65" t="inlineStr">
        <is>
          <t>八珠乡</t>
        </is>
      </c>
      <c r="F95" s="34" t="inlineStr">
        <is>
          <t>全乡共涉及10村120户。其中：其中：八珠塬村12户、曹塬村12户、瓦崾岘村12户、杏树沟村12户、塔尔咀村12户、马连掌村12户、冯家湾村12户、苟塬村12户、湫坝沟村12户、白塬村12户。</t>
        </is>
      </c>
      <c r="G95" s="65" t="n">
        <v>126</v>
      </c>
      <c r="H95" s="34" t="inlineStr">
        <is>
          <t>培育养殖示范户,带领养殖户发展湖羊养殖,增加农户收入。</t>
        </is>
      </c>
      <c r="I95" s="65" t="n">
        <v>10</v>
      </c>
      <c r="J95" s="164" t="n">
        <v>0.012</v>
      </c>
      <c r="K95" s="164" t="n">
        <v>0.0504</v>
      </c>
      <c r="L95" s="65" t="inlineStr">
        <is>
          <t>畜牧局</t>
        </is>
      </c>
      <c r="M95" s="65" t="inlineStr">
        <is>
          <t>八珠乡</t>
        </is>
      </c>
      <c r="N95" s="65" t="n">
        <v>2020.12</v>
      </c>
      <c r="O95" s="65" t="n"/>
    </row>
    <row r="96" ht="45" customFormat="1" customHeight="1" s="2">
      <c r="A96" s="32" t="inlineStr">
        <is>
          <t>(13)</t>
        </is>
      </c>
      <c r="B96" s="65" t="inlineStr">
        <is>
          <t xml:space="preserve">
脱贫户（监测对象）种畜补贴（湖羊基础母羊）</t>
        </is>
      </c>
      <c r="C96" s="65" t="inlineStr">
        <is>
          <t>新建</t>
        </is>
      </c>
      <c r="D96" s="65" t="inlineStr">
        <is>
          <t>2021.01
-
2021.12</t>
        </is>
      </c>
      <c r="E96" s="65" t="inlineStr">
        <is>
          <t>罗山川乡</t>
        </is>
      </c>
      <c r="F96" s="34" t="inlineStr">
        <is>
          <t>全乡共涉及8村48户。其中西阳洼村6户、苇芝城村6户、龙柏山村6户、兰家掌村6户、大树塬村8户、陈渠子村2户、山水湾村6户、光明村8户。</t>
        </is>
      </c>
      <c r="G96" s="65" t="n">
        <v>50.4</v>
      </c>
      <c r="H96" s="34" t="inlineStr">
        <is>
          <t>培育养殖示范户,带领养殖户发展湖羊养殖,增加农户收入。</t>
        </is>
      </c>
      <c r="I96" s="65" t="n">
        <v>8</v>
      </c>
      <c r="J96" s="164" t="n">
        <v>0.0048</v>
      </c>
      <c r="K96" s="164" t="n">
        <v>0.02016</v>
      </c>
      <c r="L96" s="65" t="inlineStr">
        <is>
          <t>畜牧局</t>
        </is>
      </c>
      <c r="M96" s="65" t="inlineStr">
        <is>
          <t>罗山川乡</t>
        </is>
      </c>
      <c r="N96" s="65" t="n">
        <v>2020.12</v>
      </c>
      <c r="O96" s="65" t="n"/>
    </row>
    <row r="97" ht="45" customFormat="1" customHeight="1" s="2">
      <c r="A97" s="32" t="inlineStr">
        <is>
          <t>1.1.2</t>
        </is>
      </c>
      <c r="B97" s="65" t="inlineStr">
        <is>
          <t xml:space="preserve">
脱贫户（监测对象）种畜补贴（湖羊基础母羊）</t>
        </is>
      </c>
      <c r="C97" s="65" t="inlineStr">
        <is>
          <t>新建</t>
        </is>
      </c>
      <c r="D97" s="65" t="inlineStr">
        <is>
          <t>2021.01
-
2021.12</t>
        </is>
      </c>
      <c r="E97" s="65" t="inlineStr">
        <is>
          <t>全县20个乡镇</t>
        </is>
      </c>
      <c r="F97" s="34" t="inlineStr">
        <is>
          <t>扶持2443户脱贫户（监测对象）发展湖羊标准化养殖，每户调引基础母羊10只，每只补助800元，每户补助最高不超过8000元。</t>
        </is>
      </c>
      <c r="G97" s="65" t="n">
        <v>1953.92</v>
      </c>
      <c r="H97" s="34" t="inlineStr">
        <is>
          <t>培育养殖示范户，带动脱贫户和边缘户发展湖羊养殖，增加收入。</t>
        </is>
      </c>
      <c r="I97" s="65" t="n">
        <v>179</v>
      </c>
      <c r="J97" s="164" t="n">
        <v>0.2443</v>
      </c>
      <c r="K97" s="164" t="n">
        <v>1.01652</v>
      </c>
      <c r="L97" s="65" t="inlineStr">
        <is>
          <t>畜牧局</t>
        </is>
      </c>
      <c r="M97" s="65" t="inlineStr">
        <is>
          <t>全20个乡镇</t>
        </is>
      </c>
      <c r="N97" s="65" t="n">
        <v>2020.12</v>
      </c>
      <c r="O97" s="65" t="n"/>
    </row>
    <row r="98" ht="45" customFormat="1" customHeight="1" s="2">
      <c r="A98" s="32" t="inlineStr">
        <is>
          <t>(1)</t>
        </is>
      </c>
      <c r="B98" s="65" t="inlineStr">
        <is>
          <t xml:space="preserve">
脱贫户（监测对象）种畜补贴（湖羊基础母羊）</t>
        </is>
      </c>
      <c r="C98" s="65" t="inlineStr">
        <is>
          <t>新建</t>
        </is>
      </c>
      <c r="D98" s="65" t="inlineStr">
        <is>
          <t>2021.01
-
2021.12</t>
        </is>
      </c>
      <c r="E98" s="65" t="inlineStr">
        <is>
          <t>罗山川乡</t>
        </is>
      </c>
      <c r="F98" s="34" t="inlineStr">
        <is>
          <t>扶持112户脱贫户，2户边缘户发展湖羊养殖，其中：西阳洼村11户，苇芝城村5户（边缘户1户），龙柏山村9户，兰家掌村30户，大树塬村40户，陈渠子村1户，山水湾村4户，光明村14户（边缘户1户）。</t>
        </is>
      </c>
      <c r="G98" s="65" t="n">
        <v>91.2</v>
      </c>
      <c r="H98" s="34" t="inlineStr">
        <is>
          <t>培育养殖示范户，带动脱贫户和边缘户发展湖羊养殖，增加收入。</t>
        </is>
      </c>
      <c r="I98" s="65" t="n">
        <v>8</v>
      </c>
      <c r="J98" s="164" t="n">
        <v>0.0114</v>
      </c>
      <c r="K98" s="164" t="n">
        <v>0.0478</v>
      </c>
      <c r="L98" s="65" t="inlineStr">
        <is>
          <t>畜牧局</t>
        </is>
      </c>
      <c r="M98" s="65" t="inlineStr">
        <is>
          <t>罗山川乡</t>
        </is>
      </c>
      <c r="N98" s="65" t="n">
        <v>2020.12</v>
      </c>
      <c r="O98" s="65" t="n"/>
    </row>
    <row r="99" ht="45" customFormat="1" customHeight="1" s="2">
      <c r="A99" s="32" t="inlineStr">
        <is>
          <t>(2)</t>
        </is>
      </c>
      <c r="B99" s="65" t="inlineStr">
        <is>
          <t xml:space="preserve">
脱贫户（监测对象）种畜补贴（湖羊基础母羊）</t>
        </is>
      </c>
      <c r="C99" s="65" t="inlineStr">
        <is>
          <t>新建</t>
        </is>
      </c>
      <c r="D99" s="65" t="inlineStr">
        <is>
          <t>2021.01
-
2021.12</t>
        </is>
      </c>
      <c r="E99" s="65" t="inlineStr">
        <is>
          <t>甜水镇</t>
        </is>
      </c>
      <c r="F99" s="34" t="inlineStr">
        <is>
          <t>扶持52户脱贫户发展湖羊养殖，其中：甜水街村3户，张铁村1户，何塬村10户，邱滩村3户，高崾岘村3户，狼儿滩村24户，大良洼村5户，七里墩村3户。</t>
        </is>
      </c>
      <c r="G99" s="65" t="n">
        <v>41.6</v>
      </c>
      <c r="H99" s="34" t="inlineStr">
        <is>
          <t>培育养殖示范户，带动脱贫户和边缘户发展湖羊养殖，增加收入。</t>
        </is>
      </c>
      <c r="I99" s="65" t="n">
        <v>8</v>
      </c>
      <c r="J99" s="164" t="n">
        <v>0.0052</v>
      </c>
      <c r="K99" s="164" t="n">
        <v>0.02184</v>
      </c>
      <c r="L99" s="65" t="inlineStr">
        <is>
          <t>畜牧局</t>
        </is>
      </c>
      <c r="M99" s="65" t="inlineStr">
        <is>
          <t>甜水镇</t>
        </is>
      </c>
      <c r="N99" s="65" t="n">
        <v>2020.12</v>
      </c>
      <c r="O99" s="65" t="n"/>
    </row>
    <row r="100" ht="45" customFormat="1" customHeight="1" s="2">
      <c r="A100" s="32" t="inlineStr">
        <is>
          <t>(3)</t>
        </is>
      </c>
      <c r="B100" s="65" t="inlineStr">
        <is>
          <t xml:space="preserve">
脱贫户（监测对象）种畜补贴（湖羊基础母羊）</t>
        </is>
      </c>
      <c r="C100" s="65" t="inlineStr">
        <is>
          <t>新建</t>
        </is>
      </c>
      <c r="D100" s="65" t="inlineStr">
        <is>
          <t>2021.01
-
2021.12</t>
        </is>
      </c>
      <c r="E100" s="65" t="inlineStr">
        <is>
          <t>洪德镇</t>
        </is>
      </c>
      <c r="F100" s="34" t="inlineStr">
        <is>
          <t>扶持88户脱贫户发展湖羊养殖，其中：丁阳渠子村15户，耿塬畔村10户，洪德街村6户，梁岔村5户，马塬村15户，苗河村3户，私盐路村9户，苏长沟村8户，新集子村6户，张崾岘村4户，赵洼村7户。</t>
        </is>
      </c>
      <c r="G100" s="65" t="n">
        <v>70.40000000000001</v>
      </c>
      <c r="H100" s="34" t="inlineStr">
        <is>
          <t>培育养殖示范户，带动脱贫户和边缘户发展湖羊养殖，增加收入。</t>
        </is>
      </c>
      <c r="I100" s="65" t="n">
        <v>11</v>
      </c>
      <c r="J100" s="164" t="n">
        <v>0.008800000000000001</v>
      </c>
      <c r="K100" s="164" t="n">
        <v>0.03696</v>
      </c>
      <c r="L100" s="65" t="inlineStr">
        <is>
          <t>畜牧局</t>
        </is>
      </c>
      <c r="M100" s="65" t="inlineStr">
        <is>
          <t>洪德镇</t>
        </is>
      </c>
      <c r="N100" s="65" t="n">
        <v>2020.12</v>
      </c>
      <c r="O100" s="65" t="n"/>
    </row>
    <row r="101" ht="45" customFormat="1" customHeight="1" s="2">
      <c r="A101" s="32" t="inlineStr">
        <is>
          <t>(4)</t>
        </is>
      </c>
      <c r="B101" s="65" t="inlineStr">
        <is>
          <t xml:space="preserve">
脱贫户（监测对象）种畜补贴（湖羊基础母羊）</t>
        </is>
      </c>
      <c r="C101" s="65" t="inlineStr">
        <is>
          <t>新建</t>
        </is>
      </c>
      <c r="D101" s="65" t="inlineStr">
        <is>
          <t>2021.01
-
2021.12</t>
        </is>
      </c>
      <c r="E101" s="65" t="inlineStr">
        <is>
          <t>车道镇</t>
        </is>
      </c>
      <c r="F101" s="34" t="inlineStr">
        <is>
          <t>扶持303户脱贫户发展湖羊养殖，其中：元峁村20户，苦水掌村50户，双庙村16户，王西掌村12户，吊渠村30户，杨掌村20户，万安村12户，魏洼村14户，陈掌村10户，红台村10户，樱桃掌村20户，安掌村20户，代掌村15户，刘渠村18户，刘园子村36户。</t>
        </is>
      </c>
      <c r="G101" s="65" t="n">
        <v>242.4</v>
      </c>
      <c r="H101" s="34" t="inlineStr">
        <is>
          <t>培育养殖示范户，带动脱贫户和边缘户发展湖羊养殖，增加收入。</t>
        </is>
      </c>
      <c r="I101" s="65" t="n">
        <v>15</v>
      </c>
      <c r="J101" s="164" t="n">
        <v>0.0303</v>
      </c>
      <c r="K101" s="164" t="n">
        <v>0.12726</v>
      </c>
      <c r="L101" s="65" t="inlineStr">
        <is>
          <t>畜牧局</t>
        </is>
      </c>
      <c r="M101" s="65" t="inlineStr">
        <is>
          <t>车道镇</t>
        </is>
      </c>
      <c r="N101" s="65" t="n">
        <v>2020.12</v>
      </c>
      <c r="O101" s="65" t="n"/>
    </row>
    <row r="102" ht="45" customFormat="1" customHeight="1" s="2">
      <c r="A102" s="32" t="inlineStr">
        <is>
          <t>(5)</t>
        </is>
      </c>
      <c r="B102" s="65" t="inlineStr">
        <is>
          <t xml:space="preserve">
脱贫户（监测对象）种畜补贴（湖羊基础母羊）</t>
        </is>
      </c>
      <c r="C102" s="65" t="inlineStr">
        <is>
          <t>新建</t>
        </is>
      </c>
      <c r="D102" s="65" t="inlineStr">
        <is>
          <t>2021.01
-
2021.12</t>
        </is>
      </c>
      <c r="E102" s="65" t="inlineStr">
        <is>
          <t>耿湾乡</t>
        </is>
      </c>
      <c r="F102" s="34" t="inlineStr">
        <is>
          <t>扶持93户脱贫户发展湖羊养殖，其中：张台村1户，万家湾村23户，黑城岔村9户，许家掌村3户，郝东掌村8户，潘掌村14户，天桥村12户（边缘户2户），耿河村6户，早流渠村17户。</t>
        </is>
      </c>
      <c r="G102" s="65" t="n">
        <v>74.40000000000001</v>
      </c>
      <c r="H102" s="34" t="inlineStr">
        <is>
          <t>培育养殖示范户，带动脱贫户和边缘户发展湖羊养殖，增加收入。</t>
        </is>
      </c>
      <c r="I102" s="65" t="n">
        <v>9</v>
      </c>
      <c r="J102" s="164" t="n">
        <v>0.009299999999999999</v>
      </c>
      <c r="K102" s="164" t="n">
        <v>0.03906</v>
      </c>
      <c r="L102" s="65" t="inlineStr">
        <is>
          <t>畜牧局</t>
        </is>
      </c>
      <c r="M102" s="65" t="inlineStr">
        <is>
          <t>耿湾乡</t>
        </is>
      </c>
      <c r="N102" s="65" t="n">
        <v>2020.12</v>
      </c>
      <c r="O102" s="65" t="n"/>
    </row>
    <row r="103" ht="45" customFormat="1" customHeight="1" s="2">
      <c r="A103" s="32" t="inlineStr">
        <is>
          <t>(6)</t>
        </is>
      </c>
      <c r="B103" s="65" t="inlineStr">
        <is>
          <t xml:space="preserve">
脱贫户（监测对象）种畜补贴（湖羊基础母羊）</t>
        </is>
      </c>
      <c r="C103" s="65" t="inlineStr">
        <is>
          <t>新建</t>
        </is>
      </c>
      <c r="D103" s="65" t="inlineStr">
        <is>
          <t>2021.01
-
2021.12</t>
        </is>
      </c>
      <c r="E103" s="65" t="inlineStr">
        <is>
          <t>毛井镇</t>
        </is>
      </c>
      <c r="F103" s="34" t="inlineStr">
        <is>
          <t>扶持31户脱贫户发展湖羊养殖，其中：丁连掌村100只，杨东掌村94，山西掌村100只，红土咀10只。</t>
        </is>
      </c>
      <c r="G103" s="65" t="n">
        <v>24.32</v>
      </c>
      <c r="H103" s="34" t="inlineStr">
        <is>
          <t>培育养殖示范户，带动脱贫户和边缘户发展湖羊养殖，增加收入。</t>
        </is>
      </c>
      <c r="I103" s="65" t="n">
        <v>4</v>
      </c>
      <c r="J103" s="164" t="n">
        <v>0.0031</v>
      </c>
      <c r="K103" s="164" t="n">
        <v>0.0128</v>
      </c>
      <c r="L103" s="65" t="inlineStr">
        <is>
          <t>畜牧局</t>
        </is>
      </c>
      <c r="M103" s="65" t="inlineStr">
        <is>
          <t>毛井镇</t>
        </is>
      </c>
      <c r="N103" s="65" t="n">
        <v>2020.12</v>
      </c>
      <c r="O103" s="65" t="n"/>
    </row>
    <row r="104" ht="45" customFormat="1" customHeight="1" s="2">
      <c r="A104" s="32" t="inlineStr">
        <is>
          <t>(7)</t>
        </is>
      </c>
      <c r="B104" s="65" t="inlineStr">
        <is>
          <t xml:space="preserve">
脱贫户（监测对象）种畜补贴（湖羊基础母羊）</t>
        </is>
      </c>
      <c r="C104" s="65" t="inlineStr">
        <is>
          <t>新建</t>
        </is>
      </c>
      <c r="D104" s="65" t="inlineStr">
        <is>
          <t>2021.01
-
2021.12</t>
        </is>
      </c>
      <c r="E104" s="65" t="inlineStr">
        <is>
          <t>虎洞镇</t>
        </is>
      </c>
      <c r="F104" s="34" t="inlineStr">
        <is>
          <t>扶持181户脱贫户发展湖羊养殖，其中：半个城村10户，常兆台村10户，高庙湾村15户，贾驿村30户，刘解掌村31户，魏家河村10户，张大掌村5户，砂井子村5户，金庄原村65户。</t>
        </is>
      </c>
      <c r="G104" s="65" t="n">
        <v>144.8</v>
      </c>
      <c r="H104" s="34" t="inlineStr">
        <is>
          <t>培育养殖示范户，带动脱贫户和边缘户发展湖羊养殖，增加收入。</t>
        </is>
      </c>
      <c r="I104" s="65" t="n">
        <v>9</v>
      </c>
      <c r="J104" s="164" t="n">
        <v>0.0181</v>
      </c>
      <c r="K104" s="164" t="n">
        <v>0.07602</v>
      </c>
      <c r="L104" s="65" t="inlineStr">
        <is>
          <t>畜牧局</t>
        </is>
      </c>
      <c r="M104" s="65" t="inlineStr">
        <is>
          <t>虎洞镇</t>
        </is>
      </c>
      <c r="N104" s="65" t="n">
        <v>2020.12</v>
      </c>
      <c r="O104" s="65" t="n"/>
    </row>
    <row r="105" ht="45" customFormat="1" customHeight="1" s="2">
      <c r="A105" s="32" t="inlineStr">
        <is>
          <t>(8)</t>
        </is>
      </c>
      <c r="B105" s="65" t="inlineStr">
        <is>
          <t xml:space="preserve">
脱贫户（监测对象）种畜补贴（湖羊基础母羊）</t>
        </is>
      </c>
      <c r="C105" s="65" t="inlineStr">
        <is>
          <t>新建</t>
        </is>
      </c>
      <c r="D105" s="65" t="inlineStr">
        <is>
          <t>2021.01
-
2021.12</t>
        </is>
      </c>
      <c r="E105" s="65" t="inlineStr">
        <is>
          <t>环城镇</t>
        </is>
      </c>
      <c r="F105" s="34" t="inlineStr">
        <is>
          <t>扶持51户脱贫户发展湖羊养殖，其中：张滩滩村5户，赵小掌21户，宁老庄18户，高龚塬村6户，冉旗寨村1户。</t>
        </is>
      </c>
      <c r="G105" s="65" t="n">
        <v>40.8</v>
      </c>
      <c r="H105" s="34" t="inlineStr">
        <is>
          <t>培育养殖示范户，带动脱贫户和边缘户发展湖羊养殖，增加收入。</t>
        </is>
      </c>
      <c r="I105" s="65" t="n">
        <v>5</v>
      </c>
      <c r="J105" s="164" t="n">
        <v>0.0051</v>
      </c>
      <c r="K105" s="164" t="n">
        <v>0.02142</v>
      </c>
      <c r="L105" s="65" t="inlineStr">
        <is>
          <t>畜牧局</t>
        </is>
      </c>
      <c r="M105" s="65" t="inlineStr">
        <is>
          <t>环城镇</t>
        </is>
      </c>
      <c r="N105" s="65" t="n">
        <v>2020.12</v>
      </c>
      <c r="O105" s="65" t="n"/>
    </row>
    <row r="106" ht="45" customFormat="1" customHeight="1" s="2">
      <c r="A106" s="32" t="inlineStr">
        <is>
          <t>(9)</t>
        </is>
      </c>
      <c r="B106" s="65" t="inlineStr">
        <is>
          <t xml:space="preserve">
脱贫户（监测对象）种畜补贴（湖羊基础母羊）</t>
        </is>
      </c>
      <c r="C106" s="65" t="inlineStr">
        <is>
          <t>新建</t>
        </is>
      </c>
      <c r="D106" s="65" t="inlineStr">
        <is>
          <t>2021.01
-
2021.12</t>
        </is>
      </c>
      <c r="E106" s="65" t="inlineStr">
        <is>
          <t>樊家川镇</t>
        </is>
      </c>
      <c r="F106" s="34" t="inlineStr">
        <is>
          <t>扶持214户脱贫户发展湖羊养殖，其中：慕家河村30户，樊家川村30户，马驿沟村10户，郝集村40户，长城村20户，闫塬村21户，李崾岘村23户，马骏滩40户。</t>
        </is>
      </c>
      <c r="G106" s="65" t="n">
        <v>171.2</v>
      </c>
      <c r="H106" s="34" t="inlineStr">
        <is>
          <t>培育养殖示范户，带动脱贫户和边缘户发展湖羊养殖，增加收入。</t>
        </is>
      </c>
      <c r="I106" s="65" t="n">
        <v>8</v>
      </c>
      <c r="J106" s="164" t="n">
        <v>0.0214</v>
      </c>
      <c r="K106" s="164" t="n">
        <v>0.08988</v>
      </c>
      <c r="L106" s="65" t="inlineStr">
        <is>
          <t>畜牧局</t>
        </is>
      </c>
      <c r="M106" s="65" t="inlineStr">
        <is>
          <t>樊家川镇</t>
        </is>
      </c>
      <c r="N106" s="65" t="n">
        <v>2020.12</v>
      </c>
      <c r="O106" s="65" t="n"/>
    </row>
    <row r="107" ht="45" customFormat="1" customHeight="1" s="2">
      <c r="A107" s="32" t="inlineStr">
        <is>
          <t>(10)</t>
        </is>
      </c>
      <c r="B107" s="65" t="inlineStr">
        <is>
          <t xml:space="preserve">
脱贫户（监测对象）种畜补贴（湖羊基础母羊）</t>
        </is>
      </c>
      <c r="C107" s="65" t="inlineStr">
        <is>
          <t>新建</t>
        </is>
      </c>
      <c r="D107" s="65" t="inlineStr">
        <is>
          <t>2021.01
-
2021.12</t>
        </is>
      </c>
      <c r="E107" s="65" t="inlineStr">
        <is>
          <t>山城乡</t>
        </is>
      </c>
      <c r="F107" s="34" t="inlineStr">
        <is>
          <t>扶持144户脱贫户发展湖羊养殖，其中：山城堡村12户，八里铺村5户，薛塬村30户，王山口子村50户，寨柯村10户，冯家沟村5户，郝掌村10户，赵庄村10户，谢庄村12户。</t>
        </is>
      </c>
      <c r="G107" s="65" t="n">
        <v>115.2</v>
      </c>
      <c r="H107" s="34" t="inlineStr">
        <is>
          <t>培育养殖示范户，带动脱贫户和边缘户发展湖羊养殖，增加收入。</t>
        </is>
      </c>
      <c r="I107" s="65" t="n">
        <v>9</v>
      </c>
      <c r="J107" s="164" t="n">
        <v>0.0144</v>
      </c>
      <c r="K107" s="164" t="n">
        <v>0.06048</v>
      </c>
      <c r="L107" s="65" t="inlineStr">
        <is>
          <t>畜牧局</t>
        </is>
      </c>
      <c r="M107" s="65" t="inlineStr">
        <is>
          <t>山城乡</t>
        </is>
      </c>
      <c r="N107" s="65" t="n">
        <v>2020.12</v>
      </c>
      <c r="O107" s="65" t="n"/>
    </row>
    <row r="108" ht="45" customFormat="1" customHeight="1" s="2">
      <c r="A108" s="32" t="inlineStr">
        <is>
          <t>(11)</t>
        </is>
      </c>
      <c r="B108" s="65" t="inlineStr">
        <is>
          <t xml:space="preserve">
脱贫户（监测对象）种畜补贴（湖羊基础母羊）</t>
        </is>
      </c>
      <c r="C108" s="65" t="inlineStr">
        <is>
          <t>新建</t>
        </is>
      </c>
      <c r="D108" s="65" t="inlineStr">
        <is>
          <t>2021.01
-
2021.12</t>
        </is>
      </c>
      <c r="E108" s="65" t="inlineStr">
        <is>
          <t>芦家湾乡</t>
        </is>
      </c>
      <c r="F108" s="34" t="inlineStr">
        <is>
          <t>扶持137户脱贫户发展湖羊养殖，其中：杨新庄村50户，庙儿掌村10户，井川村2户，宋家掌村10户，桃李湾村10户，大堡条村5户，盘龙20户，小堡条村20户，花儿掌村10户。</t>
        </is>
      </c>
      <c r="G108" s="65" t="n">
        <v>109.6</v>
      </c>
      <c r="H108" s="34" t="inlineStr">
        <is>
          <t>培育养殖示范户，带动脱贫户和边缘户发展湖羊养殖，增加收入。</t>
        </is>
      </c>
      <c r="I108" s="65" t="n">
        <v>9</v>
      </c>
      <c r="J108" s="164" t="n">
        <v>0.0137</v>
      </c>
      <c r="K108" s="164" t="n">
        <v>0.05754</v>
      </c>
      <c r="L108" s="65" t="inlineStr">
        <is>
          <t>畜牧局</t>
        </is>
      </c>
      <c r="M108" s="65" t="inlineStr">
        <is>
          <t>芦家湾乡</t>
        </is>
      </c>
      <c r="N108" s="65" t="n">
        <v>2020.12</v>
      </c>
      <c r="O108" s="65" t="n"/>
    </row>
    <row r="109" ht="45" customFormat="1" customHeight="1" s="2">
      <c r="A109" s="32" t="inlineStr">
        <is>
          <t>(12)</t>
        </is>
      </c>
      <c r="B109" s="65" t="inlineStr">
        <is>
          <t xml:space="preserve">
脱贫户（监测对象）种畜补贴（湖羊基础母羊）</t>
        </is>
      </c>
      <c r="C109" s="65" t="inlineStr">
        <is>
          <t>新建</t>
        </is>
      </c>
      <c r="D109" s="65" t="inlineStr">
        <is>
          <t>2021.01
-
2021.12</t>
        </is>
      </c>
      <c r="E109" s="65" t="inlineStr">
        <is>
          <t>南湫乡</t>
        </is>
      </c>
      <c r="F109" s="34" t="inlineStr">
        <is>
          <t>扶持48户脱贫户发展湖羊养殖，其中：代家洼村8户，党家洼村10户，岳后渠村5户，杨兴堡村5户，洪涝池村10户，花儿山村10户。</t>
        </is>
      </c>
      <c r="G109" s="65" t="n">
        <v>38.4</v>
      </c>
      <c r="H109" s="34" t="inlineStr">
        <is>
          <t>培育养殖示范户，带动脱贫户和边缘户发展湖羊养殖，增加收入。</t>
        </is>
      </c>
      <c r="I109" s="65" t="n">
        <v>6</v>
      </c>
      <c r="J109" s="164" t="n">
        <v>0.0048</v>
      </c>
      <c r="K109" s="164" t="n">
        <v>0.02016</v>
      </c>
      <c r="L109" s="65" t="inlineStr">
        <is>
          <t>畜牧局</t>
        </is>
      </c>
      <c r="M109" s="65" t="inlineStr">
        <is>
          <t>南湫乡</t>
        </is>
      </c>
      <c r="N109" s="65" t="n">
        <v>2020.12</v>
      </c>
      <c r="O109" s="65" t="n"/>
    </row>
    <row r="110" ht="45" customFormat="1" customHeight="1" s="2">
      <c r="A110" s="32" t="inlineStr">
        <is>
          <t>(13)</t>
        </is>
      </c>
      <c r="B110" s="65" t="inlineStr">
        <is>
          <t xml:space="preserve">
脱贫户（监测对象）种畜补贴（湖羊基础母羊）</t>
        </is>
      </c>
      <c r="C110" s="65" t="inlineStr">
        <is>
          <t>新建</t>
        </is>
      </c>
      <c r="D110" s="65" t="inlineStr">
        <is>
          <t>2021.01
-
2021.12</t>
        </is>
      </c>
      <c r="E110" s="65" t="inlineStr">
        <is>
          <t>秦团庄乡</t>
        </is>
      </c>
      <c r="F110" s="34" t="inlineStr">
        <is>
          <t>扶持65户脱贫户发展湖羊养殖，其中：新峁村15户，大天子村20户，秦团庄村10户，新集子村20户。</t>
        </is>
      </c>
      <c r="G110" s="65" t="n">
        <v>52</v>
      </c>
      <c r="H110" s="34" t="inlineStr">
        <is>
          <t>培育养殖示范户，带动脱贫户和边缘户发展湖羊养殖，增加收入。</t>
        </is>
      </c>
      <c r="I110" s="65" t="n">
        <v>4</v>
      </c>
      <c r="J110" s="164" t="n">
        <v>0.0065</v>
      </c>
      <c r="K110" s="164" t="n">
        <v>0.0273</v>
      </c>
      <c r="L110" s="65" t="inlineStr">
        <is>
          <t>畜牧局</t>
        </is>
      </c>
      <c r="M110" s="65" t="inlineStr">
        <is>
          <t>秦团庄乡</t>
        </is>
      </c>
      <c r="N110" s="65" t="n">
        <v>2020.12</v>
      </c>
      <c r="O110" s="65" t="n"/>
    </row>
    <row r="111" ht="45" customFormat="1" customHeight="1" s="2">
      <c r="A111" s="32" t="inlineStr">
        <is>
          <t>(14)</t>
        </is>
      </c>
      <c r="B111" s="65" t="inlineStr">
        <is>
          <t xml:space="preserve">
脱贫户（监测对象）种畜补贴（湖羊基础母羊）</t>
        </is>
      </c>
      <c r="C111" s="65" t="inlineStr">
        <is>
          <t>新建</t>
        </is>
      </c>
      <c r="D111" s="65" t="inlineStr">
        <is>
          <t>2021.01
-
2021.12</t>
        </is>
      </c>
      <c r="E111" s="65" t="inlineStr">
        <is>
          <t>曲子镇</t>
        </is>
      </c>
      <c r="F111" s="34" t="inlineStr">
        <is>
          <t>扶持9户脱贫户发展湖羊养殖，其中：高李湾村2户，楼房子村6户，小庄子村1户。</t>
        </is>
      </c>
      <c r="G111" s="65" t="n">
        <v>7.2</v>
      </c>
      <c r="H111" s="34" t="inlineStr">
        <is>
          <t>培育养殖示范户，带动脱贫户和边缘户发展湖羊养殖，增加收入。</t>
        </is>
      </c>
      <c r="I111" s="65" t="n">
        <v>3</v>
      </c>
      <c r="J111" s="164" t="n">
        <v>0.0009</v>
      </c>
      <c r="K111" s="164" t="n">
        <v>0.00378</v>
      </c>
      <c r="L111" s="65" t="inlineStr">
        <is>
          <t>畜牧局</t>
        </is>
      </c>
      <c r="M111" s="65" t="inlineStr">
        <is>
          <t>曲子镇</t>
        </is>
      </c>
      <c r="N111" s="65" t="n">
        <v>2020.12</v>
      </c>
      <c r="O111" s="65" t="n"/>
    </row>
    <row r="112" ht="55" customFormat="1" customHeight="1" s="2">
      <c r="A112" s="32" t="inlineStr">
        <is>
          <t>(15)</t>
        </is>
      </c>
      <c r="B112" s="65" t="inlineStr">
        <is>
          <t xml:space="preserve">
脱贫户（监测对象）种畜补贴（湖羊基础母羊）</t>
        </is>
      </c>
      <c r="C112" s="65" t="inlineStr">
        <is>
          <t>新建</t>
        </is>
      </c>
      <c r="D112" s="65" t="inlineStr">
        <is>
          <t>2021.01
-
2021.12</t>
        </is>
      </c>
      <c r="E112" s="65" t="inlineStr">
        <is>
          <t>天池乡</t>
        </is>
      </c>
      <c r="F112" s="34" t="inlineStr">
        <is>
          <t>扶持241户脱贫户，1户边缘户发展湖羊养殖，其中：张邓塬村8户，殷屈河31户，苏北岔20户，潘老庄村33户，四合掌7户，老庄湾村20户，鲜岔村9户，碾盘岭3户，大方山8户，喜家坪村17户，曹李川村32户，吴城子村27户，大庄台3户，井渠淌1户，梁家河18户，天池村4户，吴城子村1户（边缘户1户）。</t>
        </is>
      </c>
      <c r="G112" s="65" t="n">
        <v>193.6</v>
      </c>
      <c r="H112" s="34" t="inlineStr">
        <is>
          <t>培育养殖示范户，带动脱贫户和边缘户发展湖羊养殖，增加收入。</t>
        </is>
      </c>
      <c r="I112" s="65" t="n">
        <v>17</v>
      </c>
      <c r="J112" s="164" t="n">
        <v>0.0242</v>
      </c>
      <c r="K112" s="164" t="n">
        <v>0.10164</v>
      </c>
      <c r="L112" s="65" t="inlineStr">
        <is>
          <t>畜牧局</t>
        </is>
      </c>
      <c r="M112" s="65" t="inlineStr">
        <is>
          <t>天池乡</t>
        </is>
      </c>
      <c r="N112" s="65" t="n">
        <v>2020.12</v>
      </c>
      <c r="O112" s="65" t="n"/>
    </row>
    <row r="113" ht="45" customFormat="1" customHeight="1" s="2">
      <c r="A113" s="32" t="inlineStr">
        <is>
          <t>(16)</t>
        </is>
      </c>
      <c r="B113" s="65" t="inlineStr">
        <is>
          <t xml:space="preserve">
脱贫户（监测对象）种畜补贴（湖羊基础母羊）</t>
        </is>
      </c>
      <c r="C113" s="65" t="inlineStr">
        <is>
          <t>新建</t>
        </is>
      </c>
      <c r="D113" s="65" t="inlineStr">
        <is>
          <t>2021.01
-
2021.12</t>
        </is>
      </c>
      <c r="E113" s="65" t="inlineStr">
        <is>
          <t>演武乡</t>
        </is>
      </c>
      <c r="F113" s="34" t="inlineStr">
        <is>
          <t>扶持111户脱贫户发展湖羊养殖，其中：吴家塬村13户，走马硷10户，佛岔村39户，曳郭咀村7户，杨家洼村19户，刘坪村8户，黑泉河村14户，黄山村1户。</t>
        </is>
      </c>
      <c r="G113" s="65" t="n">
        <v>88.8</v>
      </c>
      <c r="H113" s="34" t="inlineStr">
        <is>
          <t>培育养殖示范户，带动脱贫户和边缘户发展湖羊养殖，增加收入。</t>
        </is>
      </c>
      <c r="I113" s="65" t="n">
        <v>8</v>
      </c>
      <c r="J113" s="164" t="n">
        <v>0.0111</v>
      </c>
      <c r="K113" s="164" t="n">
        <v>0.04662</v>
      </c>
      <c r="L113" s="65" t="inlineStr">
        <is>
          <t>畜牧局</t>
        </is>
      </c>
      <c r="M113" s="65" t="inlineStr">
        <is>
          <t>演武乡</t>
        </is>
      </c>
      <c r="N113" s="65" t="n">
        <v>2020.12</v>
      </c>
      <c r="O113" s="65" t="n"/>
    </row>
    <row r="114" ht="58" customFormat="1" customHeight="1" s="2">
      <c r="A114" s="32" t="inlineStr">
        <is>
          <t>(17)</t>
        </is>
      </c>
      <c r="B114" s="65" t="inlineStr">
        <is>
          <t xml:space="preserve">
脱贫户（监测对象）种畜补贴（湖羊基础母羊）</t>
        </is>
      </c>
      <c r="C114" s="65" t="inlineStr">
        <is>
          <t>新建</t>
        </is>
      </c>
      <c r="D114" s="65" t="inlineStr">
        <is>
          <t>2021.01
-
2021.12</t>
        </is>
      </c>
      <c r="E114" s="65" t="inlineStr">
        <is>
          <t>合道镇</t>
        </is>
      </c>
      <c r="F114" s="34" t="inlineStr">
        <is>
          <t>扶持190户脱贫户和边缘户发展湖羊养殖，其中：常崾岘村10户，陈旗塬村10户，大路洼村10户，何家坪村10户，红崖洼村10户，梁坪村10户，尚西坪村10户，沈家岭村17户，唐台子村10户，陶洼子村10户，瓦天沟村12户，辛坪村10户，杨坪沟村13户，寨子坪村12户，赵家塬村10户，赵台村16户，朱家塬村10户。</t>
        </is>
      </c>
      <c r="G114" s="65" t="n">
        <v>152</v>
      </c>
      <c r="H114" s="34" t="inlineStr">
        <is>
          <t>培育养殖示范户，带动脱贫户和边缘户发展湖羊养殖，增加收入。</t>
        </is>
      </c>
      <c r="I114" s="65" t="n">
        <v>17</v>
      </c>
      <c r="J114" s="164" t="n">
        <v>0.019</v>
      </c>
      <c r="K114" s="164" t="n">
        <v>0.0756</v>
      </c>
      <c r="L114" s="65" t="inlineStr">
        <is>
          <t>畜牧局</t>
        </is>
      </c>
      <c r="M114" s="65" t="inlineStr">
        <is>
          <t>合道镇</t>
        </is>
      </c>
      <c r="N114" s="65" t="n">
        <v>2020.12</v>
      </c>
      <c r="O114" s="65" t="n"/>
    </row>
    <row r="115" ht="45" customFormat="1" customHeight="1" s="2">
      <c r="A115" s="32" t="inlineStr">
        <is>
          <t>(18)</t>
        </is>
      </c>
      <c r="B115" s="65" t="inlineStr">
        <is>
          <t xml:space="preserve">
脱贫户（监测对象）种畜补贴（湖羊基础母羊）</t>
        </is>
      </c>
      <c r="C115" s="65" t="inlineStr">
        <is>
          <t>新建</t>
        </is>
      </c>
      <c r="D115" s="65" t="inlineStr">
        <is>
          <t>2021.01
-
2021.12</t>
        </is>
      </c>
      <c r="E115" s="65" t="inlineStr">
        <is>
          <t>小南沟乡</t>
        </is>
      </c>
      <c r="F115" s="34" t="inlineStr">
        <is>
          <t>扶持94户脱贫户发展湖羊养殖，其中：汪天子村20户，李上山村10户，李塬村10户，丁寨柯村10户，陈掌村6户，粉子山村8户，小南沟村10户，连川村3户，天子渠村7户，燕麦掌村10户。</t>
        </is>
      </c>
      <c r="G115" s="65" t="n">
        <v>75.2</v>
      </c>
      <c r="H115" s="34" t="inlineStr">
        <is>
          <t>培育养殖示范户，带动脱贫户和边缘户发展湖羊养殖，增加收入。</t>
        </is>
      </c>
      <c r="I115" s="65" t="n">
        <v>10</v>
      </c>
      <c r="J115" s="164" t="n">
        <v>0.0094</v>
      </c>
      <c r="K115" s="164" t="n">
        <v>0.03948</v>
      </c>
      <c r="L115" s="65" t="inlineStr">
        <is>
          <t>畜牧局</t>
        </is>
      </c>
      <c r="M115" s="65" t="inlineStr">
        <is>
          <t>小南沟乡</t>
        </is>
      </c>
      <c r="N115" s="65" t="n">
        <v>2020.12</v>
      </c>
      <c r="O115" s="65" t="n"/>
    </row>
    <row r="116" ht="45" customFormat="1" customHeight="1" s="2">
      <c r="A116" s="32" t="inlineStr">
        <is>
          <t>(19)</t>
        </is>
      </c>
      <c r="B116" s="65" t="inlineStr">
        <is>
          <t xml:space="preserve">
脱贫户（监测对象）种畜补贴（湖羊基础母羊）</t>
        </is>
      </c>
      <c r="C116" s="65" t="inlineStr">
        <is>
          <t>新建</t>
        </is>
      </c>
      <c r="D116" s="65" t="inlineStr">
        <is>
          <t>2021.01
-
2021.12</t>
        </is>
      </c>
      <c r="E116" s="65" t="inlineStr">
        <is>
          <t>木钵镇</t>
        </is>
      </c>
      <c r="F116" s="34" t="inlineStr">
        <is>
          <t>扶持64户脱贫户发展湖羊养殖，其中：邓寨子村10户，高寨村8户，坪子塬村3户，二合塬村5户，井儿岔村6户，韩洼子村8户，白家掌村1户，高楼塬村1户，郭西掌村22户。</t>
        </is>
      </c>
      <c r="G116" s="65" t="n">
        <v>51.2</v>
      </c>
      <c r="H116" s="34" t="inlineStr">
        <is>
          <t>培育养殖示范户，带动脱贫户和边缘户发展湖羊养殖，增加收入。</t>
        </is>
      </c>
      <c r="I116" s="65" t="n">
        <v>9</v>
      </c>
      <c r="J116" s="164" t="n">
        <v>0.0064</v>
      </c>
      <c r="K116" s="164" t="n">
        <v>0.02688</v>
      </c>
      <c r="L116" s="65" t="inlineStr">
        <is>
          <t>畜牧局</t>
        </is>
      </c>
      <c r="M116" s="65" t="inlineStr">
        <is>
          <t>木钵镇</t>
        </is>
      </c>
      <c r="N116" s="65" t="n">
        <v>2020.12</v>
      </c>
      <c r="O116" s="65" t="n"/>
    </row>
    <row r="117" ht="52" customFormat="1" customHeight="1" s="2">
      <c r="A117" s="32" t="inlineStr">
        <is>
          <t>(20)</t>
        </is>
      </c>
      <c r="B117" s="65" t="inlineStr">
        <is>
          <t xml:space="preserve">
脱贫户（监测对象）种畜补贴（湖羊基础母羊）</t>
        </is>
      </c>
      <c r="C117" s="65" t="inlineStr">
        <is>
          <t>新建</t>
        </is>
      </c>
      <c r="D117" s="65" t="inlineStr">
        <is>
          <t>2021.01
-
2021.12</t>
        </is>
      </c>
      <c r="E117" s="65" t="inlineStr">
        <is>
          <t>八珠乡</t>
        </is>
      </c>
      <c r="F117" s="34" t="inlineStr">
        <is>
          <t>扶持212户脱贫户发展湖羊养殖，其中：八珠塬村30户，曹塬村15户，瓦崾岘村22户，杏树沟村18户，塔儿咀村18户，马连掌村19户，冯家湾村40户，苟塬村15户，湫坝沟村18户，白塬村17户。</t>
        </is>
      </c>
      <c r="G117" s="65" t="n">
        <v>169.6</v>
      </c>
      <c r="H117" s="34" t="inlineStr">
        <is>
          <t>培育养殖示范户，带动脱贫户和边缘户发展湖羊养殖，增加收入。</t>
        </is>
      </c>
      <c r="I117" s="65" t="n">
        <v>10</v>
      </c>
      <c r="J117" s="164" t="n">
        <v>0.0212</v>
      </c>
      <c r="K117" s="164" t="n">
        <v>0.08400000000000001</v>
      </c>
      <c r="L117" s="65" t="inlineStr">
        <is>
          <t>畜牧局</t>
        </is>
      </c>
      <c r="M117" s="65" t="inlineStr">
        <is>
          <t>八珠乡</t>
        </is>
      </c>
      <c r="N117" s="65" t="n">
        <v>2020.12</v>
      </c>
      <c r="O117" s="65" t="n"/>
    </row>
    <row r="118" ht="58" customFormat="1" customHeight="1" s="2">
      <c r="A118" s="32" t="inlineStr">
        <is>
          <t>1.1.3</t>
        </is>
      </c>
      <c r="B118" s="65" t="inlineStr">
        <is>
          <t xml:space="preserve">
一般户种畜补贴（湖羊基础母羊）合计</t>
        </is>
      </c>
      <c r="C118" s="65" t="inlineStr">
        <is>
          <t>新建</t>
        </is>
      </c>
      <c r="D118" s="65" t="inlineStr">
        <is>
          <t>2021.01
-
2021.12</t>
        </is>
      </c>
      <c r="E118" s="65" t="inlineStr">
        <is>
          <t>20个乡镇</t>
        </is>
      </c>
      <c r="F118" s="34" t="inlineStr">
        <is>
          <t>全县扶持20个乡镇242村2905户一般户发展湖羊养殖，每户调引基础母羊10只，湖羊基础母羊每只补助700元，条子羊每只补助650元，专业村一般户湖羊基础母羊每只补助1050，条子羊补助800元。每户补助基础母羊数量不超过10只。</t>
        </is>
      </c>
      <c r="G118" s="65" t="n">
        <v>2208</v>
      </c>
      <c r="H118" s="34" t="inlineStr">
        <is>
          <t>培育养殖示范户,带领养殖户发展湖羊养殖,增加农户收入。</t>
        </is>
      </c>
      <c r="I118" s="65" t="n">
        <v>242</v>
      </c>
      <c r="J118" s="164" t="n">
        <v>0.2905</v>
      </c>
      <c r="K118" s="164" t="n">
        <v>1.15732</v>
      </c>
      <c r="L118" s="65" t="inlineStr">
        <is>
          <t>畜牧局</t>
        </is>
      </c>
      <c r="M118" s="65" t="inlineStr">
        <is>
          <t>20个乡镇</t>
        </is>
      </c>
      <c r="N118" s="65" t="n">
        <v>2020.12</v>
      </c>
      <c r="O118" s="65" t="n"/>
    </row>
    <row r="119" ht="54" customFormat="1" customHeight="1" s="2">
      <c r="A119" s="32" t="inlineStr">
        <is>
          <t>(1)</t>
        </is>
      </c>
      <c r="B119" s="65" t="inlineStr">
        <is>
          <t xml:space="preserve">
一般户种畜补贴（湖羊基础母羊）</t>
        </is>
      </c>
      <c r="C119" s="65" t="inlineStr">
        <is>
          <t>新建</t>
        </is>
      </c>
      <c r="D119" s="65" t="inlineStr">
        <is>
          <t>2021.01
-
2021.12</t>
        </is>
      </c>
      <c r="E119" s="65" t="inlineStr">
        <is>
          <t>洪德镇</t>
        </is>
      </c>
      <c r="F119" s="34" t="inlineStr">
        <is>
          <t>全乡共涉及19村153户。其中：大户塬村7户、丁阳渠子村15户、耿塬畔村18户、河连湾村5户、洪德街村4户、寇河村4户、李达掌村2户、李塬村13户、梁岔村2户、马塬村6户、苗河村6户、私盐路村2户、 苏长沟村13户、肖关村3户、新集子村6户、许旗村4户、张崾岘村11户、张塬村15户、赵洼村17户。</t>
        </is>
      </c>
      <c r="G119" s="65" t="n">
        <v>114.45</v>
      </c>
      <c r="H119" s="34" t="inlineStr">
        <is>
          <t>培育养殖示范户,带领养殖户发展湖羊养殖,增加农户收入。</t>
        </is>
      </c>
      <c r="I119" s="65" t="n">
        <v>19</v>
      </c>
      <c r="J119" s="164" t="n">
        <v>0.0153</v>
      </c>
      <c r="K119" s="164" t="n">
        <v>0.0562</v>
      </c>
      <c r="L119" s="65" t="inlineStr">
        <is>
          <t>畜牧局</t>
        </is>
      </c>
      <c r="M119" s="65" t="inlineStr">
        <is>
          <t>洪德镇</t>
        </is>
      </c>
      <c r="N119" s="65" t="n">
        <v>2020.12</v>
      </c>
      <c r="O119" s="65" t="n"/>
    </row>
    <row r="120" ht="42" customFormat="1" customHeight="1" s="2">
      <c r="A120" s="32" t="inlineStr">
        <is>
          <t>(2)</t>
        </is>
      </c>
      <c r="B120" s="65" t="inlineStr">
        <is>
          <t xml:space="preserve">
一般户种畜补贴（湖羊基础母羊）</t>
        </is>
      </c>
      <c r="C120" s="65" t="inlineStr">
        <is>
          <t>新建</t>
        </is>
      </c>
      <c r="D120" s="65" t="inlineStr">
        <is>
          <t>2021.01
-
2021.12</t>
        </is>
      </c>
      <c r="E120" s="65" t="inlineStr">
        <is>
          <t>秦团庄乡</t>
        </is>
      </c>
      <c r="F120" s="34" t="inlineStr">
        <is>
          <t>全乡共涉及8村74户。其中：王团庄村3户、新峁村5户、白塬畔村9户、秦团庄17户、南掌堡子村9户、贾塬村11户、大天子村7户、新集子村13户。</t>
        </is>
      </c>
      <c r="G120" s="65" t="n">
        <v>53.55</v>
      </c>
      <c r="H120" s="34" t="inlineStr">
        <is>
          <t>培育养殖示范户,带领养殖户发展湖羊养殖,增加农户收入。</t>
        </is>
      </c>
      <c r="I120" s="65" t="n">
        <v>8</v>
      </c>
      <c r="J120" s="164" t="n">
        <v>0.0074</v>
      </c>
      <c r="K120" s="164" t="n">
        <v>0.0214</v>
      </c>
      <c r="L120" s="65" t="inlineStr">
        <is>
          <t>畜牧局</t>
        </is>
      </c>
      <c r="M120" s="65" t="inlineStr">
        <is>
          <t>秦团庄乡</t>
        </is>
      </c>
      <c r="N120" s="65" t="n">
        <v>2020.12</v>
      </c>
      <c r="O120" s="65" t="n"/>
    </row>
    <row r="121" ht="72" customFormat="1" customHeight="1" s="2">
      <c r="A121" s="32" t="inlineStr">
        <is>
          <t>(3)</t>
        </is>
      </c>
      <c r="B121" s="65" t="inlineStr">
        <is>
          <t xml:space="preserve">
一般户种畜补贴（湖羊基础母羊）</t>
        </is>
      </c>
      <c r="C121" s="65" t="inlineStr">
        <is>
          <t>新建</t>
        </is>
      </c>
      <c r="D121" s="65" t="inlineStr">
        <is>
          <t>2021.01
-
2021.12</t>
        </is>
      </c>
      <c r="E121" s="65" t="inlineStr">
        <is>
          <t>环城镇</t>
        </is>
      </c>
      <c r="F121" s="34" t="inlineStr">
        <is>
          <t>全乡共涉及23村257户。其中：北郭塬村7户、陈汤塬村35户、城东塬村2户、红星村2户、马坊塬村9户、宁老庄村30户、龚淌村15户、冉旗寨村18户、十八里村8户、十五里村5户、高龚塬村38户、耿家沟村5户、漫塬村9户、西川村14户、肖川村5户、鸳鸯沟村8户、杨庙掌村2户、赵小掌村13户、唐塬村6户、张滩滩村2户、张淌村11户、周塬村7户、五里屯村6户。</t>
        </is>
      </c>
      <c r="G121" s="65" t="n">
        <v>203.7</v>
      </c>
      <c r="H121" s="34" t="inlineStr">
        <is>
          <t>培育养殖示范户,带领养殖户发展湖羊养殖,增加农户收入。</t>
        </is>
      </c>
      <c r="I121" s="65" t="n">
        <v>23</v>
      </c>
      <c r="J121" s="164" t="n">
        <v>0.0257</v>
      </c>
      <c r="K121" s="164" t="n">
        <v>0.1157</v>
      </c>
      <c r="L121" s="65" t="inlineStr">
        <is>
          <t>畜牧局</t>
        </is>
      </c>
      <c r="M121" s="65" t="inlineStr">
        <is>
          <t>环城镇</t>
        </is>
      </c>
      <c r="N121" s="65" t="n">
        <v>2020.12</v>
      </c>
      <c r="O121" s="65" t="n"/>
    </row>
    <row r="122" ht="47" customFormat="1" customHeight="1" s="2">
      <c r="A122" s="32" t="inlineStr">
        <is>
          <t>(4)</t>
        </is>
      </c>
      <c r="B122" s="65" t="inlineStr">
        <is>
          <t xml:space="preserve">
一般户种畜补贴（湖羊基础母羊）</t>
        </is>
      </c>
      <c r="C122" s="65" t="inlineStr">
        <is>
          <t>新建</t>
        </is>
      </c>
      <c r="D122" s="65" t="inlineStr">
        <is>
          <t>2021.01
-
2021.12</t>
        </is>
      </c>
      <c r="E122" s="65" t="inlineStr">
        <is>
          <t>芦家湾乡</t>
        </is>
      </c>
      <c r="F122" s="34" t="inlineStr">
        <is>
          <t>全乡共涉及10村96户。其中：其中杨新庄村6户、花儿掌村10户、庙儿掌村5户、井川村4户、宋家掌村21户、桃李湾村4户、王庄村8户、大堡条村10户、盘龙村9户、小堡条村19户。</t>
        </is>
      </c>
      <c r="G122" s="65" t="n">
        <v>70</v>
      </c>
      <c r="H122" s="34" t="inlineStr">
        <is>
          <t>培育养殖示范户,带领养殖户发展湖羊养殖,增加农户收入。</t>
        </is>
      </c>
      <c r="I122" s="65" t="n">
        <v>10</v>
      </c>
      <c r="J122" s="164" t="n">
        <v>0.009599999999999999</v>
      </c>
      <c r="K122" s="164" t="n">
        <v>0.0432</v>
      </c>
      <c r="L122" s="65" t="inlineStr">
        <is>
          <t>畜牧局</t>
        </is>
      </c>
      <c r="M122" s="65" t="inlineStr">
        <is>
          <t>芦家湾乡</t>
        </is>
      </c>
      <c r="N122" s="65" t="n">
        <v>2020.12</v>
      </c>
      <c r="O122" s="65" t="n"/>
    </row>
    <row r="123" ht="61" customFormat="1" customHeight="1" s="2">
      <c r="A123" s="32" t="inlineStr">
        <is>
          <t>(5)</t>
        </is>
      </c>
      <c r="B123" s="65" t="inlineStr">
        <is>
          <t xml:space="preserve">
一般户种畜补贴（湖羊基础母羊）</t>
        </is>
      </c>
      <c r="C123" s="65" t="inlineStr">
        <is>
          <t>新建</t>
        </is>
      </c>
      <c r="D123" s="65" t="inlineStr">
        <is>
          <t>2021.01
-
2021.12</t>
        </is>
      </c>
      <c r="E123" s="65" t="inlineStr">
        <is>
          <t>合道镇</t>
        </is>
      </c>
      <c r="F123" s="34" t="inlineStr">
        <is>
          <t>全乡共涉及17村212户。其中：常崾岘村11户、陈旗塬村7户、大路洼村14户、何家坪村11户、红崖洼村15户、梁坪村18户、尚西坪村5户、唐台子村9户、陶洼子村13户、瓦天沟村9户、辛坪村4户、杨坪沟村10户、寨子坪村17户、赵家塬10户、朱家塬15户、专业村赵台26户、沈家岭村18户。</t>
        </is>
      </c>
      <c r="G123" s="65" t="n">
        <v>163.8</v>
      </c>
      <c r="H123" s="34" t="inlineStr">
        <is>
          <t>培育养殖示范户,带领养殖户发展湖羊养殖,增加农户收入。</t>
        </is>
      </c>
      <c r="I123" s="65" t="n">
        <v>17</v>
      </c>
      <c r="J123" s="164" t="n">
        <v>0.0212</v>
      </c>
      <c r="K123" s="164" t="n">
        <v>0.08903999999999999</v>
      </c>
      <c r="L123" s="65" t="inlineStr">
        <is>
          <t>畜牧局</t>
        </is>
      </c>
      <c r="M123" s="65" t="inlineStr">
        <is>
          <t>合道镇</t>
        </is>
      </c>
      <c r="N123" s="65" t="n">
        <v>2020.12</v>
      </c>
      <c r="O123" s="65" t="n"/>
    </row>
    <row r="124" ht="50" customFormat="1" customHeight="1" s="2">
      <c r="A124" s="32" t="inlineStr">
        <is>
          <t>(6)</t>
        </is>
      </c>
      <c r="B124" s="65" t="inlineStr">
        <is>
          <t xml:space="preserve">
一般户种畜补贴（湖羊基础母羊）</t>
        </is>
      </c>
      <c r="C124" s="65" t="inlineStr">
        <is>
          <t>新建</t>
        </is>
      </c>
      <c r="D124" s="65" t="inlineStr">
        <is>
          <t>2021.01
-
2021.12</t>
        </is>
      </c>
      <c r="E124" s="65" t="inlineStr">
        <is>
          <t>车道镇</t>
        </is>
      </c>
      <c r="F124" s="34" t="inlineStr">
        <is>
          <t>全乡共涉及16村236户。其中：元峁村4户、苦水掌13户、双庙村10户、王西掌14户、吊渠村19户、三角城村18户、杨掌村22户、万安村7户、魏洼村23户、陈掌村13户、红台村16户、樱桃掌村21户、安掌村7户、代掌村12户、刘渠村23户、刘园子村14户。</t>
        </is>
      </c>
      <c r="G124" s="65" t="n">
        <v>173.25</v>
      </c>
      <c r="H124" s="34" t="inlineStr">
        <is>
          <t>培育养殖示范户,带领养殖户发展湖羊养殖,增加农户收入。</t>
        </is>
      </c>
      <c r="I124" s="65" t="n">
        <v>16</v>
      </c>
      <c r="J124" s="164" t="n">
        <v>0.0236</v>
      </c>
      <c r="K124" s="164" t="n">
        <v>0.0916</v>
      </c>
      <c r="L124" s="65" t="inlineStr">
        <is>
          <t>畜牧局</t>
        </is>
      </c>
      <c r="M124" s="65" t="inlineStr">
        <is>
          <t>车道镇</t>
        </is>
      </c>
      <c r="N124" s="65" t="n">
        <v>2020.12</v>
      </c>
      <c r="O124" s="65" t="n"/>
    </row>
    <row r="125" ht="46" customFormat="1" customHeight="1" s="2">
      <c r="A125" s="32" t="inlineStr">
        <is>
          <t>(7)</t>
        </is>
      </c>
      <c r="B125" s="65" t="inlineStr">
        <is>
          <t xml:space="preserve">
一般户种畜补贴（湖羊基础母羊）</t>
        </is>
      </c>
      <c r="C125" s="65" t="inlineStr">
        <is>
          <t>新建</t>
        </is>
      </c>
      <c r="D125" s="65" t="inlineStr">
        <is>
          <t>2021.01
-
2021.12</t>
        </is>
      </c>
      <c r="E125" s="65" t="inlineStr">
        <is>
          <t>甜水镇</t>
        </is>
      </c>
      <c r="F125" s="34" t="inlineStr">
        <is>
          <t>全乡共涉及10村88户。其中：大良洼村16户、高崾岘村26户、何塬村22户、狼儿滩村4户、鲁掌村4户、七里墩村1户、甜水街村3户、张铁村5户、赵掌村1户、邱滩村6户。</t>
        </is>
      </c>
      <c r="G125" s="65" t="n">
        <v>63.35</v>
      </c>
      <c r="H125" s="34" t="inlineStr">
        <is>
          <t>培育养殖示范户,带领养殖户发展湖羊养殖,增加农户收入。</t>
        </is>
      </c>
      <c r="I125" s="65" t="n">
        <v>10</v>
      </c>
      <c r="J125" s="164" t="n">
        <v>0.008800000000000001</v>
      </c>
      <c r="K125" s="164" t="n">
        <v>0.0369</v>
      </c>
      <c r="L125" s="65" t="inlineStr">
        <is>
          <t>畜牧局</t>
        </is>
      </c>
      <c r="M125" s="65" t="inlineStr">
        <is>
          <t>甜水镇</t>
        </is>
      </c>
      <c r="N125" s="65" t="n">
        <v>2020.12</v>
      </c>
      <c r="O125" s="65" t="n"/>
    </row>
    <row r="126" ht="40" customFormat="1" customHeight="1" s="2">
      <c r="A126" s="32" t="inlineStr">
        <is>
          <t>(8)</t>
        </is>
      </c>
      <c r="B126" s="65" t="inlineStr">
        <is>
          <t xml:space="preserve">
一般户种畜补贴（湖羊基础母羊）</t>
        </is>
      </c>
      <c r="C126" s="65" t="inlineStr">
        <is>
          <t>新建</t>
        </is>
      </c>
      <c r="D126" s="65" t="inlineStr">
        <is>
          <t>2021.01
-
2021.12</t>
        </is>
      </c>
      <c r="E126" s="65" t="inlineStr">
        <is>
          <t>山城乡</t>
        </is>
      </c>
      <c r="F126" s="34" t="inlineStr">
        <is>
          <t>全乡共涉及9村50户。其中:山城堡村5户、八里铺村4户、薛塬村12户、王山口子村13户、寨柯村2户、冯家沟村3户、郝掌村2户、赵庄村6户、谢庄村3户。</t>
        </is>
      </c>
      <c r="G126" s="65" t="n">
        <v>38.7</v>
      </c>
      <c r="H126" s="34" t="inlineStr">
        <is>
          <t>培育养殖示范户,带领养殖户发展湖羊养殖,增加农户收入。</t>
        </is>
      </c>
      <c r="I126" s="65" t="n">
        <v>9</v>
      </c>
      <c r="J126" s="164" t="n">
        <v>0.005</v>
      </c>
      <c r="K126" s="164" t="n">
        <v>0.0182</v>
      </c>
      <c r="L126" s="65" t="inlineStr">
        <is>
          <t>畜牧局</t>
        </is>
      </c>
      <c r="M126" s="65" t="inlineStr">
        <is>
          <t>山城乡</t>
        </is>
      </c>
      <c r="N126" s="65" t="n">
        <v>2020.12</v>
      </c>
      <c r="O126" s="65" t="n"/>
    </row>
    <row r="127" ht="53" customFormat="1" customHeight="1" s="2">
      <c r="A127" s="32" t="inlineStr">
        <is>
          <t>(9)</t>
        </is>
      </c>
      <c r="B127" s="65" t="inlineStr">
        <is>
          <t xml:space="preserve">
一般户种畜补贴（湖羊基础母羊）</t>
        </is>
      </c>
      <c r="C127" s="65" t="inlineStr">
        <is>
          <t>新建</t>
        </is>
      </c>
      <c r="D127" s="65" t="inlineStr">
        <is>
          <t>2021.01
-
2021.12</t>
        </is>
      </c>
      <c r="E127" s="65" t="inlineStr">
        <is>
          <t>天池乡</t>
        </is>
      </c>
      <c r="F127" s="34" t="inlineStr">
        <is>
          <t>全乡共涉及15村110户。其中：天池村4户、张邓塬村15户、梁家河村8户、殷屈河村4户、苏北岔村10户、潘老庄村16户、大庄台村3户、四合掌村8户、老庄湾村1户、井渠淌村6户、鲜岔村2户、碾盘岭村6户、大方山村2户、曹李川村7户、吴城子村18户。</t>
        </is>
      </c>
      <c r="G127" s="65" t="n">
        <v>80.5</v>
      </c>
      <c r="H127" s="34" t="inlineStr">
        <is>
          <t>培育养殖示范户,带领养殖户发展湖羊养殖,增加农户收入。</t>
        </is>
      </c>
      <c r="I127" s="65" t="n">
        <v>15</v>
      </c>
      <c r="J127" s="164" t="n">
        <v>0.011</v>
      </c>
      <c r="K127" s="164" t="n">
        <v>0.044</v>
      </c>
      <c r="L127" s="65" t="inlineStr">
        <is>
          <t>畜牧局</t>
        </is>
      </c>
      <c r="M127" s="65" t="inlineStr">
        <is>
          <t>天池乡</t>
        </is>
      </c>
      <c r="N127" s="65" t="n">
        <v>2020.12</v>
      </c>
      <c r="O127" s="65" t="n"/>
    </row>
    <row r="128" ht="43" customFormat="1" customHeight="1" s="2">
      <c r="A128" s="32" t="inlineStr">
        <is>
          <t>(10)</t>
        </is>
      </c>
      <c r="B128" s="65" t="inlineStr">
        <is>
          <t xml:space="preserve">
一般户种畜补贴（湖羊基础母羊）</t>
        </is>
      </c>
      <c r="C128" s="65" t="inlineStr">
        <is>
          <t>新建</t>
        </is>
      </c>
      <c r="D128" s="65" t="inlineStr">
        <is>
          <t>2021.01
-
2021.12</t>
        </is>
      </c>
      <c r="E128" s="65" t="inlineStr">
        <is>
          <t>演武乡</t>
        </is>
      </c>
      <c r="F128" s="34" t="inlineStr">
        <is>
          <t>全乡共涉及9村140户。其中：曳郭咀村10户、杨家洼村16户、佛岔村14户、黑泉河村28户、刘坪村12户、黄山村13户、路家塬村23户、吴家塬村9户、走马硷村15户。</t>
        </is>
      </c>
      <c r="G128" s="65" t="n">
        <v>107.8</v>
      </c>
      <c r="H128" s="34" t="inlineStr">
        <is>
          <t>培育养殖示范户,带领养殖户发展湖羊养殖,增加农户收入。</t>
        </is>
      </c>
      <c r="I128" s="65" t="n">
        <v>9</v>
      </c>
      <c r="J128" s="164" t="n">
        <v>0.014</v>
      </c>
      <c r="K128" s="164" t="n">
        <v>0.0478</v>
      </c>
      <c r="L128" s="65" t="inlineStr">
        <is>
          <t>畜牧局</t>
        </is>
      </c>
      <c r="M128" s="65" t="inlineStr">
        <is>
          <t>演武乡</t>
        </is>
      </c>
      <c r="N128" s="65" t="n">
        <v>2020.12</v>
      </c>
      <c r="O128" s="65" t="n"/>
    </row>
    <row r="129" ht="47" customFormat="1" customHeight="1" s="2">
      <c r="A129" s="32" t="inlineStr">
        <is>
          <t>(11)</t>
        </is>
      </c>
      <c r="B129" s="65" t="inlineStr">
        <is>
          <t xml:space="preserve">
一般户种畜补贴（湖羊基础母羊）</t>
        </is>
      </c>
      <c r="C129" s="65" t="inlineStr">
        <is>
          <t>新建</t>
        </is>
      </c>
      <c r="D129" s="65" t="inlineStr">
        <is>
          <t>2021.01
-
2021.12</t>
        </is>
      </c>
      <c r="E129" s="65" t="inlineStr">
        <is>
          <t>毛井镇</t>
        </is>
      </c>
      <c r="F129" s="34" t="inlineStr">
        <is>
          <t>全乡共涉及12村157户。其中：二条俭村10户、砖城子村18户、山西掌村11户、杨东掌村9户、施家滩村25户、乔崾岘村10户、黄寨柯村28户、高家洼村7户、丁连掌村10户、大户掌村10户、红土咀村13户、马趟村6户。</t>
        </is>
      </c>
      <c r="G129" s="65" t="n">
        <v>123.2</v>
      </c>
      <c r="H129" s="34" t="inlineStr">
        <is>
          <t>培育养殖示范户,带领养殖户发展湖羊养殖,增加农户收入。</t>
        </is>
      </c>
      <c r="I129" s="65" t="n">
        <v>12</v>
      </c>
      <c r="J129" s="164" t="n">
        <v>0.0157</v>
      </c>
      <c r="K129" s="164" t="n">
        <v>0.06279999999999999</v>
      </c>
      <c r="L129" s="65" t="inlineStr">
        <is>
          <t>畜牧局</t>
        </is>
      </c>
      <c r="M129" s="65" t="inlineStr">
        <is>
          <t>毛井镇</t>
        </is>
      </c>
      <c r="N129" s="65" t="n">
        <v>2020.12</v>
      </c>
      <c r="O129" s="65" t="n"/>
    </row>
    <row r="130" ht="41" customFormat="1" customHeight="1" s="2">
      <c r="A130" s="32" t="inlineStr">
        <is>
          <t>(12)</t>
        </is>
      </c>
      <c r="B130" s="65" t="inlineStr">
        <is>
          <t xml:space="preserve">
一般户种畜补贴（湖羊基础母羊）</t>
        </is>
      </c>
      <c r="C130" s="65" t="inlineStr">
        <is>
          <t>新建</t>
        </is>
      </c>
      <c r="D130" s="65" t="inlineStr">
        <is>
          <t>2021.01
-
2021.12</t>
        </is>
      </c>
      <c r="E130" s="65" t="inlineStr">
        <is>
          <t>南湫乡</t>
        </is>
      </c>
      <c r="F130" s="34" t="inlineStr">
        <is>
          <t>全乡共涉及7村112户。其中：花儿山村11户、党家洼村10户、杨兴堡村10户、代家洼村24户、岳后渠村17户、洪涝池村30户、双井子村10户。</t>
        </is>
      </c>
      <c r="G130" s="65" t="n">
        <v>81.90000000000001</v>
      </c>
      <c r="H130" s="34" t="inlineStr">
        <is>
          <t>培育养殖示范户,带领养殖户发展湖羊养殖,增加农户收入。</t>
        </is>
      </c>
      <c r="I130" s="65" t="n">
        <v>7</v>
      </c>
      <c r="J130" s="164" t="n">
        <v>0.0112</v>
      </c>
      <c r="K130" s="164" t="n">
        <v>0.0567</v>
      </c>
      <c r="L130" s="65" t="inlineStr">
        <is>
          <t>畜牧局</t>
        </is>
      </c>
      <c r="M130" s="65" t="inlineStr">
        <is>
          <t>南湫乡</t>
        </is>
      </c>
      <c r="N130" s="65" t="n">
        <v>2020.12</v>
      </c>
      <c r="O130" s="65" t="n"/>
    </row>
    <row r="131" ht="41" customFormat="1" customHeight="1" s="2">
      <c r="A131" s="32" t="inlineStr">
        <is>
          <t>(13)</t>
        </is>
      </c>
      <c r="B131" s="65" t="inlineStr">
        <is>
          <t xml:space="preserve">
一般户种畜补贴（湖羊基础母羊）</t>
        </is>
      </c>
      <c r="C131" s="65" t="inlineStr">
        <is>
          <t>新建</t>
        </is>
      </c>
      <c r="D131" s="65" t="inlineStr">
        <is>
          <t>2021.01
-
2021.12</t>
        </is>
      </c>
      <c r="E131" s="65" t="inlineStr">
        <is>
          <t>耿湾乡</t>
        </is>
      </c>
      <c r="F131" s="34" t="inlineStr">
        <is>
          <t>全乡共涉及13村169户。其中：郜庄村11户、耿河村4户、韩老庄村3户、郝东掌村20户、黑城岔村6户、潘掌村17户、四合原村13户、桃树掌村3户、天桥村4户、万湾村47户、许掌村22户、早流渠村9户、张台村10户。</t>
        </is>
      </c>
      <c r="G131" s="65" t="n">
        <v>124.25</v>
      </c>
      <c r="H131" s="34" t="inlineStr">
        <is>
          <t>培育养殖示范户,带领养殖户发展湖羊养殖,增加农户收入。</t>
        </is>
      </c>
      <c r="I131" s="65" t="n">
        <v>13</v>
      </c>
      <c r="J131" s="164" t="n">
        <v>0.0169</v>
      </c>
      <c r="K131" s="164" t="n">
        <v>0.078</v>
      </c>
      <c r="L131" s="65" t="inlineStr">
        <is>
          <t>畜牧局</t>
        </is>
      </c>
      <c r="M131" s="65" t="inlineStr">
        <is>
          <t>耿湾乡</t>
        </is>
      </c>
      <c r="N131" s="65" t="n">
        <v>2020.12</v>
      </c>
      <c r="O131" s="65" t="n"/>
    </row>
    <row r="132" ht="56" customFormat="1" customHeight="1" s="2">
      <c r="A132" s="32" t="inlineStr">
        <is>
          <t>(14)</t>
        </is>
      </c>
      <c r="B132" s="65" t="inlineStr">
        <is>
          <t xml:space="preserve">
一般户种畜补贴（湖羊基础母羊）</t>
        </is>
      </c>
      <c r="C132" s="65" t="inlineStr">
        <is>
          <t>新建</t>
        </is>
      </c>
      <c r="D132" s="65" t="inlineStr">
        <is>
          <t>2021.01
-
2021.12</t>
        </is>
      </c>
      <c r="E132" s="65" t="inlineStr">
        <is>
          <t>木钵镇</t>
        </is>
      </c>
      <c r="F132" s="34" t="inlineStr">
        <is>
          <t>全乡共涉及17村130户。其中：殷家桥村6户、木钵街村7户、周湾村5户、韩洼子村10户、曹旗村10户、关营村1户、高寨村5户、高楼塬村9户、刘家塬村6户、白家掌村8户、邓寨子村8户、郭西掌村14户、二合塬村15户、坪子塬村4户、井儿岔村9户、罗家沟村7户、水坝滩村6户。</t>
        </is>
      </c>
      <c r="G132" s="65" t="n">
        <v>92.40000000000001</v>
      </c>
      <c r="H132" s="34" t="inlineStr">
        <is>
          <t>培育养殖示范户,带领养殖户发展湖羊养殖,增加农户收入。</t>
        </is>
      </c>
      <c r="I132" s="65" t="n">
        <v>17</v>
      </c>
      <c r="J132" s="164" t="n">
        <v>0.013</v>
      </c>
      <c r="K132" s="164" t="n">
        <v>0.0567</v>
      </c>
      <c r="L132" s="65" t="inlineStr">
        <is>
          <t>畜牧局</t>
        </is>
      </c>
      <c r="M132" s="65" t="inlineStr">
        <is>
          <t>木钵镇</t>
        </is>
      </c>
      <c r="N132" s="65" t="n">
        <v>2020.12</v>
      </c>
      <c r="O132" s="65" t="n"/>
    </row>
    <row r="133" ht="41" customFormat="1" customHeight="1" s="2">
      <c r="A133" s="32" t="inlineStr">
        <is>
          <t>(15)</t>
        </is>
      </c>
      <c r="B133" s="65" t="inlineStr">
        <is>
          <t xml:space="preserve">
一般户种畜补贴（湖羊基础母羊）</t>
        </is>
      </c>
      <c r="C133" s="65" t="inlineStr">
        <is>
          <t>新建</t>
        </is>
      </c>
      <c r="D133" s="65" t="inlineStr">
        <is>
          <t>2021.01
-
2021.12</t>
        </is>
      </c>
      <c r="E133" s="65" t="inlineStr">
        <is>
          <t>虎洞镇</t>
        </is>
      </c>
      <c r="F133" s="34" t="inlineStr">
        <is>
          <t>全乡共涉及7村163户。其中：常兆台村5户、贾驿村32户、张家湾村21户、半个城村16户、魏家河村7户、高庙湾村6户、金庄塬村76户。</t>
        </is>
      </c>
      <c r="G133" s="65" t="n">
        <v>121.45</v>
      </c>
      <c r="H133" s="34" t="inlineStr">
        <is>
          <t>培育养殖示范户,带领养殖户发展湖羊养殖,增加农户收入。</t>
        </is>
      </c>
      <c r="I133" s="65" t="n">
        <v>7</v>
      </c>
      <c r="J133" s="164" t="n">
        <v>0.0163</v>
      </c>
      <c r="K133" s="164" t="n">
        <v>0.06845999999999999</v>
      </c>
      <c r="L133" s="65" t="inlineStr">
        <is>
          <t>畜牧局</t>
        </is>
      </c>
      <c r="M133" s="65" t="inlineStr">
        <is>
          <t>虎洞镇</t>
        </is>
      </c>
      <c r="N133" s="65" t="n">
        <v>2020.12</v>
      </c>
      <c r="O133" s="65" t="n"/>
    </row>
    <row r="134" ht="41" customFormat="1" customHeight="1" s="2">
      <c r="A134" s="32" t="inlineStr">
        <is>
          <t>(16)</t>
        </is>
      </c>
      <c r="B134" s="65" t="inlineStr">
        <is>
          <t xml:space="preserve">
一般户种畜补贴（湖羊基础母羊）</t>
        </is>
      </c>
      <c r="C134" s="65" t="inlineStr">
        <is>
          <t>新建</t>
        </is>
      </c>
      <c r="D134" s="65" t="inlineStr">
        <is>
          <t>2021.01
-
2021.12</t>
        </is>
      </c>
      <c r="E134" s="65" t="inlineStr">
        <is>
          <t>樊家川镇</t>
        </is>
      </c>
      <c r="F134" s="34" t="inlineStr">
        <is>
          <t>全乡共涉及8村83户。其中：慕家河村16户、樊家川村5户、马驿沟村20户、郝集村9户、长城村4户、闫塬村18户、李崾岘村6户、马骏滩村5户。</t>
        </is>
      </c>
      <c r="G134" s="65" t="n">
        <v>64.40000000000001</v>
      </c>
      <c r="H134" s="34" t="inlineStr">
        <is>
          <t>培育养殖示范户,带领养殖户发展湖羊养殖,增加农户收入。</t>
        </is>
      </c>
      <c r="I134" s="65" t="n">
        <v>8</v>
      </c>
      <c r="J134" s="164" t="n">
        <v>0.0083</v>
      </c>
      <c r="K134" s="164" t="n">
        <v>0.0378</v>
      </c>
      <c r="L134" s="65" t="inlineStr">
        <is>
          <t>畜牧局</t>
        </is>
      </c>
      <c r="M134" s="65" t="inlineStr">
        <is>
          <t>樊家川镇</t>
        </is>
      </c>
      <c r="N134" s="65" t="n">
        <v>2020.12</v>
      </c>
      <c r="O134" s="65" t="n"/>
    </row>
    <row r="135" ht="41" customFormat="1" customHeight="1" s="2">
      <c r="A135" s="32" t="inlineStr">
        <is>
          <t>(17)</t>
        </is>
      </c>
      <c r="B135" s="65" t="inlineStr">
        <is>
          <t xml:space="preserve">
一般户种畜补贴（湖羊基础母羊）</t>
        </is>
      </c>
      <c r="C135" s="65" t="inlineStr">
        <is>
          <t>新建</t>
        </is>
      </c>
      <c r="D135" s="65" t="inlineStr">
        <is>
          <t>2021.01
-
2021.12</t>
        </is>
      </c>
      <c r="E135" s="65" t="inlineStr">
        <is>
          <t>八珠乡</t>
        </is>
      </c>
      <c r="F135" s="34" t="inlineStr">
        <is>
          <t>全乡共涉及10村223户。其中：八珠塬村10户、曹塬村9户、瓦崾岘村13户、杏树沟村14户、塔尔咀村16户、马连掌村34户、冯家湾村28户、苟塬村23户、湫坝沟村36户、白塬村40户。</t>
        </is>
      </c>
      <c r="G135" s="65" t="n">
        <v>174.65</v>
      </c>
      <c r="H135" s="34" t="inlineStr">
        <is>
          <t>培育养殖示范户,带领养殖户发展湖羊养殖,增加农户收入。</t>
        </is>
      </c>
      <c r="I135" s="65" t="n">
        <v>10</v>
      </c>
      <c r="J135" s="164" t="n">
        <v>0.0223</v>
      </c>
      <c r="K135" s="164" t="n">
        <v>0.0448</v>
      </c>
      <c r="L135" s="65" t="inlineStr">
        <is>
          <t>畜牧局</t>
        </is>
      </c>
      <c r="M135" s="65" t="inlineStr">
        <is>
          <t>八珠乡</t>
        </is>
      </c>
      <c r="N135" s="65" t="n">
        <v>2020.12</v>
      </c>
      <c r="O135" s="65" t="n"/>
    </row>
    <row r="136" ht="45" customFormat="1" customHeight="1" s="2">
      <c r="A136" s="32" t="inlineStr">
        <is>
          <t>(18)</t>
        </is>
      </c>
      <c r="B136" s="65" t="inlineStr">
        <is>
          <t xml:space="preserve">
一般户种畜补贴（湖羊基础母羊）</t>
        </is>
      </c>
      <c r="C136" s="65" t="inlineStr">
        <is>
          <t>新建</t>
        </is>
      </c>
      <c r="D136" s="65" t="inlineStr">
        <is>
          <t>2021.01
-
2021.12</t>
        </is>
      </c>
      <c r="E136" s="65" t="inlineStr">
        <is>
          <t>小南沟乡</t>
        </is>
      </c>
      <c r="F136" s="34" t="inlineStr">
        <is>
          <t>全乡共涉及10村98户。其中：天子渠村3户、丁寨柯村13户、许掌村4户陈掌村7户、李上山村2户、汪天子村20户、小南沟村3户、李塬村24户、杨胡套子村12户、粉子山村10户.</t>
        </is>
      </c>
      <c r="G136" s="65" t="n">
        <v>75.59999999999999</v>
      </c>
      <c r="H136" s="34" t="inlineStr">
        <is>
          <t>培育养殖示范户,带领养殖户发展湖羊养殖,增加农户收入。</t>
        </is>
      </c>
      <c r="I136" s="65" t="n">
        <v>10</v>
      </c>
      <c r="J136" s="164" t="n">
        <v>0.0098</v>
      </c>
      <c r="K136" s="164" t="n">
        <v>0.04116</v>
      </c>
      <c r="L136" s="65" t="inlineStr">
        <is>
          <t>畜牧局</t>
        </is>
      </c>
      <c r="M136" s="65" t="inlineStr">
        <is>
          <t>小南沟乡</t>
        </is>
      </c>
      <c r="N136" s="65" t="n">
        <v>2020.12</v>
      </c>
      <c r="O136" s="65" t="n"/>
    </row>
    <row r="137" ht="55" customFormat="1" customHeight="1" s="2">
      <c r="A137" s="32" t="inlineStr">
        <is>
          <t>(19)</t>
        </is>
      </c>
      <c r="B137" s="65" t="inlineStr">
        <is>
          <t xml:space="preserve">
一般户种畜补贴（湖羊基础母羊）</t>
        </is>
      </c>
      <c r="C137" s="65" t="inlineStr">
        <is>
          <t>新建</t>
        </is>
      </c>
      <c r="D137" s="65" t="inlineStr">
        <is>
          <t>2021.01
-
2021.12</t>
        </is>
      </c>
      <c r="E137" s="65" t="inlineStr">
        <is>
          <t>曲子镇</t>
        </is>
      </c>
      <c r="F137" s="34" t="inlineStr">
        <is>
          <t>全乡共涉及14村263户。其中：西沟村49户、许家塬村45户、双城村5户、刘旗村10户、高李湾村19户（14户调引条子羊）、楼房子村61户、宋家塬村23户、金村寺村9户、油坊塬村8户、金盆掌村6户、小庄子村13户、马家河村10户、董家塬村4户、孟家寨村1户。</t>
        </is>
      </c>
      <c r="G137" s="65" t="n">
        <v>216.3</v>
      </c>
      <c r="H137" s="34" t="inlineStr">
        <is>
          <t>培育养殖示范户,带领养殖户发展湖羊养殖,增加农户收入。</t>
        </is>
      </c>
      <c r="I137" s="65" t="n">
        <v>14</v>
      </c>
      <c r="J137" s="164" t="n">
        <v>0.0263</v>
      </c>
      <c r="K137" s="164" t="n">
        <v>0.11046</v>
      </c>
      <c r="L137" s="65" t="inlineStr">
        <is>
          <t>畜牧局</t>
        </is>
      </c>
      <c r="M137" s="65" t="inlineStr">
        <is>
          <t>曲子镇</t>
        </is>
      </c>
      <c r="N137" s="65" t="n">
        <v>2020.12</v>
      </c>
      <c r="O137" s="65" t="n"/>
    </row>
    <row r="138" ht="41" customFormat="1" customHeight="1" s="2">
      <c r="A138" s="32" t="inlineStr">
        <is>
          <t>(20)</t>
        </is>
      </c>
      <c r="B138" s="65" t="inlineStr">
        <is>
          <t xml:space="preserve">
一般户种畜补贴（湖羊基础母羊）</t>
        </is>
      </c>
      <c r="C138" s="65" t="inlineStr">
        <is>
          <t>新建</t>
        </is>
      </c>
      <c r="D138" s="65" t="inlineStr">
        <is>
          <t>2021.01
-
2021.12</t>
        </is>
      </c>
      <c r="E138" s="65" t="inlineStr">
        <is>
          <t>罗山川乡</t>
        </is>
      </c>
      <c r="F138" s="34" t="inlineStr">
        <is>
          <t>全乡共涉及8村91户。其中西阳洼村11户、苇芝城村11户、龙柏山村11户、兰家掌村15户、大树塬村23户、陈渠子村3户、山水湾村6户、光明村11户。</t>
        </is>
      </c>
      <c r="G138" s="65" t="n">
        <v>64.75</v>
      </c>
      <c r="H138" s="34" t="inlineStr">
        <is>
          <t>培育养殖示范户,带领养殖户发展湖羊养殖,增加农户收入。</t>
        </is>
      </c>
      <c r="I138" s="65" t="n">
        <v>8</v>
      </c>
      <c r="J138" s="164" t="n">
        <v>0.0091</v>
      </c>
      <c r="K138" s="164" t="n">
        <v>0.0364</v>
      </c>
      <c r="L138" s="65" t="inlineStr">
        <is>
          <t>畜牧局</t>
        </is>
      </c>
      <c r="M138" s="65" t="inlineStr">
        <is>
          <t>罗山川乡</t>
        </is>
      </c>
      <c r="N138" s="65" t="n">
        <v>2020.12</v>
      </c>
      <c r="O138" s="65" t="n"/>
    </row>
    <row r="139" ht="33.75" customFormat="1" customHeight="1" s="2">
      <c r="A139" s="21" t="inlineStr">
        <is>
          <t>1.2</t>
        </is>
      </c>
      <c r="B139" s="24" t="inlineStr">
        <is>
          <t>种畜补贴
（湖羊种公羊）合计</t>
        </is>
      </c>
      <c r="C139" s="24" t="inlineStr">
        <is>
          <t>新建</t>
        </is>
      </c>
      <c r="D139" s="24" t="inlineStr">
        <is>
          <t>2021.01
-
2021.12</t>
        </is>
      </c>
      <c r="E139" s="24" t="inlineStr">
        <is>
          <t>20个乡镇</t>
        </is>
      </c>
      <c r="F139" s="31" t="inlineStr">
        <is>
          <t>全县共扶持20乡镇251村10023户湖羊养殖专业户调引种公羊10023，每只补助3000元。</t>
        </is>
      </c>
      <c r="G139" s="24" t="n">
        <v>3751.2</v>
      </c>
      <c r="H139" s="31" t="inlineStr">
        <is>
          <t>培育养殖示范户、带领养殖户发展湖羊养殖、增加农户收入。</t>
        </is>
      </c>
      <c r="I139" s="24" t="n">
        <v>251</v>
      </c>
      <c r="J139" s="160" t="n">
        <v>1.0023</v>
      </c>
      <c r="K139" s="160" t="n">
        <v>6.091</v>
      </c>
      <c r="L139" s="24" t="inlineStr">
        <is>
          <t>畜牧局</t>
        </is>
      </c>
      <c r="M139" s="24" t="inlineStr">
        <is>
          <t>20个乡镇</t>
        </is>
      </c>
      <c r="N139" s="65" t="n">
        <v>2020.12</v>
      </c>
      <c r="O139" s="24" t="n"/>
    </row>
    <row r="140" ht="45" customFormat="1" customHeight="1" s="2">
      <c r="A140" s="32" t="inlineStr">
        <is>
          <t>1.2.1</t>
        </is>
      </c>
      <c r="B140" s="65" t="inlineStr">
        <is>
          <t>脱贫户（监测对象）种畜补贴（湖羊种公羊）</t>
        </is>
      </c>
      <c r="C140" s="65" t="inlineStr">
        <is>
          <t>新建</t>
        </is>
      </c>
      <c r="D140" s="65" t="inlineStr">
        <is>
          <t>2021.01
-
2021.12</t>
        </is>
      </c>
      <c r="E140" s="65" t="inlineStr">
        <is>
          <t>20个乡镇</t>
        </is>
      </c>
      <c r="F140" s="34" t="inlineStr">
        <is>
          <t>全县共扶持20个乡镇249村6931户脱贫户（监测对象）户（脱贫不稳定户3户）每户调引种公羊1只，共调引种公羊6931只，每只补助3000元。</t>
        </is>
      </c>
      <c r="G140" s="65" t="n">
        <v>2079.3</v>
      </c>
      <c r="H140" s="34" t="inlineStr">
        <is>
          <t>培育养殖示范户、带领养殖户发展湖羊养殖、增加农户收入。</t>
        </is>
      </c>
      <c r="I140" s="65" t="n">
        <v>249</v>
      </c>
      <c r="J140" s="164" t="n">
        <v>0.6931</v>
      </c>
      <c r="K140" s="164" t="n">
        <v>4.8573</v>
      </c>
      <c r="L140" s="65" t="inlineStr">
        <is>
          <t>畜牧局</t>
        </is>
      </c>
      <c r="M140" s="65" t="inlineStr">
        <is>
          <t>20个乡镇</t>
        </is>
      </c>
      <c r="N140" s="65" t="n">
        <v>2020.12</v>
      </c>
      <c r="O140" s="65" t="n"/>
    </row>
    <row r="141" ht="51" customFormat="1" customHeight="1" s="2">
      <c r="A141" s="32" t="inlineStr">
        <is>
          <t>(1)</t>
        </is>
      </c>
      <c r="B141" s="65" t="inlineStr">
        <is>
          <t>脱贫户（监测对象）种畜补贴（湖羊种公羊）</t>
        </is>
      </c>
      <c r="C141" s="65" t="inlineStr">
        <is>
          <t>新建</t>
        </is>
      </c>
      <c r="D141" s="65" t="inlineStr">
        <is>
          <t>2021.01
-
2021.12</t>
        </is>
      </c>
      <c r="E141" s="65" t="inlineStr">
        <is>
          <t>洪德镇</t>
        </is>
      </c>
      <c r="F141" s="34" t="inlineStr">
        <is>
          <t>全乡共涉及19村724户。其中：大户塬村30户、丁阳渠子村53户、耿塬畔村54户、河连湾村40户、洪德街村32户、寇河村28户、李达掌村22户、李塬村45户、梁岔村36户、马塬村47户、苗河村57户、私盐路村52户、苏长沟村24户、肖关村20户、新集子村41户、许旗村38户、张崾岘村36户、张塬村40户、赵洼村29户。</t>
        </is>
      </c>
      <c r="G141" s="65" t="n">
        <v>217.2</v>
      </c>
      <c r="H141" s="34" t="inlineStr">
        <is>
          <t>培育养殖示范户、带领养殖户发展湖羊养殖、增加农户收入。</t>
        </is>
      </c>
      <c r="I141" s="65" t="n">
        <v>19</v>
      </c>
      <c r="J141" s="164" t="n">
        <v>0.07240000000000001</v>
      </c>
      <c r="K141" s="164" t="n">
        <v>0.3156</v>
      </c>
      <c r="L141" s="65" t="inlineStr">
        <is>
          <t>畜牧局</t>
        </is>
      </c>
      <c r="M141" s="65" t="inlineStr">
        <is>
          <t>洪德镇</t>
        </is>
      </c>
      <c r="N141" s="65" t="n">
        <v>2020.12</v>
      </c>
      <c r="O141" s="65" t="n"/>
    </row>
    <row r="142" ht="42" customFormat="1" customHeight="1" s="2">
      <c r="A142" s="32" t="inlineStr">
        <is>
          <t>(2)</t>
        </is>
      </c>
      <c r="B142" s="65" t="inlineStr">
        <is>
          <t>脱贫户（监测对象）种畜补贴（湖羊种公羊）</t>
        </is>
      </c>
      <c r="C142" s="65" t="inlineStr">
        <is>
          <t>新建</t>
        </is>
      </c>
      <c r="D142" s="65" t="inlineStr">
        <is>
          <t>2021.01
-
2021.12</t>
        </is>
      </c>
      <c r="E142" s="65" t="inlineStr">
        <is>
          <t>秦团庄乡</t>
        </is>
      </c>
      <c r="F142" s="34" t="inlineStr">
        <is>
          <t>全乡共涉及8村151户。其中：王团庄村28户、新峁村21户、白塬畔村12户、秦团庄15户、南掌堡子村14户、贾塬村21户、大天子村20户、新集子村20户。</t>
        </is>
      </c>
      <c r="G142" s="65" t="n">
        <v>45.3</v>
      </c>
      <c r="H142" s="34" t="inlineStr">
        <is>
          <t>培育养殖示范户、带领养殖户发展湖羊养殖、增加农户收入。</t>
        </is>
      </c>
      <c r="I142" s="65" t="n">
        <v>8</v>
      </c>
      <c r="J142" s="164" t="n">
        <v>0.0151</v>
      </c>
      <c r="K142" s="164" t="n">
        <v>0.547</v>
      </c>
      <c r="L142" s="65" t="inlineStr">
        <is>
          <t>畜牧局</t>
        </is>
      </c>
      <c r="M142" s="65" t="inlineStr">
        <is>
          <t>秦团庄乡</t>
        </is>
      </c>
      <c r="N142" s="65" t="n">
        <v>2020.12</v>
      </c>
      <c r="O142" s="65" t="n"/>
    </row>
    <row r="143" ht="68" customFormat="1" customHeight="1" s="2">
      <c r="A143" s="32" t="inlineStr">
        <is>
          <t>(3)</t>
        </is>
      </c>
      <c r="B143" s="65" t="inlineStr">
        <is>
          <t>脱贫户（监测对象）种畜补贴（湖羊种公羊）</t>
        </is>
      </c>
      <c r="C143" s="65" t="inlineStr">
        <is>
          <t>新建</t>
        </is>
      </c>
      <c r="D143" s="65" t="inlineStr">
        <is>
          <t>2021.01
-
2021.12</t>
        </is>
      </c>
      <c r="E143" s="65" t="inlineStr">
        <is>
          <t>环城镇</t>
        </is>
      </c>
      <c r="F143" s="34" t="inlineStr">
        <is>
          <t>全乡共涉及23村227户。其中：北郭塬6户、陈汤塬3户、城东塬3户、红星1户、冉旗寨38户、十八里5户、十五里沟4户、五里屯3户、肖川2户、杨庙掌8户、张滩滩4户、张淌6户、周塬2户、高龚塬村38户、耿家沟村17户、马坊塬村12户、宁老庄村22户、龚淌村17户、漫塬村5户、西川村11户、鸳鸯沟村8户、唐塬村2户、赵小掌村7户。    脱贫不稳定户3户3只、其中高龚塬1户1只、耿家沟2户2只。</t>
        </is>
      </c>
      <c r="G143" s="65" t="n">
        <v>68.09999999999999</v>
      </c>
      <c r="H143" s="34" t="inlineStr">
        <is>
          <t>培育养殖示范户、带领养殖户发展湖羊养殖、增加农户收入。</t>
        </is>
      </c>
      <c r="I143" s="65" t="n">
        <v>23</v>
      </c>
      <c r="J143" s="164" t="n">
        <v>0.0227</v>
      </c>
      <c r="K143" s="164" t="n">
        <v>0.1022</v>
      </c>
      <c r="L143" s="65" t="inlineStr">
        <is>
          <t>畜牧局</t>
        </is>
      </c>
      <c r="M143" s="65" t="inlineStr">
        <is>
          <t>环城镇</t>
        </is>
      </c>
      <c r="N143" s="65" t="n">
        <v>2020.12</v>
      </c>
      <c r="O143" s="65" t="n"/>
    </row>
    <row r="144" ht="50" customFormat="1" customHeight="1" s="2">
      <c r="A144" s="32" t="inlineStr">
        <is>
          <t>(4)</t>
        </is>
      </c>
      <c r="B144" s="65" t="inlineStr">
        <is>
          <t>脱贫户（监测对象）种畜补贴（湖羊种公羊）</t>
        </is>
      </c>
      <c r="C144" s="65" t="inlineStr">
        <is>
          <t>新建</t>
        </is>
      </c>
      <c r="D144" s="65" t="inlineStr">
        <is>
          <t>2021.01
-
2021.12</t>
        </is>
      </c>
      <c r="E144" s="65" t="inlineStr">
        <is>
          <t>芦家湾乡</t>
        </is>
      </c>
      <c r="F144" s="34" t="inlineStr">
        <is>
          <t>全乡共涉及10村361户。其中：其中杨新庄村47户、花儿掌村28户、庙儿掌村38户、井川村28户、宋家掌村16户、桃李湾村36户、王庄村29户、大堡条村56户、盘龙村57户、小堡条村26户。</t>
        </is>
      </c>
      <c r="G144" s="65" t="n">
        <v>108.3</v>
      </c>
      <c r="H144" s="34" t="inlineStr">
        <is>
          <t>培育养殖示范户、带领养殖户发展湖羊养殖、增加农户收入。</t>
        </is>
      </c>
      <c r="I144" s="65" t="n">
        <v>10</v>
      </c>
      <c r="J144" s="164" t="n">
        <v>0.0361</v>
      </c>
      <c r="K144" s="164" t="n">
        <v>0.1624</v>
      </c>
      <c r="L144" s="65" t="inlineStr">
        <is>
          <t>畜牧局</t>
        </is>
      </c>
      <c r="M144" s="65" t="inlineStr">
        <is>
          <t>芦家湾乡</t>
        </is>
      </c>
      <c r="N144" s="65" t="n">
        <v>2020.12</v>
      </c>
      <c r="O144" s="65" t="n"/>
    </row>
    <row r="145" ht="60" customFormat="1" customHeight="1" s="2">
      <c r="A145" s="32" t="inlineStr">
        <is>
          <t>(5)</t>
        </is>
      </c>
      <c r="B145" s="65" t="inlineStr">
        <is>
          <t>脱贫户（监测对象）种畜补贴（湖羊种公羊）</t>
        </is>
      </c>
      <c r="C145" s="65" t="inlineStr">
        <is>
          <t>新建</t>
        </is>
      </c>
      <c r="D145" s="65" t="inlineStr">
        <is>
          <t>2021.01
-
2021.12</t>
        </is>
      </c>
      <c r="E145" s="65" t="inlineStr">
        <is>
          <t>合道镇</t>
        </is>
      </c>
      <c r="F145" s="34" t="inlineStr">
        <is>
          <t>全乡共涉及17村570户。其中：常崾岘村38户、陈旗塬村17户、大路洼村28户、何家坪村26户、红崖洼村25户、梁坪村32户、尚西坪村42户、唐台子村20户、陶洼子村48户、瓦天沟村32户、辛坪村20户、杨坪沟村27户、寨子坪村28户、赵家塬42户、朱家塬36户、专业村赵台57户、沈家岭村52户。</t>
        </is>
      </c>
      <c r="G145" s="65" t="n">
        <v>171</v>
      </c>
      <c r="H145" s="34" t="inlineStr">
        <is>
          <t>培育养殖示范户、带领养殖户发展湖羊养殖、增加农户收入。</t>
        </is>
      </c>
      <c r="I145" s="65" t="n">
        <v>17</v>
      </c>
      <c r="J145" s="164" t="n">
        <v>0.057</v>
      </c>
      <c r="K145" s="164" t="n">
        <v>0.2394</v>
      </c>
      <c r="L145" s="65" t="inlineStr">
        <is>
          <t>畜牧局</t>
        </is>
      </c>
      <c r="M145" s="65" t="inlineStr">
        <is>
          <t>合道镇</t>
        </is>
      </c>
      <c r="N145" s="65" t="n">
        <v>2020.12</v>
      </c>
      <c r="O145" s="65" t="n"/>
    </row>
    <row r="146" ht="53" customFormat="1" customHeight="1" s="2">
      <c r="A146" s="32" t="inlineStr">
        <is>
          <t>(6)</t>
        </is>
      </c>
      <c r="B146" s="65" t="inlineStr">
        <is>
          <t>脱贫户（监测对象）种畜补贴（湖羊种公羊）</t>
        </is>
      </c>
      <c r="C146" s="65" t="inlineStr">
        <is>
          <t>新建</t>
        </is>
      </c>
      <c r="D146" s="65" t="inlineStr">
        <is>
          <t>2021.01
-
2021.12</t>
        </is>
      </c>
      <c r="E146" s="65" t="inlineStr">
        <is>
          <t>车道镇</t>
        </is>
      </c>
      <c r="F146" s="34" t="inlineStr">
        <is>
          <t>全乡共涉及16村693户。其中：元峁村53户、苦水掌53户、双庙村55户、王西掌34户、吊渠村37户、三角城村36户、杨掌村33户、万安村72户、魏洼村79户、陈掌村38户、红台村22户、樱桃掌村71户、安掌村22户、代掌村33户、刘渠村36户、刘园子村19户。</t>
        </is>
      </c>
      <c r="G146" s="65" t="n">
        <v>207.9</v>
      </c>
      <c r="H146" s="34" t="inlineStr">
        <is>
          <t>培育养殖示范户、带领养殖户发展湖羊养殖、增加农户收入。</t>
        </is>
      </c>
      <c r="I146" s="65" t="n">
        <v>16</v>
      </c>
      <c r="J146" s="164" t="n">
        <v>0.0693</v>
      </c>
      <c r="K146" s="164" t="n">
        <v>0.2768</v>
      </c>
      <c r="L146" s="65" t="inlineStr">
        <is>
          <t>畜牧局</t>
        </is>
      </c>
      <c r="M146" s="65" t="inlineStr">
        <is>
          <t>车道镇</t>
        </is>
      </c>
      <c r="N146" s="65" t="n">
        <v>2020.12</v>
      </c>
      <c r="O146" s="65" t="n"/>
    </row>
    <row r="147" ht="48" customFormat="1" customHeight="1" s="2">
      <c r="A147" s="32" t="inlineStr">
        <is>
          <t>(7)</t>
        </is>
      </c>
      <c r="B147" s="65" t="inlineStr">
        <is>
          <t>脱贫户（监测对象）种畜补贴（湖羊种公羊）</t>
        </is>
      </c>
      <c r="C147" s="65" t="inlineStr">
        <is>
          <t>新建</t>
        </is>
      </c>
      <c r="D147" s="65" t="inlineStr">
        <is>
          <t>2021.01
-
2021.12</t>
        </is>
      </c>
      <c r="E147" s="65" t="inlineStr">
        <is>
          <t>甜水镇</t>
        </is>
      </c>
      <c r="F147" s="34" t="inlineStr">
        <is>
          <t>全乡共涉及10村210户。其中：大良洼村7户、高崾岘村48户、何塬村40户、狼儿滩30户、鲁掌村6户、七里墩村4户、邱滩村12户、甜水街19户、张铁村23户、赵掌村21户。</t>
        </is>
      </c>
      <c r="G147" s="65" t="n">
        <v>63</v>
      </c>
      <c r="H147" s="34" t="inlineStr">
        <is>
          <t>培育养殖示范户、带领养殖户发展湖羊养殖、增加农户收入。</t>
        </is>
      </c>
      <c r="I147" s="65" t="n">
        <v>10</v>
      </c>
      <c r="J147" s="164" t="n">
        <v>0.021</v>
      </c>
      <c r="K147" s="164" t="n">
        <v>0.08790000000000001</v>
      </c>
      <c r="L147" s="65" t="inlineStr">
        <is>
          <t>畜牧局</t>
        </is>
      </c>
      <c r="M147" s="65" t="inlineStr">
        <is>
          <t>甜水镇</t>
        </is>
      </c>
      <c r="N147" s="65" t="n">
        <v>2020.12</v>
      </c>
      <c r="O147" s="65" t="n"/>
    </row>
    <row r="148" ht="43" customFormat="1" customHeight="1" s="2">
      <c r="A148" s="32" t="inlineStr">
        <is>
          <t>(8)</t>
        </is>
      </c>
      <c r="B148" s="65" t="inlineStr">
        <is>
          <t>脱贫户（监测对象）种畜补贴（湖羊种公羊）</t>
        </is>
      </c>
      <c r="C148" s="65" t="inlineStr">
        <is>
          <t>新建</t>
        </is>
      </c>
      <c r="D148" s="65" t="inlineStr">
        <is>
          <t>2021.01
-
2021.12</t>
        </is>
      </c>
      <c r="E148" s="65" t="inlineStr">
        <is>
          <t>山城乡</t>
        </is>
      </c>
      <c r="F148" s="34" t="inlineStr">
        <is>
          <t>全乡共涉及9村170户。其中:山城堡村11户、八里铺村14户、薛塬村25户、王山口子村13户、寨柯村10户、冯家沟村22户、郝掌村37户、赵庄村29户、谢庄村9户。</t>
        </is>
      </c>
      <c r="G148" s="65" t="n">
        <v>51</v>
      </c>
      <c r="H148" s="34" t="inlineStr">
        <is>
          <t>培育养殖示范户、带领养殖户发展湖羊养殖、增加农户收入。</t>
        </is>
      </c>
      <c r="I148" s="65" t="n">
        <v>9</v>
      </c>
      <c r="J148" s="164" t="n">
        <v>0.017</v>
      </c>
      <c r="K148" s="164" t="n">
        <v>0.061</v>
      </c>
      <c r="L148" s="65" t="inlineStr">
        <is>
          <t>畜牧局</t>
        </is>
      </c>
      <c r="M148" s="65" t="inlineStr">
        <is>
          <t>山城乡</t>
        </is>
      </c>
      <c r="N148" s="65" t="n">
        <v>2020.12</v>
      </c>
      <c r="O148" s="65" t="n"/>
    </row>
    <row r="149" ht="58" customFormat="1" customHeight="1" s="2">
      <c r="A149" s="32" t="inlineStr">
        <is>
          <t>(9)</t>
        </is>
      </c>
      <c r="B149" s="65" t="inlineStr">
        <is>
          <t>脱贫户（监测对象）种畜补贴（湖羊种公羊）</t>
        </is>
      </c>
      <c r="C149" s="65" t="inlineStr">
        <is>
          <t>新建</t>
        </is>
      </c>
      <c r="D149" s="65" t="inlineStr">
        <is>
          <t>2021.01
-
2021.12</t>
        </is>
      </c>
      <c r="E149" s="65" t="inlineStr">
        <is>
          <t>天池乡</t>
        </is>
      </c>
      <c r="F149" s="34" t="inlineStr">
        <is>
          <t>全乡共涉及16村202户。其中：天池村9只、张邓塬村30只、梁家河村22只、殷屈河村28只、苏北岔村21只、潘老庄村18只、大庄台村1只、四合掌村16只、老庄湾村8只、井渠淌村6只、鲜岔村8只、碾盘岭村9只、大方山村6只、喜家坪村8只、曹李川村3只、吴城子村9只。</t>
        </is>
      </c>
      <c r="G149" s="65" t="n">
        <v>60.6</v>
      </c>
      <c r="H149" s="34" t="inlineStr">
        <is>
          <t>培育养殖示范户、带领养殖户发展湖羊养殖、增加农户收入。</t>
        </is>
      </c>
      <c r="I149" s="65" t="n">
        <v>16</v>
      </c>
      <c r="J149" s="164" t="n">
        <v>0.0202</v>
      </c>
      <c r="K149" s="164" t="n">
        <v>0.0808</v>
      </c>
      <c r="L149" s="65" t="inlineStr">
        <is>
          <t>畜牧局</t>
        </is>
      </c>
      <c r="M149" s="65" t="inlineStr">
        <is>
          <t>天池乡</t>
        </is>
      </c>
      <c r="N149" s="65" t="n">
        <v>2020.12</v>
      </c>
      <c r="O149" s="65" t="n"/>
    </row>
    <row r="150" ht="43" customFormat="1" customHeight="1" s="2">
      <c r="A150" s="32" t="inlineStr">
        <is>
          <t>(10)</t>
        </is>
      </c>
      <c r="B150" s="65" t="inlineStr">
        <is>
          <t>脱贫户（监测对象）种畜补贴（湖羊种公羊）</t>
        </is>
      </c>
      <c r="C150" s="65" t="inlineStr">
        <is>
          <t>新建</t>
        </is>
      </c>
      <c r="D150" s="65" t="inlineStr">
        <is>
          <t>2021.01
-
2021.12</t>
        </is>
      </c>
      <c r="E150" s="65" t="inlineStr">
        <is>
          <t>演武乡</t>
        </is>
      </c>
      <c r="F150" s="34" t="inlineStr">
        <is>
          <t>全乡共涉及9村184户。其中：曳郭咀村5户、杨家洼村11户、佛岔村26户、黑泉河村37户、刘坪村12户、黄山村37户、路家塬村17户、吴家塬村18户、走马硷村21户。</t>
        </is>
      </c>
      <c r="G150" s="65" t="n">
        <v>55.2</v>
      </c>
      <c r="H150" s="34" t="inlineStr">
        <is>
          <t>培育养殖示范户、带领养殖户发展湖羊养殖、增加农户收入。</t>
        </is>
      </c>
      <c r="I150" s="65" t="n">
        <v>9</v>
      </c>
      <c r="J150" s="164" t="n">
        <v>0.0184</v>
      </c>
      <c r="K150" s="164" t="n">
        <v>0.0644</v>
      </c>
      <c r="L150" s="65" t="inlineStr">
        <is>
          <t>畜牧局</t>
        </is>
      </c>
      <c r="M150" s="65" t="inlineStr">
        <is>
          <t>演武乡</t>
        </is>
      </c>
      <c r="N150" s="65" t="n">
        <v>2020.12</v>
      </c>
      <c r="O150" s="65" t="n"/>
    </row>
    <row r="151" ht="45" customFormat="1" customHeight="1" s="2">
      <c r="A151" s="32" t="inlineStr">
        <is>
          <t>(11)</t>
        </is>
      </c>
      <c r="B151" s="65" t="inlineStr">
        <is>
          <t>脱贫户（监测对象）种畜补贴（湖羊种公羊）</t>
        </is>
      </c>
      <c r="C151" s="65" t="inlineStr">
        <is>
          <t>新建</t>
        </is>
      </c>
      <c r="D151" s="65" t="inlineStr">
        <is>
          <t>2021.01
-
2021.12</t>
        </is>
      </c>
      <c r="E151" s="65" t="inlineStr">
        <is>
          <t>毛井镇</t>
        </is>
      </c>
      <c r="F151" s="34" t="inlineStr">
        <is>
          <t>全乡共涉及13村548户。其中：二条俭村27户、砖城子村28户、山西掌村31户、杨东掌村71户、红糜湾村5户、施家滩村30户、乔崾岘村58户、黄寨柯村56户、高家洼村39户、丁连掌村42户、大户掌村41户、红土咀村62户、马趟村58户。</t>
        </is>
      </c>
      <c r="G151" s="65" t="n">
        <v>164.4</v>
      </c>
      <c r="H151" s="34" t="inlineStr">
        <is>
          <t>培育养殖示范户、带领养殖户发展湖羊养殖、增加农户收入。</t>
        </is>
      </c>
      <c r="I151" s="65" t="n">
        <v>13</v>
      </c>
      <c r="J151" s="164" t="n">
        <v>0.0548</v>
      </c>
      <c r="K151" s="164" t="n">
        <v>0.2192</v>
      </c>
      <c r="L151" s="65" t="inlineStr">
        <is>
          <t>畜牧局</t>
        </is>
      </c>
      <c r="M151" s="65" t="inlineStr">
        <is>
          <t>毛井镇</t>
        </is>
      </c>
      <c r="N151" s="65" t="n">
        <v>2020.12</v>
      </c>
      <c r="O151" s="65" t="n"/>
    </row>
    <row r="152" ht="44" customFormat="1" customHeight="1" s="2">
      <c r="A152" s="32" t="inlineStr">
        <is>
          <t>(12)</t>
        </is>
      </c>
      <c r="B152" s="65" t="inlineStr">
        <is>
          <t>脱贫户（监测对象）种畜补贴（湖羊种公羊）</t>
        </is>
      </c>
      <c r="C152" s="65" t="inlineStr">
        <is>
          <t>新建</t>
        </is>
      </c>
      <c r="D152" s="65" t="inlineStr">
        <is>
          <t>2021.01
-
2021.12</t>
        </is>
      </c>
      <c r="E152" s="65" t="inlineStr">
        <is>
          <t>南湫乡</t>
        </is>
      </c>
      <c r="F152" s="34" t="inlineStr">
        <is>
          <t>全乡共涉及7村268户。其中：花儿山村28户、党家洼村41户、杨兴堡村27户、代家洼村47户、岳后渠村39户、洪涝池村64户、双井子村22户。</t>
        </is>
      </c>
      <c r="G152" s="65" t="n">
        <v>80.40000000000001</v>
      </c>
      <c r="H152" s="34" t="inlineStr">
        <is>
          <t>培育养殖示范户、带领养殖户发展湖羊养殖、增加农户收入。</t>
        </is>
      </c>
      <c r="I152" s="65" t="n">
        <v>7</v>
      </c>
      <c r="J152" s="164" t="n">
        <v>0.0268</v>
      </c>
      <c r="K152" s="164" t="n">
        <v>0.1152</v>
      </c>
      <c r="L152" s="65" t="inlineStr">
        <is>
          <t>畜牧局</t>
        </is>
      </c>
      <c r="M152" s="65" t="inlineStr">
        <is>
          <t>南湫乡</t>
        </is>
      </c>
      <c r="N152" s="65" t="n">
        <v>2020.12</v>
      </c>
      <c r="O152" s="65" t="n"/>
    </row>
    <row r="153" ht="44" customFormat="1" customHeight="1" s="2">
      <c r="A153" s="32" t="inlineStr">
        <is>
          <t>(13)</t>
        </is>
      </c>
      <c r="B153" s="65" t="inlineStr">
        <is>
          <t>脱贫户（监测对象）种畜补贴（湖羊种公羊）</t>
        </is>
      </c>
      <c r="C153" s="65" t="inlineStr">
        <is>
          <t>新建</t>
        </is>
      </c>
      <c r="D153" s="65" t="inlineStr">
        <is>
          <t>2021.01
-
2021.12</t>
        </is>
      </c>
      <c r="E153" s="65" t="inlineStr">
        <is>
          <t>耿湾乡</t>
        </is>
      </c>
      <c r="F153" s="34" t="inlineStr">
        <is>
          <t>全乡共涉及13村298户。其中：郜庄村7户、耿河村31户、韩老庄村28户、郝东掌村16户、黑城岔村20户、潘掌村117户、四合原村4户、桃树掌村13户、天桥村8户、万湾村26户、许掌村21户、早流渠村3户、张台村4户.</t>
        </is>
      </c>
      <c r="G153" s="65" t="n">
        <v>89.40000000000001</v>
      </c>
      <c r="H153" s="34" t="inlineStr">
        <is>
          <t>培育养殖示范户、带领养殖户发展湖羊养殖、增加农户收入。</t>
        </is>
      </c>
      <c r="I153" s="65" t="n">
        <v>13</v>
      </c>
      <c r="J153" s="164" t="n">
        <v>0.0298</v>
      </c>
      <c r="K153" s="164" t="n">
        <v>0.1448</v>
      </c>
      <c r="L153" s="65" t="inlineStr">
        <is>
          <t>畜牧局</t>
        </is>
      </c>
      <c r="M153" s="65" t="inlineStr">
        <is>
          <t>耿湾乡</t>
        </is>
      </c>
      <c r="N153" s="65" t="n">
        <v>2020.12</v>
      </c>
      <c r="O153" s="65" t="n"/>
    </row>
    <row r="154" ht="54" customFormat="1" customHeight="1" s="2">
      <c r="A154" s="32" t="inlineStr">
        <is>
          <t>(14)</t>
        </is>
      </c>
      <c r="B154" s="65" t="inlineStr">
        <is>
          <t>脱贫户（监测对象）种畜补贴（湖羊种公羊）</t>
        </is>
      </c>
      <c r="C154" s="65" t="inlineStr">
        <is>
          <t>新建</t>
        </is>
      </c>
      <c r="D154" s="65" t="inlineStr">
        <is>
          <t>2021.01
-
2021.12</t>
        </is>
      </c>
      <c r="E154" s="65" t="inlineStr">
        <is>
          <t>木钵镇</t>
        </is>
      </c>
      <c r="F154" s="34" t="inlineStr">
        <is>
          <t>全乡共涉及17村370户。其中：殷家桥村9户、木钵街村13户、周湾村15户、韩洼子村29户、曹旗村35户、关营村5户、高寨村38户、高楼塬村40户、刘家塬村15户、白家掌村24户、邓寨子村24户、郭西掌村35户、二合塬村25户、坪子塬村12户、井儿岔村16户、罗家沟村18户、水坝滩村17户。</t>
        </is>
      </c>
      <c r="G154" s="65" t="n">
        <v>111</v>
      </c>
      <c r="H154" s="34" t="inlineStr">
        <is>
          <t>培育养殖示范户、带领养殖户发展湖羊养殖、增加农户收入。</t>
        </is>
      </c>
      <c r="I154" s="65" t="n">
        <v>17</v>
      </c>
      <c r="J154" s="164" t="n">
        <v>0.037</v>
      </c>
      <c r="K154" s="164" t="n">
        <v>1.67</v>
      </c>
      <c r="L154" s="65" t="inlineStr">
        <is>
          <t>畜牧局</t>
        </is>
      </c>
      <c r="M154" s="65" t="inlineStr">
        <is>
          <t>木钵镇</t>
        </is>
      </c>
      <c r="N154" s="65" t="n">
        <v>2020.12</v>
      </c>
      <c r="O154" s="65" t="n"/>
    </row>
    <row r="155" ht="42" customFormat="1" customHeight="1" s="2">
      <c r="A155" s="32" t="inlineStr">
        <is>
          <t>(15)</t>
        </is>
      </c>
      <c r="B155" s="65" t="inlineStr">
        <is>
          <t>脱贫户（监测对象）种畜补贴（湖羊种公羊）</t>
        </is>
      </c>
      <c r="C155" s="65" t="inlineStr">
        <is>
          <t>新建</t>
        </is>
      </c>
      <c r="D155" s="65" t="inlineStr">
        <is>
          <t>2021.01
-
2021.12</t>
        </is>
      </c>
      <c r="E155" s="65" t="inlineStr">
        <is>
          <t>虎洞镇</t>
        </is>
      </c>
      <c r="F155" s="34" t="inlineStr">
        <is>
          <t>全乡共涉及9村435户。常兆台232户、贾驿5户、刘解掌25户、砂井子70户、张家湾11户、半个城12户、魏家河14户、高庙湾17户、金庄塬49户。</t>
        </is>
      </c>
      <c r="G155" s="65" t="n">
        <v>130.5</v>
      </c>
      <c r="H155" s="34" t="inlineStr">
        <is>
          <t>培育养殖示范户、带领养殖户发展湖羊养殖、增加农户收入。</t>
        </is>
      </c>
      <c r="I155" s="65" t="n">
        <v>9</v>
      </c>
      <c r="J155" s="164" t="n">
        <v>0.0435</v>
      </c>
      <c r="K155" s="164" t="n">
        <v>0.1827</v>
      </c>
      <c r="L155" s="65" t="inlineStr">
        <is>
          <t>畜牧局</t>
        </is>
      </c>
      <c r="M155" s="65" t="inlineStr">
        <is>
          <t>虎洞镇</t>
        </is>
      </c>
      <c r="N155" s="65" t="n">
        <v>2020.12</v>
      </c>
      <c r="O155" s="65" t="n"/>
    </row>
    <row r="156" ht="42" customFormat="1" customHeight="1" s="2">
      <c r="A156" s="32" t="inlineStr">
        <is>
          <t>(16)</t>
        </is>
      </c>
      <c r="B156" s="65" t="inlineStr">
        <is>
          <t>脱贫户（监测对象）种畜补贴（湖羊种公羊）</t>
        </is>
      </c>
      <c r="C156" s="65" t="inlineStr">
        <is>
          <t>新建</t>
        </is>
      </c>
      <c r="D156" s="65" t="inlineStr">
        <is>
          <t>2021.01
-
2021.12</t>
        </is>
      </c>
      <c r="E156" s="65" t="inlineStr">
        <is>
          <t>樊家川镇</t>
        </is>
      </c>
      <c r="F156" s="34" t="inlineStr">
        <is>
          <t>全乡共涉及8村305户。其中：慕家河村35户、樊家川村52户、马驿沟村51户、郝集村26户、长城村28户、闫塬村29户、李崾岘村47户、马骏滩村37户。</t>
        </is>
      </c>
      <c r="G156" s="65" t="n">
        <v>91.5</v>
      </c>
      <c r="H156" s="34" t="inlineStr">
        <is>
          <t>培育养殖示范户、带领养殖户发展湖羊养殖、增加农户收入。</t>
        </is>
      </c>
      <c r="I156" s="65" t="n">
        <v>8</v>
      </c>
      <c r="J156" s="164" t="n">
        <v>0.0305</v>
      </c>
      <c r="K156" s="164" t="n">
        <v>0.11</v>
      </c>
      <c r="L156" s="65" t="inlineStr">
        <is>
          <t>畜牧局</t>
        </is>
      </c>
      <c r="M156" s="65" t="inlineStr">
        <is>
          <t>樊家川镇</t>
        </is>
      </c>
      <c r="N156" s="65" t="n">
        <v>2020.12</v>
      </c>
      <c r="O156" s="65" t="n"/>
    </row>
    <row r="157" ht="42" customFormat="1" customHeight="1" s="2">
      <c r="A157" s="32" t="inlineStr">
        <is>
          <t>(17)</t>
        </is>
      </c>
      <c r="B157" s="65" t="inlineStr">
        <is>
          <t>脱贫户（监测对象）种畜补贴（湖羊种公羊）</t>
        </is>
      </c>
      <c r="C157" s="65" t="inlineStr">
        <is>
          <t>新建</t>
        </is>
      </c>
      <c r="D157" s="65" t="inlineStr">
        <is>
          <t>2021.01
-
2021.12</t>
        </is>
      </c>
      <c r="E157" s="65" t="inlineStr">
        <is>
          <t>八珠乡</t>
        </is>
      </c>
      <c r="F157" s="34" t="inlineStr">
        <is>
          <t>全乡共涉及10村307户。其中：八珠塬村30户、曹塬村29户、瓦崾岘村20户、杏树沟村36户、塔尔咀村34户、马连掌村34户、冯家湾村27户、苟塬村23户、湫坝沟村36户、白塬村38户。</t>
        </is>
      </c>
      <c r="G157" s="65" t="n">
        <v>92.09999999999999</v>
      </c>
      <c r="H157" s="34" t="inlineStr">
        <is>
          <t>培育养殖示范户、带领养殖户发展湖羊养殖、增加农户收入。</t>
        </is>
      </c>
      <c r="I157" s="65" t="n">
        <v>10</v>
      </c>
      <c r="J157" s="164" t="n">
        <v>0.0307</v>
      </c>
      <c r="K157" s="164" t="n">
        <v>0.1075</v>
      </c>
      <c r="L157" s="65" t="inlineStr">
        <is>
          <t>畜牧局</t>
        </is>
      </c>
      <c r="M157" s="65" t="inlineStr">
        <is>
          <t>八珠乡</t>
        </is>
      </c>
      <c r="N157" s="65" t="n">
        <v>2020.12</v>
      </c>
      <c r="O157" s="65" t="n"/>
    </row>
    <row r="158" ht="55" customFormat="1" customHeight="1" s="2">
      <c r="A158" s="32" t="inlineStr">
        <is>
          <t>(18)</t>
        </is>
      </c>
      <c r="B158" s="65" t="inlineStr">
        <is>
          <t>脱贫户（监测对象）种畜补贴（湖羊种公羊）</t>
        </is>
      </c>
      <c r="C158" s="65" t="inlineStr">
        <is>
          <t>新建</t>
        </is>
      </c>
      <c r="D158" s="65" t="inlineStr">
        <is>
          <t>2021.01
-
2021.12</t>
        </is>
      </c>
      <c r="E158" s="65" t="inlineStr">
        <is>
          <t>曲子镇</t>
        </is>
      </c>
      <c r="F158" s="34" t="inlineStr">
        <is>
          <t>全乡共涉及15村166户。其中：五里桥村6户、双城村3户、刘旗村7户、孟家寨村3户、楼房子村13户、高李湾村18户、西沟村12户、许家塬村20户、宋家塬村16户、金村寺村10户、油坊塬村13户、金盆掌村11户、小庄子村15户、马家河村6户、董家塬村13户。</t>
        </is>
      </c>
      <c r="G158" s="65" t="n">
        <v>49.8</v>
      </c>
      <c r="H158" s="34" t="inlineStr">
        <is>
          <t>培育养殖示范户、带领养殖户发展湖羊养殖、增加农户收入。</t>
        </is>
      </c>
      <c r="I158" s="65" t="n">
        <v>15</v>
      </c>
      <c r="J158" s="164" t="n">
        <v>0.0166</v>
      </c>
      <c r="K158" s="164" t="n">
        <v>0.0654</v>
      </c>
      <c r="L158" s="65" t="inlineStr">
        <is>
          <t>畜牧局</t>
        </is>
      </c>
      <c r="M158" s="65" t="inlineStr">
        <is>
          <t>曲子镇</t>
        </is>
      </c>
      <c r="N158" s="65" t="n">
        <v>2020.12</v>
      </c>
      <c r="O158" s="65" t="n"/>
    </row>
    <row r="159" ht="51" customFormat="1" customHeight="1" s="2">
      <c r="A159" s="32" t="inlineStr">
        <is>
          <t>(19)</t>
        </is>
      </c>
      <c r="B159" s="65" t="inlineStr">
        <is>
          <t>脱贫户（监测对象）种畜补贴（湖羊种公羊）</t>
        </is>
      </c>
      <c r="C159" s="65" t="inlineStr">
        <is>
          <t>新建</t>
        </is>
      </c>
      <c r="D159" s="65" t="inlineStr">
        <is>
          <t>2021.01
-
2021.12</t>
        </is>
      </c>
      <c r="E159" s="65" t="inlineStr">
        <is>
          <t>小南沟乡</t>
        </is>
      </c>
      <c r="F159" s="34" t="inlineStr">
        <is>
          <t>全乡共涉及12村413户。其中：天子渠村18户、丁寨柯村32户、许掌村23户、燕麦掌村21户、陈掌村23户、李上山村42户、汪天子村53户、小南沟村22户、李塬村55户、杨胡套子村60户、连川村26户、粉子山村38户。</t>
        </is>
      </c>
      <c r="G159" s="65" t="n">
        <v>123.9</v>
      </c>
      <c r="H159" s="34" t="inlineStr">
        <is>
          <t>培育养殖示范户、带领养殖户发展湖羊养殖、增加农户收入。</t>
        </is>
      </c>
      <c r="I159" s="65" t="n">
        <v>12</v>
      </c>
      <c r="J159" s="164" t="n">
        <v>0.0413</v>
      </c>
      <c r="K159" s="164" t="n">
        <v>0.1734</v>
      </c>
      <c r="L159" s="65" t="inlineStr">
        <is>
          <t>畜牧局</t>
        </is>
      </c>
      <c r="M159" s="65" t="inlineStr">
        <is>
          <t>小南沟乡</t>
        </is>
      </c>
      <c r="N159" s="65" t="n">
        <v>2020.12</v>
      </c>
      <c r="O159" s="65" t="n"/>
    </row>
    <row r="160" ht="46" customFormat="1" customHeight="1" s="2">
      <c r="A160" s="32" t="inlineStr">
        <is>
          <t>(20)</t>
        </is>
      </c>
      <c r="B160" s="65" t="inlineStr">
        <is>
          <t>脱贫户（监测对象）种畜补贴（湖羊种公羊）</t>
        </is>
      </c>
      <c r="C160" s="65" t="inlineStr">
        <is>
          <t>新建</t>
        </is>
      </c>
      <c r="D160" s="65" t="inlineStr">
        <is>
          <t>2021.01
-
2021.12</t>
        </is>
      </c>
      <c r="E160" s="65" t="inlineStr">
        <is>
          <t>罗山川乡</t>
        </is>
      </c>
      <c r="F160" s="34" t="inlineStr">
        <is>
          <t>全乡共涉及8村329户。其中：其中西阳洼村31户、苇芝城村50户、龙柏山村71户、兰家掌村40户、大树塬村58户、陈渠子村30户、山水湾村20户、光明村29户。</t>
        </is>
      </c>
      <c r="G160" s="65" t="n">
        <v>98.7</v>
      </c>
      <c r="H160" s="34" t="inlineStr">
        <is>
          <t>培育养殖示范户、带领养殖户发展湖羊养殖、增加农户收入。</t>
        </is>
      </c>
      <c r="I160" s="65" t="n">
        <v>8</v>
      </c>
      <c r="J160" s="164" t="n">
        <v>0.0329</v>
      </c>
      <c r="K160" s="164" t="n">
        <v>0.1316</v>
      </c>
      <c r="L160" s="65" t="inlineStr">
        <is>
          <t>畜牧局</t>
        </is>
      </c>
      <c r="M160" s="65" t="inlineStr">
        <is>
          <t>罗山川乡</t>
        </is>
      </c>
      <c r="N160" s="65" t="n">
        <v>2020.12</v>
      </c>
      <c r="O160" s="65" t="n"/>
    </row>
    <row r="161" ht="40" customFormat="1" customHeight="1" s="2">
      <c r="A161" s="32" t="inlineStr">
        <is>
          <t>1.2.2</t>
        </is>
      </c>
      <c r="B161" s="65" t="inlineStr">
        <is>
          <t>脱贫户（监测对象）种畜补贴（湖羊种公羊）</t>
        </is>
      </c>
      <c r="C161" s="65" t="inlineStr">
        <is>
          <t>新建</t>
        </is>
      </c>
      <c r="D161" s="65" t="inlineStr">
        <is>
          <t>2021.01
-
2021.12</t>
        </is>
      </c>
      <c r="E161" s="65" t="inlineStr">
        <is>
          <t>全县20个乡镇</t>
        </is>
      </c>
      <c r="F161" s="34" t="inlineStr">
        <is>
          <t>扶持2481户脱贫户和边缘易致贫户发展湖羊养殖，每户投放种公羊1只，每只补助3000元。</t>
        </is>
      </c>
      <c r="G161" s="65" t="n">
        <v>744.3</v>
      </c>
      <c r="H161" s="34" t="inlineStr">
        <is>
          <t>推广优质种公羊，提高肉羊良种化率，增加养殖户的养殖效益。</t>
        </is>
      </c>
      <c r="I161" s="65" t="n">
        <v>173</v>
      </c>
      <c r="J161" s="164" t="n">
        <v>0.2481</v>
      </c>
      <c r="K161" s="164" t="n">
        <v>1.042</v>
      </c>
      <c r="L161" s="65" t="inlineStr">
        <is>
          <t>畜牧局</t>
        </is>
      </c>
      <c r="M161" s="65" t="inlineStr">
        <is>
          <t>全20个乡镇</t>
        </is>
      </c>
      <c r="N161" s="65" t="n">
        <v>2020.12</v>
      </c>
      <c r="O161" s="65" t="n"/>
    </row>
    <row r="162" ht="39" customFormat="1" customHeight="1" s="2">
      <c r="A162" s="32" t="inlineStr">
        <is>
          <t>(1)</t>
        </is>
      </c>
      <c r="B162" s="65" t="inlineStr">
        <is>
          <t>脱贫户（监测对象）种畜补贴（湖羊种公羊）</t>
        </is>
      </c>
      <c r="C162" s="65" t="inlineStr">
        <is>
          <t>新建</t>
        </is>
      </c>
      <c r="D162" s="65" t="inlineStr">
        <is>
          <t>2021.01
-
2021.12</t>
        </is>
      </c>
      <c r="E162" s="65" t="inlineStr">
        <is>
          <t>甜水镇</t>
        </is>
      </c>
      <c r="F162" s="34" t="inlineStr">
        <is>
          <t>为52户湖羊养殖户每户投放种公羊1只，其中：甜水街村3户，张铁村1户，何塬村10户，邱滩村3户，高崾岘村3户，狼儿滩村24户，大良洼村5户，七里墩村3户。</t>
        </is>
      </c>
      <c r="G162" s="65" t="n">
        <v>15.6</v>
      </c>
      <c r="H162" s="34" t="inlineStr">
        <is>
          <t>推广优质种公羊，提高肉羊良种化率，增加养殖户的养殖效益。</t>
        </is>
      </c>
      <c r="I162" s="65" t="n">
        <v>8</v>
      </c>
      <c r="J162" s="164" t="n">
        <v>0.0052</v>
      </c>
      <c r="K162" s="164" t="n">
        <v>0.02184</v>
      </c>
      <c r="L162" s="65" t="inlineStr">
        <is>
          <t>畜牧局</t>
        </is>
      </c>
      <c r="M162" s="65" t="inlineStr">
        <is>
          <t>甜水镇</t>
        </is>
      </c>
      <c r="N162" s="65" t="n">
        <v>2020.12</v>
      </c>
      <c r="O162" s="65" t="n"/>
    </row>
    <row r="163" ht="42" customFormat="1" customHeight="1" s="2">
      <c r="A163" s="32" t="inlineStr">
        <is>
          <t>(2)</t>
        </is>
      </c>
      <c r="B163" s="65" t="inlineStr">
        <is>
          <t>脱贫户（监测对象）种畜补贴（湖羊种公羊）</t>
        </is>
      </c>
      <c r="C163" s="65" t="inlineStr">
        <is>
          <t>新建</t>
        </is>
      </c>
      <c r="D163" s="65" t="inlineStr">
        <is>
          <t>2021.01
-
2021.12</t>
        </is>
      </c>
      <c r="E163" s="65" t="inlineStr">
        <is>
          <t>小南沟乡</t>
        </is>
      </c>
      <c r="F163" s="34" t="inlineStr">
        <is>
          <t>为94户湖羊养殖户每户投放种公羊1只，其中：汪天子村20户，李上山村10户，李塬村10户，丁寨柯村10户，陈掌村6户，粉子山村8户，小南沟10户，连川3户，天子渠7户，燕麦掌10户。</t>
        </is>
      </c>
      <c r="G163" s="65" t="n">
        <v>28.2</v>
      </c>
      <c r="H163" s="34" t="inlineStr">
        <is>
          <t>推广优质种公羊，提高肉羊良种化率，增加养殖户的养殖效益。</t>
        </is>
      </c>
      <c r="I163" s="65" t="n">
        <v>10</v>
      </c>
      <c r="J163" s="164" t="n">
        <v>0.0094</v>
      </c>
      <c r="K163" s="164" t="n">
        <v>0.03948</v>
      </c>
      <c r="L163" s="65" t="inlineStr">
        <is>
          <t>畜牧局</t>
        </is>
      </c>
      <c r="M163" s="65" t="inlineStr">
        <is>
          <t>小南沟乡</t>
        </is>
      </c>
      <c r="N163" s="65" t="n">
        <v>2020.12</v>
      </c>
      <c r="O163" s="65" t="n"/>
    </row>
    <row r="164" ht="42" customFormat="1" customHeight="1" s="2">
      <c r="A164" s="32" t="inlineStr">
        <is>
          <t>(3)</t>
        </is>
      </c>
      <c r="B164" s="65" t="inlineStr">
        <is>
          <t>脱贫户（监测对象）种畜补贴（湖羊种公羊）</t>
        </is>
      </c>
      <c r="C164" s="65" t="inlineStr">
        <is>
          <t>新建</t>
        </is>
      </c>
      <c r="D164" s="65" t="inlineStr">
        <is>
          <t>2021.01
-
2021.12</t>
        </is>
      </c>
      <c r="E164" s="65" t="inlineStr">
        <is>
          <t>演武乡</t>
        </is>
      </c>
      <c r="F164" s="34" t="inlineStr">
        <is>
          <t>为89户湖羊养殖户每户投放种公羊1只，其中：吴家塬村13户，走马硷10户，佛岔村39户，曳郭咀村7户，杨家洼村19户，刘坪村1户。</t>
        </is>
      </c>
      <c r="G164" s="65" t="n">
        <v>26.7</v>
      </c>
      <c r="H164" s="34" t="inlineStr">
        <is>
          <t>推广优质种公羊，提高肉羊良种化率，增加养殖户的养殖效益。</t>
        </is>
      </c>
      <c r="I164" s="65" t="n">
        <v>6</v>
      </c>
      <c r="J164" s="164" t="n">
        <v>0.0089</v>
      </c>
      <c r="K164" s="164" t="n">
        <v>0.03738</v>
      </c>
      <c r="L164" s="65" t="inlineStr">
        <is>
          <t>畜牧局</t>
        </is>
      </c>
      <c r="M164" s="65" t="inlineStr">
        <is>
          <t>演武乡</t>
        </is>
      </c>
      <c r="N164" s="65" t="n">
        <v>2020.12</v>
      </c>
      <c r="O164" s="65" t="n"/>
    </row>
    <row r="165" ht="51" customFormat="1" customHeight="1" s="2">
      <c r="A165" s="32" t="inlineStr">
        <is>
          <t>(4)</t>
        </is>
      </c>
      <c r="B165" s="65" t="inlineStr">
        <is>
          <t>脱贫户（监测对象）种畜补贴（湖羊种公羊）</t>
        </is>
      </c>
      <c r="C165" s="65" t="inlineStr">
        <is>
          <t>新建</t>
        </is>
      </c>
      <c r="D165" s="65" t="inlineStr">
        <is>
          <t>2021.01
-
2021.12</t>
        </is>
      </c>
      <c r="E165" s="65" t="inlineStr">
        <is>
          <t>天池乡</t>
        </is>
      </c>
      <c r="F165" s="34" t="inlineStr">
        <is>
          <t>为181户湖羊养殖户每户投放种公羊1只，其中：张邓塬村6户，殷屈河20户，苏北岔14户，潘老庄村30户，四合掌7户，老庄湾村16户，鲜岔村7户，碾盘岭3户，大方山5户，喜家坪村16户，曹李川村30户，吴城子村27户（边缘户1户）。</t>
        </is>
      </c>
      <c r="G165" s="65" t="n">
        <v>54.3</v>
      </c>
      <c r="H165" s="34" t="inlineStr">
        <is>
          <t>推广优质种公羊，提高肉羊良种化率，增加养殖户的养殖效益。</t>
        </is>
      </c>
      <c r="I165" s="65" t="n">
        <v>12</v>
      </c>
      <c r="J165" s="164" t="n">
        <v>0.0181</v>
      </c>
      <c r="K165" s="164" t="n">
        <v>0.07602</v>
      </c>
      <c r="L165" s="65" t="inlineStr">
        <is>
          <t>畜牧局</t>
        </is>
      </c>
      <c r="M165" s="65" t="inlineStr">
        <is>
          <t>天池乡</t>
        </is>
      </c>
      <c r="N165" s="65" t="n">
        <v>2020.12</v>
      </c>
      <c r="O165" s="65" t="n"/>
    </row>
    <row r="166" ht="41" customFormat="1" customHeight="1" s="2">
      <c r="A166" s="32" t="inlineStr">
        <is>
          <t>(5)</t>
        </is>
      </c>
      <c r="B166" s="65" t="inlineStr">
        <is>
          <t>脱贫户（监测对象）种畜补贴（湖羊种公羊）</t>
        </is>
      </c>
      <c r="C166" s="65" t="inlineStr">
        <is>
          <t>新建</t>
        </is>
      </c>
      <c r="D166" s="65" t="inlineStr">
        <is>
          <t>2021.01
-
2021.12</t>
        </is>
      </c>
      <c r="E166" s="65" t="inlineStr">
        <is>
          <t>山城乡</t>
        </is>
      </c>
      <c r="F166" s="34" t="inlineStr">
        <is>
          <t>为144户湖羊养殖户每户投放种公羊1只，其中：山城堡村12户，八里铺村5户，薛塬村30户，王山口子村50户，寨柯村10户，冯家沟村5户，郝掌村10户，赵庄村10户，谢庄村12户。</t>
        </is>
      </c>
      <c r="G166" s="65" t="n">
        <v>43.2</v>
      </c>
      <c r="H166" s="34" t="inlineStr">
        <is>
          <t>推广优质种公羊，提高肉羊良种化率，增加养殖户的养殖效益。</t>
        </is>
      </c>
      <c r="I166" s="65" t="n">
        <v>9</v>
      </c>
      <c r="J166" s="164" t="n">
        <v>0.0144</v>
      </c>
      <c r="K166" s="164" t="n">
        <v>0.06048</v>
      </c>
      <c r="L166" s="65" t="inlineStr">
        <is>
          <t>畜牧局</t>
        </is>
      </c>
      <c r="M166" s="65" t="inlineStr">
        <is>
          <t>山城乡</t>
        </is>
      </c>
      <c r="N166" s="65" t="n">
        <v>2020.12</v>
      </c>
      <c r="O166" s="65" t="n"/>
    </row>
    <row r="167" ht="41" customFormat="1" customHeight="1" s="2">
      <c r="A167" s="32" t="inlineStr">
        <is>
          <t>(6)</t>
        </is>
      </c>
      <c r="B167" s="65" t="inlineStr">
        <is>
          <t>脱贫户（监测对象）种畜补贴（湖羊种公羊）</t>
        </is>
      </c>
      <c r="C167" s="65" t="inlineStr">
        <is>
          <t>新建</t>
        </is>
      </c>
      <c r="D167" s="65" t="inlineStr">
        <is>
          <t>2021.01
-
2021.12</t>
        </is>
      </c>
      <c r="E167" s="65" t="inlineStr">
        <is>
          <t>曲子镇</t>
        </is>
      </c>
      <c r="F167" s="34" t="inlineStr">
        <is>
          <t>为9户湖羊养殖户每户调引种公羊1只，其中：高李湾村2户，楼房子村6户，小庄子村1户。</t>
        </is>
      </c>
      <c r="G167" s="65" t="n">
        <v>2.7</v>
      </c>
      <c r="H167" s="34" t="inlineStr">
        <is>
          <t>推广优质种公羊，提高肉羊良种化率，增加养殖户的养殖效益。</t>
        </is>
      </c>
      <c r="I167" s="65" t="n">
        <v>3</v>
      </c>
      <c r="J167" s="164" t="n">
        <v>0.0009</v>
      </c>
      <c r="K167" s="164" t="n">
        <v>0.00378</v>
      </c>
      <c r="L167" s="65" t="inlineStr">
        <is>
          <t>畜牧局</t>
        </is>
      </c>
      <c r="M167" s="65" t="inlineStr">
        <is>
          <t>曲子镇</t>
        </is>
      </c>
      <c r="N167" s="65" t="n">
        <v>2020.12</v>
      </c>
      <c r="O167" s="65" t="n"/>
    </row>
    <row r="168" ht="45" customFormat="1" customHeight="1" s="2">
      <c r="A168" s="32" t="inlineStr">
        <is>
          <t>(7)</t>
        </is>
      </c>
      <c r="B168" s="65" t="inlineStr">
        <is>
          <t>脱贫户（监测对象）种畜补贴（湖羊种公羊）</t>
        </is>
      </c>
      <c r="C168" s="65" t="inlineStr">
        <is>
          <t>新建</t>
        </is>
      </c>
      <c r="D168" s="65" t="inlineStr">
        <is>
          <t>2021.01
-
2021.12</t>
        </is>
      </c>
      <c r="E168" s="65" t="inlineStr">
        <is>
          <t>南湫乡</t>
        </is>
      </c>
      <c r="F168" s="34" t="inlineStr">
        <is>
          <t>为48户湖羊养殖户每户调引种公羊1只，其中：代家洼村8户，党家洼村10户，岳后渠村5户，杨兴堡村5户，洪涝池村10户，花儿山村10户。</t>
        </is>
      </c>
      <c r="G168" s="65" t="n">
        <v>14.4</v>
      </c>
      <c r="H168" s="34" t="inlineStr">
        <is>
          <t>推广优质种公羊，提高肉羊良种化率，增加养殖户的养殖效益。</t>
        </is>
      </c>
      <c r="I168" s="65" t="n">
        <v>6</v>
      </c>
      <c r="J168" s="164" t="n">
        <v>0.0048</v>
      </c>
      <c r="K168" s="164" t="n">
        <v>0.02016</v>
      </c>
      <c r="L168" s="65" t="inlineStr">
        <is>
          <t>畜牧局</t>
        </is>
      </c>
      <c r="M168" s="65" t="inlineStr">
        <is>
          <t>南湫乡</t>
        </is>
      </c>
      <c r="N168" s="65" t="n">
        <v>2020.12</v>
      </c>
      <c r="O168" s="65" t="n"/>
    </row>
    <row r="169" ht="45" customFormat="1" customHeight="1" s="2">
      <c r="A169" s="32" t="inlineStr">
        <is>
          <t>(8)</t>
        </is>
      </c>
      <c r="B169" s="65" t="inlineStr">
        <is>
          <t>脱贫户（监测对象）种畜补贴（湖羊种公羊）</t>
        </is>
      </c>
      <c r="C169" s="65" t="inlineStr">
        <is>
          <t>新建</t>
        </is>
      </c>
      <c r="D169" s="65" t="inlineStr">
        <is>
          <t>2021.01
-
2021.12</t>
        </is>
      </c>
      <c r="E169" s="65" t="inlineStr">
        <is>
          <t>木钵镇</t>
        </is>
      </c>
      <c r="F169" s="34" t="inlineStr">
        <is>
          <t>为64户湖羊养殖户每户调引种公羊1只，其中：邓寨子村10户，高寨村8户，坪子塬村3户，二合塬村5户，井儿岔村6户，韩洼子村8户，白家掌村1户，高楼塬村1户，郭西掌村22户。</t>
        </is>
      </c>
      <c r="G169" s="65" t="n">
        <v>19.2</v>
      </c>
      <c r="H169" s="34" t="inlineStr">
        <is>
          <t>推广优质种公羊，提高肉羊良种化率，增加养殖户的养殖效益。</t>
        </is>
      </c>
      <c r="I169" s="65" t="n">
        <v>9</v>
      </c>
      <c r="J169" s="164" t="n">
        <v>0.0064</v>
      </c>
      <c r="K169" s="164" t="n">
        <v>0.02688</v>
      </c>
      <c r="L169" s="65" t="inlineStr">
        <is>
          <t>畜牧局</t>
        </is>
      </c>
      <c r="M169" s="65" t="inlineStr">
        <is>
          <t>木钵镇</t>
        </is>
      </c>
      <c r="N169" s="65" t="n">
        <v>2020.12</v>
      </c>
      <c r="O169" s="65" t="n"/>
    </row>
    <row r="170" ht="41" customFormat="1" customHeight="1" s="2">
      <c r="A170" s="32" t="inlineStr">
        <is>
          <t>(9)</t>
        </is>
      </c>
      <c r="B170" s="65" t="inlineStr">
        <is>
          <t>脱贫户（监测对象）种畜补贴（湖羊种公羊）</t>
        </is>
      </c>
      <c r="C170" s="65" t="inlineStr">
        <is>
          <t>新建</t>
        </is>
      </c>
      <c r="D170" s="65" t="inlineStr">
        <is>
          <t>2021.01
-
2021.12</t>
        </is>
      </c>
      <c r="E170" s="65" t="inlineStr">
        <is>
          <t>毛井镇</t>
        </is>
      </c>
      <c r="F170" s="34" t="inlineStr">
        <is>
          <t>为31户湖羊养殖户每户调引种公羊1只，其中：丁连掌村10户，杨东掌村10户，山西掌村10户，二条俭村1户。</t>
        </is>
      </c>
      <c r="G170" s="65" t="n">
        <v>9.300000000000001</v>
      </c>
      <c r="H170" s="34" t="inlineStr">
        <is>
          <t>推广优质种公羊，提高肉羊良种化率，增加养殖户的养殖效益。</t>
        </is>
      </c>
      <c r="I170" s="65" t="n">
        <v>4</v>
      </c>
      <c r="J170" s="164" t="n">
        <v>0.0031</v>
      </c>
      <c r="K170" s="164" t="n">
        <v>0.01302</v>
      </c>
      <c r="L170" s="65" t="inlineStr">
        <is>
          <t>畜牧局</t>
        </is>
      </c>
      <c r="M170" s="65" t="inlineStr">
        <is>
          <t>毛井镇</t>
        </is>
      </c>
      <c r="N170" s="65" t="n">
        <v>2020.12</v>
      </c>
      <c r="O170" s="65" t="n"/>
    </row>
    <row r="171" ht="41" customFormat="1" customHeight="1" s="2">
      <c r="A171" s="32" t="inlineStr">
        <is>
          <t>(10)</t>
        </is>
      </c>
      <c r="B171" s="65" t="inlineStr">
        <is>
          <t>脱贫户（监测对象）种畜补贴（湖羊种公羊）</t>
        </is>
      </c>
      <c r="C171" s="65" t="inlineStr">
        <is>
          <t>新建</t>
        </is>
      </c>
      <c r="D171" s="65" t="inlineStr">
        <is>
          <t>2021.01
-
2021.12</t>
        </is>
      </c>
      <c r="E171" s="65" t="inlineStr">
        <is>
          <t>罗山川乡</t>
        </is>
      </c>
      <c r="F171" s="34" t="inlineStr">
        <is>
          <t>为114户湖羊养殖户每户调引种公羊1只，其中：西阳洼村11户，苇芝城村5户，龙柏山村9户，兰家掌村30户，大树塬村40户，陈渠子村1户，山水湾村4户，光明村14户。</t>
        </is>
      </c>
      <c r="G171" s="65" t="n">
        <v>34.2</v>
      </c>
      <c r="H171" s="34" t="inlineStr">
        <is>
          <t>推广优质种公羊，提高肉羊良种化率，增加养殖户的养殖效益。</t>
        </is>
      </c>
      <c r="I171" s="65" t="n">
        <v>8</v>
      </c>
      <c r="J171" s="164" t="n">
        <v>0.0114</v>
      </c>
      <c r="K171" s="164" t="n">
        <v>0.04788</v>
      </c>
      <c r="L171" s="65" t="inlineStr">
        <is>
          <t>畜牧局</t>
        </is>
      </c>
      <c r="M171" s="65" t="inlineStr">
        <is>
          <t>罗山川乡</t>
        </is>
      </c>
      <c r="N171" s="65" t="n">
        <v>2020.12</v>
      </c>
      <c r="O171" s="65" t="n"/>
    </row>
    <row r="172" ht="41" customFormat="1" customHeight="1" s="2">
      <c r="A172" s="32" t="inlineStr">
        <is>
          <t>(11)</t>
        </is>
      </c>
      <c r="B172" s="65" t="inlineStr">
        <is>
          <t>脱贫户（监测对象）种畜补贴（湖羊种公羊）</t>
        </is>
      </c>
      <c r="C172" s="65" t="inlineStr">
        <is>
          <t>新建</t>
        </is>
      </c>
      <c r="D172" s="65" t="inlineStr">
        <is>
          <t>2021.01
-
2021.12</t>
        </is>
      </c>
      <c r="E172" s="65" t="inlineStr">
        <is>
          <t>芦家湾乡</t>
        </is>
      </c>
      <c r="F172" s="34" t="inlineStr">
        <is>
          <t>为137户湖羊养殖户每户调引种公羊1只，其中：杨新庄村50户，庙儿掌村10户，井川村2户，宋家掌村10户，桃李湾村10户，大堡条村5户，盘龙20户，小堡条村20户，花儿掌村10户。</t>
        </is>
      </c>
      <c r="G172" s="65" t="n">
        <v>41.1</v>
      </c>
      <c r="H172" s="34" t="inlineStr">
        <is>
          <t>推广优质种公羊，提高肉羊良种化率，增加养殖户的养殖效益。</t>
        </is>
      </c>
      <c r="I172" s="65" t="n">
        <v>9</v>
      </c>
      <c r="J172" s="164" t="n">
        <v>0.0137</v>
      </c>
      <c r="K172" s="164" t="n">
        <v>0.05754</v>
      </c>
      <c r="L172" s="65" t="inlineStr">
        <is>
          <t>畜牧局</t>
        </is>
      </c>
      <c r="M172" s="65" t="inlineStr">
        <is>
          <t>芦家湾乡</t>
        </is>
      </c>
      <c r="N172" s="65" t="n">
        <v>2020.12</v>
      </c>
      <c r="O172" s="65" t="n"/>
    </row>
    <row r="173" ht="38" customFormat="1" customHeight="1" s="2">
      <c r="A173" s="32" t="inlineStr">
        <is>
          <t>(12)</t>
        </is>
      </c>
      <c r="B173" s="65" t="inlineStr">
        <is>
          <t>脱贫户（监测对象）种畜补贴（湖羊种公羊）</t>
        </is>
      </c>
      <c r="C173" s="65" t="inlineStr">
        <is>
          <t>新建</t>
        </is>
      </c>
      <c r="D173" s="65" t="inlineStr">
        <is>
          <t>2021.01
-
2021.12</t>
        </is>
      </c>
      <c r="E173" s="65" t="inlineStr">
        <is>
          <t>秦团庄乡</t>
        </is>
      </c>
      <c r="F173" s="34" t="inlineStr">
        <is>
          <t>为65户湖羊养殖户每户调引种公羊1只，其中：新峁村15户，秦团庄村10户，大天子村20户，新集子村20户。</t>
        </is>
      </c>
      <c r="G173" s="65" t="n">
        <v>19.5</v>
      </c>
      <c r="H173" s="34" t="inlineStr">
        <is>
          <t>推广优质种公羊，提高肉羊良种化率，增加养殖户的养殖效益。</t>
        </is>
      </c>
      <c r="I173" s="65" t="n">
        <v>4</v>
      </c>
      <c r="J173" s="164" t="n">
        <v>0.0065</v>
      </c>
      <c r="K173" s="164" t="n">
        <v>0.0273</v>
      </c>
      <c r="L173" s="65" t="inlineStr">
        <is>
          <t>畜牧局</t>
        </is>
      </c>
      <c r="M173" s="65" t="inlineStr">
        <is>
          <t>秦团庄乡</t>
        </is>
      </c>
      <c r="N173" s="65" t="n">
        <v>2020.12</v>
      </c>
      <c r="O173" s="65" t="n"/>
    </row>
    <row r="174" ht="38" customFormat="1" customHeight="1" s="2">
      <c r="A174" s="32" t="inlineStr">
        <is>
          <t>(13)</t>
        </is>
      </c>
      <c r="B174" s="65" t="inlineStr">
        <is>
          <t>脱贫户（监测对象）种畜补贴（湖羊种公羊）</t>
        </is>
      </c>
      <c r="C174" s="65" t="inlineStr">
        <is>
          <t>新建</t>
        </is>
      </c>
      <c r="D174" s="65" t="inlineStr">
        <is>
          <t>2021.01
-
2021.12</t>
        </is>
      </c>
      <c r="E174" s="65" t="inlineStr">
        <is>
          <t>环城镇</t>
        </is>
      </c>
      <c r="F174" s="34" t="inlineStr">
        <is>
          <t>为44户湖羊养殖户每户调引种公羊1只，其中：张滩滩村5户，赵小掌村21户，宁老庄村18户。</t>
        </is>
      </c>
      <c r="G174" s="65" t="n">
        <v>13.2</v>
      </c>
      <c r="H174" s="34" t="inlineStr">
        <is>
          <t>推广优质种公羊，提高肉羊良种化率，增加养殖户的养殖效益。</t>
        </is>
      </c>
      <c r="I174" s="65" t="n">
        <v>3</v>
      </c>
      <c r="J174" s="164" t="n">
        <v>0.0044</v>
      </c>
      <c r="K174" s="164" t="n">
        <v>0.01848</v>
      </c>
      <c r="L174" s="65" t="inlineStr">
        <is>
          <t>畜牧局</t>
        </is>
      </c>
      <c r="M174" s="65" t="inlineStr">
        <is>
          <t>环城镇</t>
        </is>
      </c>
      <c r="N174" s="65" t="n">
        <v>2020.12</v>
      </c>
      <c r="O174" s="65" t="n"/>
    </row>
    <row r="175" ht="48" customFormat="1" customHeight="1" s="2">
      <c r="A175" s="32" t="inlineStr">
        <is>
          <t>(14)</t>
        </is>
      </c>
      <c r="B175" s="65" t="inlineStr">
        <is>
          <t>脱贫户（监测对象）种畜补贴（湖羊种公羊）</t>
        </is>
      </c>
      <c r="C175" s="65" t="inlineStr">
        <is>
          <t>新建</t>
        </is>
      </c>
      <c r="D175" s="65" t="inlineStr">
        <is>
          <t>2021.01
-
2021.12</t>
        </is>
      </c>
      <c r="E175" s="65" t="inlineStr">
        <is>
          <t>虎洞镇</t>
        </is>
      </c>
      <c r="F175" s="34" t="inlineStr">
        <is>
          <t>为251户湖羊养殖户每户调引种公羊1只，其中：半个城村10户，常兆台村10户，高庙湾村11户，贾驿村16户，刘解掌村20户，魏家河村10户，张大掌村10户，砂井子村40户，张家湾村54户，金庄原村70户。</t>
        </is>
      </c>
      <c r="G175" s="65" t="n">
        <v>75.3</v>
      </c>
      <c r="H175" s="34" t="inlineStr">
        <is>
          <t>推广优质种公羊，提高肉羊良种化率，增加养殖户的养殖效益。</t>
        </is>
      </c>
      <c r="I175" s="65" t="n">
        <v>10</v>
      </c>
      <c r="J175" s="164" t="n">
        <v>0.0251</v>
      </c>
      <c r="K175" s="164" t="n">
        <v>0.1054</v>
      </c>
      <c r="L175" s="65" t="inlineStr">
        <is>
          <t>畜牧局</t>
        </is>
      </c>
      <c r="M175" s="65" t="inlineStr">
        <is>
          <t>虎洞镇</t>
        </is>
      </c>
      <c r="N175" s="65" t="n">
        <v>2020.12</v>
      </c>
      <c r="O175" s="65" t="n"/>
    </row>
    <row r="176" ht="48" customFormat="1" customHeight="1" s="2">
      <c r="A176" s="32" t="inlineStr">
        <is>
          <t>(15)</t>
        </is>
      </c>
      <c r="B176" s="65" t="inlineStr">
        <is>
          <t>脱贫户（监测对象）种畜补贴（湖羊种公羊）</t>
        </is>
      </c>
      <c r="C176" s="65" t="inlineStr">
        <is>
          <t>新建</t>
        </is>
      </c>
      <c r="D176" s="65" t="inlineStr">
        <is>
          <t>2021.01
-
2021.12</t>
        </is>
      </c>
      <c r="E176" s="65" t="inlineStr">
        <is>
          <t>洪德镇</t>
        </is>
      </c>
      <c r="F176" s="34" t="inlineStr">
        <is>
          <t>为171户湖羊养殖户每户调引种公羊1只，其中：大户塬村2户，丁阳渠子村30户，耿塬畔村10户，洪德街村8户，李达掌村5户，梁岔村7户，马塬村20户，苗河29户，私盐路村9户，苏长沟村10户，新集子村14户，张崾岘村12户，赵洼村15户。</t>
        </is>
      </c>
      <c r="G176" s="65" t="n">
        <v>51.3</v>
      </c>
      <c r="H176" s="34" t="inlineStr">
        <is>
          <t>推广优质种公羊，提高肉羊良种化率，增加养殖户的养殖效益。</t>
        </is>
      </c>
      <c r="I176" s="65" t="n">
        <v>13</v>
      </c>
      <c r="J176" s="164" t="n">
        <v>0.0171</v>
      </c>
      <c r="K176" s="164" t="n">
        <v>0.07181999999999999</v>
      </c>
      <c r="L176" s="65" t="inlineStr">
        <is>
          <t>畜牧局</t>
        </is>
      </c>
      <c r="M176" s="65" t="inlineStr">
        <is>
          <t>洪德镇</t>
        </is>
      </c>
      <c r="N176" s="65" t="n">
        <v>2020.12</v>
      </c>
      <c r="O176" s="65" t="n"/>
    </row>
    <row r="177" ht="58" customFormat="1" customHeight="1" s="2">
      <c r="A177" s="32" t="inlineStr">
        <is>
          <t>(16)</t>
        </is>
      </c>
      <c r="B177" s="65" t="inlineStr">
        <is>
          <t>脱贫户（监测对象）种畜补贴（湖羊种公羊）</t>
        </is>
      </c>
      <c r="C177" s="65" t="inlineStr">
        <is>
          <t>新建</t>
        </is>
      </c>
      <c r="D177" s="65" t="inlineStr">
        <is>
          <t>2021.01
-
2021.12</t>
        </is>
      </c>
      <c r="E177" s="65" t="inlineStr">
        <is>
          <t>合道镇</t>
        </is>
      </c>
      <c r="F177" s="34" t="inlineStr">
        <is>
          <t>为180户湖羊养殖户每户调引种公羊1只，其中：常崾岘村10户，陈旗塬村10户，大路洼村10户，何家坪村10户，红崖洼村10户，梁坪村10户，尚西坪村10户，沈家岭村15户，唐台子村10户，陶洼子村10户，瓦天沟村10户，辛坪村10户，杨坪沟村10户，寨子坪村10户，赵家塬村10户，赵台村15户，朱家塬村10户。</t>
        </is>
      </c>
      <c r="G177" s="65" t="n">
        <v>54</v>
      </c>
      <c r="H177" s="34" t="inlineStr">
        <is>
          <t>推广优质种公羊，提高肉羊良种化率，增加养殖户的养殖效益。</t>
        </is>
      </c>
      <c r="I177" s="65" t="n">
        <v>17</v>
      </c>
      <c r="J177" s="164" t="n">
        <v>0.018</v>
      </c>
      <c r="K177" s="164" t="n">
        <v>0.0756</v>
      </c>
      <c r="L177" s="65" t="inlineStr">
        <is>
          <t>畜牧局</t>
        </is>
      </c>
      <c r="M177" s="65" t="inlineStr">
        <is>
          <t>合道镇</t>
        </is>
      </c>
      <c r="N177" s="65" t="n">
        <v>2020.12</v>
      </c>
      <c r="O177" s="65" t="n"/>
    </row>
    <row r="178" ht="51" customFormat="1" customHeight="1" s="2">
      <c r="A178" s="32" t="inlineStr">
        <is>
          <t>(17)</t>
        </is>
      </c>
      <c r="B178" s="65" t="inlineStr">
        <is>
          <t>脱贫户（监测对象）种畜补贴（湖羊种公羊）</t>
        </is>
      </c>
      <c r="C178" s="65" t="inlineStr">
        <is>
          <t>新建</t>
        </is>
      </c>
      <c r="D178" s="65" t="inlineStr">
        <is>
          <t>2021.01
-
2021.12</t>
        </is>
      </c>
      <c r="E178" s="65" t="inlineStr">
        <is>
          <t>耿湾乡</t>
        </is>
      </c>
      <c r="F178" s="34" t="inlineStr">
        <is>
          <t>为93户湖羊养殖户每户调引种公羊1只，其中：张台村1户，万家湾村23户，黑城岔村9户，许家掌村3户，郝东掌村8户，潘掌村14户，天桥村12户，耿河村6户，早流渠村17户。</t>
        </is>
      </c>
      <c r="G178" s="65" t="n">
        <v>27.9</v>
      </c>
      <c r="H178" s="34" t="inlineStr">
        <is>
          <t>推广优质种公羊，提高肉羊良种化率，增加养殖户的养殖效益。</t>
        </is>
      </c>
      <c r="I178" s="65" t="n">
        <v>9</v>
      </c>
      <c r="J178" s="164" t="n">
        <v>0.009299999999999999</v>
      </c>
      <c r="K178" s="164" t="n">
        <v>0.03906</v>
      </c>
      <c r="L178" s="65" t="inlineStr">
        <is>
          <t>畜牧局</t>
        </is>
      </c>
      <c r="M178" s="65" t="inlineStr">
        <is>
          <t>耿湾乡</t>
        </is>
      </c>
      <c r="N178" s="65" t="n">
        <v>2020.12</v>
      </c>
      <c r="O178" s="65" t="n"/>
    </row>
    <row r="179" ht="43" customFormat="1" customHeight="1" s="2">
      <c r="A179" s="32" t="inlineStr">
        <is>
          <t>(18)</t>
        </is>
      </c>
      <c r="B179" s="65" t="inlineStr">
        <is>
          <t>脱贫户（监测对象）种畜补贴（湖羊种公羊）</t>
        </is>
      </c>
      <c r="C179" s="65" t="inlineStr">
        <is>
          <t>新建</t>
        </is>
      </c>
      <c r="D179" s="65" t="inlineStr">
        <is>
          <t>2021.01
-
2021.12</t>
        </is>
      </c>
      <c r="E179" s="65" t="inlineStr">
        <is>
          <t>樊家川镇</t>
        </is>
      </c>
      <c r="F179" s="34" t="inlineStr">
        <is>
          <t>为214户湖羊养殖户每户调引种公羊1只，其中：慕家河村30户，樊家川村30户，马驿沟村10户，郝集村40户，长城村20户，闫塬村21户，李崾岘村23户，马骏滩村40户。</t>
        </is>
      </c>
      <c r="G179" s="65" t="n">
        <v>64.2</v>
      </c>
      <c r="H179" s="34" t="inlineStr">
        <is>
          <t>推广优质种公羊，提高肉羊良种化率，增加养殖户的养殖效益。</t>
        </is>
      </c>
      <c r="I179" s="65" t="n">
        <v>8</v>
      </c>
      <c r="J179" s="164" t="n">
        <v>0.0214</v>
      </c>
      <c r="K179" s="164" t="n">
        <v>0.08988</v>
      </c>
      <c r="L179" s="65" t="inlineStr">
        <is>
          <t>畜牧局</t>
        </is>
      </c>
      <c r="M179" s="65" t="inlineStr">
        <is>
          <t>樊家川镇</t>
        </is>
      </c>
      <c r="N179" s="65" t="n">
        <v>2020.12</v>
      </c>
      <c r="O179" s="65" t="n"/>
    </row>
    <row r="180" ht="53" customFormat="1" customHeight="1" s="2">
      <c r="A180" s="32" t="inlineStr">
        <is>
          <t>(19)</t>
        </is>
      </c>
      <c r="B180" s="65" t="inlineStr">
        <is>
          <t>脱贫户（监测对象）种畜补贴（湖羊种公羊）</t>
        </is>
      </c>
      <c r="C180" s="65" t="inlineStr">
        <is>
          <t>新建</t>
        </is>
      </c>
      <c r="D180" s="65" t="inlineStr">
        <is>
          <t>2021.01
-
2021.12</t>
        </is>
      </c>
      <c r="E180" s="65" t="inlineStr">
        <is>
          <t>车道镇</t>
        </is>
      </c>
      <c r="F180" s="34" t="inlineStr">
        <is>
          <t>为300户湖羊养殖户每户调引种公羊1只，其中：元峁村20户，苦水掌村50户，双庙15户，王西掌12户，吊渠村30户，杨掌村20户，万安村12户，魏洼村12户，红台村10户，陈掌村10户，樱桃掌村20户，安掌村20户，代掌村15户，刘渠村18户，刘园子村36户。</t>
        </is>
      </c>
      <c r="G180" s="65" t="n">
        <v>90</v>
      </c>
      <c r="H180" s="34" t="inlineStr">
        <is>
          <t>推广优质种公羊，提高肉羊良种化率，增加养殖户的养殖效益。</t>
        </is>
      </c>
      <c r="I180" s="65" t="n">
        <v>15</v>
      </c>
      <c r="J180" s="164" t="n">
        <v>0.03</v>
      </c>
      <c r="K180" s="164" t="n">
        <v>0.126</v>
      </c>
      <c r="L180" s="65" t="inlineStr">
        <is>
          <t>畜牧局</t>
        </is>
      </c>
      <c r="M180" s="65" t="inlineStr">
        <is>
          <t>车道镇</t>
        </is>
      </c>
      <c r="N180" s="65" t="n">
        <v>2020.12</v>
      </c>
      <c r="O180" s="65" t="n"/>
    </row>
    <row r="181" ht="43" customFormat="1" customHeight="1" s="2">
      <c r="A181" s="32" t="inlineStr">
        <is>
          <t>(20)</t>
        </is>
      </c>
      <c r="B181" s="65" t="inlineStr">
        <is>
          <t>脱贫户（监测对象）种畜补贴（湖羊种公羊）</t>
        </is>
      </c>
      <c r="C181" s="65" t="inlineStr">
        <is>
          <t>新建</t>
        </is>
      </c>
      <c r="D181" s="65" t="inlineStr">
        <is>
          <t>2021.01
-
2021.12</t>
        </is>
      </c>
      <c r="E181" s="65" t="inlineStr">
        <is>
          <t>八珠乡</t>
        </is>
      </c>
      <c r="F181" s="34" t="inlineStr">
        <is>
          <t>为200户湖羊养殖户每户调引种公羊1只，其中：八珠塬村30户，曹塬村15户，瓦崾岘村15户，杏树沟村18户，塔儿咀村18户，马连掌村19户，冯家湾村40户，苟塬村15户，湫坝沟村18户，白塬村12户。</t>
        </is>
      </c>
      <c r="G181" s="65" t="n">
        <v>60</v>
      </c>
      <c r="H181" s="34" t="inlineStr">
        <is>
          <t>推广优质种公羊，提高肉羊良种化率，增加养殖户的养殖效益。</t>
        </is>
      </c>
      <c r="I181" s="65" t="n">
        <v>10</v>
      </c>
      <c r="J181" s="164" t="n">
        <v>0.02</v>
      </c>
      <c r="K181" s="164" t="n">
        <v>0.08400000000000001</v>
      </c>
      <c r="L181" s="65" t="inlineStr">
        <is>
          <t>畜牧局</t>
        </is>
      </c>
      <c r="M181" s="65" t="inlineStr">
        <is>
          <t>八珠乡</t>
        </is>
      </c>
      <c r="N181" s="65" t="n">
        <v>2020.12</v>
      </c>
      <c r="O181" s="65" t="n"/>
    </row>
    <row r="182" ht="38" customFormat="1" customHeight="1" s="2">
      <c r="A182" s="32" t="inlineStr">
        <is>
          <t>1.2.3</t>
        </is>
      </c>
      <c r="B182" s="65" t="inlineStr">
        <is>
          <t>一般户
种畜补贴
（湖羊种公羊）</t>
        </is>
      </c>
      <c r="C182" s="65" t="inlineStr">
        <is>
          <t>新建</t>
        </is>
      </c>
      <c r="D182" s="65" t="inlineStr">
        <is>
          <t>2021.01
-
2021.12</t>
        </is>
      </c>
      <c r="E182" s="65" t="inlineStr">
        <is>
          <t>20个乡镇</t>
        </is>
      </c>
      <c r="F182" s="34" t="inlineStr">
        <is>
          <t>全县共扶持20个乡镇242村3092户一般户每户调引种公羊1只，共调引种公羊3092只，每只补助3000元.</t>
        </is>
      </c>
      <c r="G182" s="65" t="n">
        <v>927.6</v>
      </c>
      <c r="H182" s="34" t="inlineStr">
        <is>
          <t>培育养殖示范户、带领养殖户发展湖羊养殖、增加农户收入。</t>
        </is>
      </c>
      <c r="I182" s="65" t="n">
        <v>242</v>
      </c>
      <c r="J182" s="164" t="n">
        <v>0.3092</v>
      </c>
      <c r="K182" s="164" t="n">
        <v>1.2337</v>
      </c>
      <c r="L182" s="65" t="inlineStr">
        <is>
          <t>畜牧局</t>
        </is>
      </c>
      <c r="M182" s="65" t="inlineStr">
        <is>
          <t>20个乡镇</t>
        </is>
      </c>
      <c r="N182" s="65" t="n">
        <v>2020.12</v>
      </c>
      <c r="O182" s="65" t="n"/>
    </row>
    <row r="183" ht="55" customFormat="1" customHeight="1" s="2">
      <c r="A183" s="32" t="inlineStr">
        <is>
          <t>(1)</t>
        </is>
      </c>
      <c r="B183" s="65" t="inlineStr">
        <is>
          <t>一般户种畜补贴（湖羊种公羊）</t>
        </is>
      </c>
      <c r="C183" s="65" t="inlineStr">
        <is>
          <t>新建</t>
        </is>
      </c>
      <c r="D183" s="65" t="inlineStr">
        <is>
          <t>2021.01
-
2021.12</t>
        </is>
      </c>
      <c r="E183" s="65" t="inlineStr">
        <is>
          <t>洪德镇</t>
        </is>
      </c>
      <c r="F183" s="34" t="inlineStr">
        <is>
          <t>全乡共涉及19村209户。其中：大户塬村9户、丁阳渠子村29户、耿塬畔村18户、河连湾村10户、洪德街村6户、寇河村4户、李达掌村2户、李塬村15户、梁岔村2户、马塬村6户、苗河村10户、私盐路村3户、苏长沟村14户、肖关村3户、新集子村24户、许旗村4户、张崾岘村13户、张塬村15户、赵洼村22户。</t>
        </is>
      </c>
      <c r="G183" s="65" t="n">
        <v>62.7</v>
      </c>
      <c r="H183" s="34" t="inlineStr">
        <is>
          <t>培育养殖示范户、带领养殖户发展湖羊养殖、增加农户收入。</t>
        </is>
      </c>
      <c r="I183" s="65" t="n">
        <v>19</v>
      </c>
      <c r="J183" s="164" t="n">
        <v>0.0209</v>
      </c>
      <c r="K183" s="164" t="n">
        <v>0.0895</v>
      </c>
      <c r="L183" s="65" t="inlineStr">
        <is>
          <t>畜牧局</t>
        </is>
      </c>
      <c r="M183" s="65" t="inlineStr">
        <is>
          <t>洪德镇</t>
        </is>
      </c>
      <c r="N183" s="65" t="n">
        <v>2020.12</v>
      </c>
      <c r="O183" s="65" t="n"/>
    </row>
    <row r="184" ht="42" customFormat="1" customHeight="1" s="2">
      <c r="A184" s="32" t="inlineStr">
        <is>
          <t>(2)</t>
        </is>
      </c>
      <c r="B184" s="65" t="inlineStr">
        <is>
          <t>一般户种畜补贴（湖羊种公羊）</t>
        </is>
      </c>
      <c r="C184" s="65" t="inlineStr">
        <is>
          <t>新建</t>
        </is>
      </c>
      <c r="D184" s="65" t="inlineStr">
        <is>
          <t>2021.01
-
2021.12</t>
        </is>
      </c>
      <c r="E184" s="65" t="inlineStr">
        <is>
          <t>秦团庄乡</t>
        </is>
      </c>
      <c r="F184" s="34" t="inlineStr">
        <is>
          <t>全乡共涉及8村74户。其中：王团庄村3户、新峁村5户、白塬畔村9户、秦团庄17户、南掌堡子村9户、贾塬村11户、大天子村7户、新集子村13户。</t>
        </is>
      </c>
      <c r="G184" s="65" t="n">
        <v>22.2</v>
      </c>
      <c r="H184" s="34" t="inlineStr">
        <is>
          <t>培育养殖示范户、带领养殖户发展湖羊养殖、增加农户收入。</t>
        </is>
      </c>
      <c r="I184" s="65" t="n">
        <v>8</v>
      </c>
      <c r="J184" s="164" t="n">
        <v>0.0074</v>
      </c>
      <c r="K184" s="164" t="n">
        <v>0.0214</v>
      </c>
      <c r="L184" s="65" t="inlineStr">
        <is>
          <t>畜牧局</t>
        </is>
      </c>
      <c r="M184" s="65" t="inlineStr">
        <is>
          <t>秦团庄乡</t>
        </is>
      </c>
      <c r="N184" s="65" t="n">
        <v>2020.12</v>
      </c>
      <c r="O184" s="65" t="n"/>
    </row>
    <row r="185" ht="72" customFormat="1" customHeight="1" s="2">
      <c r="A185" s="32" t="inlineStr">
        <is>
          <t>(3)</t>
        </is>
      </c>
      <c r="B185" s="65" t="inlineStr">
        <is>
          <t>一般户种畜补贴（湖羊种公羊）</t>
        </is>
      </c>
      <c r="C185" s="65" t="inlineStr">
        <is>
          <t>新建</t>
        </is>
      </c>
      <c r="D185" s="65" t="inlineStr">
        <is>
          <t>2021.01
-
2021.12</t>
        </is>
      </c>
      <c r="E185" s="65" t="inlineStr">
        <is>
          <t>环城镇</t>
        </is>
      </c>
      <c r="F185" s="34" t="inlineStr">
        <is>
          <t>全乡共涉及23村257户。其中：北郭塬村7户、陈汤塬村35户、城东塬村2户、红星村2户、马坊塬村9户、宁老庄村30户、龚淌村15户、冉旗寨村18户、十八里村8户、十五里村5户、高龚塬村38户、耿家沟村5户、漫塬村9户、西川村14户、肖川村5户、鸳鸯沟村8户、杨庙掌村2户、赵小掌村13户、唐塬村6户、张滩滩村2户、张淌村11户、周塬村7户、五里屯村6户。</t>
        </is>
      </c>
      <c r="G185" s="65" t="n">
        <v>77.09999999999999</v>
      </c>
      <c r="H185" s="34" t="inlineStr">
        <is>
          <t>培育养殖示范户、带领养殖户发展湖羊养殖、增加农户收入。</t>
        </is>
      </c>
      <c r="I185" s="65" t="n">
        <v>23</v>
      </c>
      <c r="J185" s="164" t="n">
        <v>0.0257</v>
      </c>
      <c r="K185" s="164" t="n">
        <v>0.1157</v>
      </c>
      <c r="L185" s="65" t="inlineStr">
        <is>
          <t>畜牧局</t>
        </is>
      </c>
      <c r="M185" s="65" t="inlineStr">
        <is>
          <t>环城镇</t>
        </is>
      </c>
      <c r="N185" s="65" t="n">
        <v>2020.12</v>
      </c>
      <c r="O185" s="65" t="n"/>
    </row>
    <row r="186" ht="42" customFormat="1" customHeight="1" s="2">
      <c r="A186" s="32" t="inlineStr">
        <is>
          <t>(4)</t>
        </is>
      </c>
      <c r="B186" s="65" t="inlineStr">
        <is>
          <t>一般户种畜补贴（湖羊种公羊）</t>
        </is>
      </c>
      <c r="C186" s="65" t="inlineStr">
        <is>
          <t>新建</t>
        </is>
      </c>
      <c r="D186" s="65" t="inlineStr">
        <is>
          <t>2021.01
-
2021.12</t>
        </is>
      </c>
      <c r="E186" s="65" t="inlineStr">
        <is>
          <t>芦家湾乡</t>
        </is>
      </c>
      <c r="F186" s="34" t="inlineStr">
        <is>
          <t>全乡共涉及10村96户。其中杨新庄村6户、花儿掌村10户、庙儿掌村5户、井川村4户、宋家掌村21户、桃李湾村4户、王庄村8户、大堡条村10户、盘龙村9户、小堡条村19户。</t>
        </is>
      </c>
      <c r="G186" s="65" t="n">
        <v>28.8</v>
      </c>
      <c r="H186" s="34" t="inlineStr">
        <is>
          <t>培育养殖示范户、带领养殖户发展湖羊养殖、增加农户收入。</t>
        </is>
      </c>
      <c r="I186" s="65" t="n">
        <v>10</v>
      </c>
      <c r="J186" s="164" t="n">
        <v>0.009599999999999999</v>
      </c>
      <c r="K186" s="164" t="n">
        <v>0.0432</v>
      </c>
      <c r="L186" s="65" t="inlineStr">
        <is>
          <t>畜牧局</t>
        </is>
      </c>
      <c r="M186" s="65" t="inlineStr">
        <is>
          <t>芦家湾乡</t>
        </is>
      </c>
      <c r="N186" s="65" t="n">
        <v>2020.12</v>
      </c>
      <c r="O186" s="65" t="n"/>
    </row>
    <row r="187" ht="55" customFormat="1" customHeight="1" s="2">
      <c r="A187" s="32" t="inlineStr">
        <is>
          <t>(5)</t>
        </is>
      </c>
      <c r="B187" s="65" t="inlineStr">
        <is>
          <t>一般户种畜补贴（湖羊种公羊）</t>
        </is>
      </c>
      <c r="C187" s="65" t="inlineStr">
        <is>
          <t>新建</t>
        </is>
      </c>
      <c r="D187" s="65" t="inlineStr">
        <is>
          <t>2021.01
-
2021.12</t>
        </is>
      </c>
      <c r="E187" s="65" t="inlineStr">
        <is>
          <t>合道镇</t>
        </is>
      </c>
      <c r="F187" s="34" t="inlineStr">
        <is>
          <t>全乡共涉及17村212户。其中：常崾岘村11户、陈旗塬村7户、大路洼村14户、何家坪村11户、红崖洼村15户、梁坪村18户、尚西坪村5户、唐台子村9户、陶洼子村13户、瓦天沟村9户、辛坪村4户、杨坪沟村10户、寨子坪村17户、赵家塬村10户、朱家塬15户、赵台村26户、沈家岭村18户。</t>
        </is>
      </c>
      <c r="G187" s="65" t="n">
        <v>63.6</v>
      </c>
      <c r="H187" s="34" t="inlineStr">
        <is>
          <t>培育养殖示范户、带领养殖户发展湖羊养殖、增加农户收入。</t>
        </is>
      </c>
      <c r="I187" s="65" t="n">
        <v>17</v>
      </c>
      <c r="J187" s="164" t="n">
        <v>0.0212</v>
      </c>
      <c r="K187" s="164" t="n">
        <v>0.08903999999999999</v>
      </c>
      <c r="L187" s="65" t="inlineStr">
        <is>
          <t>畜牧局</t>
        </is>
      </c>
      <c r="M187" s="65" t="inlineStr">
        <is>
          <t>合道镇</t>
        </is>
      </c>
      <c r="N187" s="65" t="n">
        <v>2020.12</v>
      </c>
      <c r="O187" s="65" t="n"/>
    </row>
    <row r="188" ht="51" customFormat="1" customHeight="1" s="2">
      <c r="A188" s="32" t="inlineStr">
        <is>
          <t>(6)</t>
        </is>
      </c>
      <c r="B188" s="65" t="inlineStr">
        <is>
          <t>一般户种畜补贴（湖羊种公羊）</t>
        </is>
      </c>
      <c r="C188" s="65" t="inlineStr">
        <is>
          <t>新建</t>
        </is>
      </c>
      <c r="D188" s="65" t="inlineStr">
        <is>
          <t>2021.01
-
2021.12</t>
        </is>
      </c>
      <c r="E188" s="65" t="inlineStr">
        <is>
          <t>车道镇</t>
        </is>
      </c>
      <c r="F188" s="34" t="inlineStr">
        <is>
          <t>全乡共涉及16村236户。其中：元峁村4户、苦水掌村13户、双庙村10户、王西掌14户、吊渠村19户、三角城村18户、杨掌村22户、万安村7户、魏洼村23户、陈掌村13户、红台村16户、樱桃掌村21户、安掌村7户、代掌村12户、刘渠村23户、刘园子村14户。</t>
        </is>
      </c>
      <c r="G188" s="65" t="n">
        <v>70.8</v>
      </c>
      <c r="H188" s="34" t="inlineStr">
        <is>
          <t>培育养殖示范户、带领养殖户发展湖羊养殖、增加农户收入。</t>
        </is>
      </c>
      <c r="I188" s="65" t="n">
        <v>16</v>
      </c>
      <c r="J188" s="164" t="n">
        <v>0.0236</v>
      </c>
      <c r="K188" s="164" t="n">
        <v>0.0916</v>
      </c>
      <c r="L188" s="65" t="inlineStr">
        <is>
          <t>畜牧局</t>
        </is>
      </c>
      <c r="M188" s="65" t="inlineStr">
        <is>
          <t>车道镇</t>
        </is>
      </c>
      <c r="N188" s="65" t="n">
        <v>2020.12</v>
      </c>
      <c r="O188" s="65" t="n"/>
    </row>
    <row r="189" ht="41" customFormat="1" customHeight="1" s="2">
      <c r="A189" s="32" t="inlineStr">
        <is>
          <t>(7)</t>
        </is>
      </c>
      <c r="B189" s="65" t="inlineStr">
        <is>
          <t>一般户种畜补贴（湖羊种公羊）</t>
        </is>
      </c>
      <c r="C189" s="65" t="inlineStr">
        <is>
          <t>新建</t>
        </is>
      </c>
      <c r="D189" s="65" t="inlineStr">
        <is>
          <t>2021.01
-
2021.12</t>
        </is>
      </c>
      <c r="E189" s="65" t="inlineStr">
        <is>
          <t>甜水镇</t>
        </is>
      </c>
      <c r="F189" s="34" t="inlineStr">
        <is>
          <t>全乡共涉及10村88户。其中：大良洼村16户、高崾岘村26户、何塬村22户、狼儿滩村4户、鲁掌村4户、七里墩村1户、甜水街村3户、张铁村5户、赵掌村1户、邱滩村6户。</t>
        </is>
      </c>
      <c r="G189" s="65" t="n">
        <v>26.4</v>
      </c>
      <c r="H189" s="34" t="inlineStr">
        <is>
          <t>培育养殖示范户、带领养殖户发展湖羊养殖、增加农户收入。</t>
        </is>
      </c>
      <c r="I189" s="65" t="n">
        <v>10</v>
      </c>
      <c r="J189" s="164" t="n">
        <v>0.008800000000000001</v>
      </c>
      <c r="K189" s="164" t="n">
        <v>0.0369</v>
      </c>
      <c r="L189" s="65" t="inlineStr">
        <is>
          <t>畜牧局</t>
        </is>
      </c>
      <c r="M189" s="65" t="inlineStr">
        <is>
          <t>甜水镇</t>
        </is>
      </c>
      <c r="N189" s="65" t="n">
        <v>2020.12</v>
      </c>
      <c r="O189" s="65" t="n"/>
    </row>
    <row r="190" ht="41" customFormat="1" customHeight="1" s="2">
      <c r="A190" s="32" t="inlineStr">
        <is>
          <t>(8)</t>
        </is>
      </c>
      <c r="B190" s="65" t="inlineStr">
        <is>
          <t>一般户种畜补贴（湖羊种公羊）</t>
        </is>
      </c>
      <c r="C190" s="65" t="inlineStr">
        <is>
          <t>新建</t>
        </is>
      </c>
      <c r="D190" s="65" t="inlineStr">
        <is>
          <t>2021.01
-
2021.12</t>
        </is>
      </c>
      <c r="E190" s="65" t="inlineStr">
        <is>
          <t>山城乡</t>
        </is>
      </c>
      <c r="F190" s="34" t="inlineStr">
        <is>
          <t>全乡共涉及9村51户。其中:山城堡村5户、八里铺村4户、薛塬村11户、王山口子村13户、寨柯村2户、冯家沟村3户、郝掌村2户、赵庄村8户、谢庄村3户。</t>
        </is>
      </c>
      <c r="G190" s="65" t="n">
        <v>15.3</v>
      </c>
      <c r="H190" s="34" t="inlineStr">
        <is>
          <t>培育养殖示范户、带领养殖户发展湖羊养殖、增加农户收入。</t>
        </is>
      </c>
      <c r="I190" s="65" t="n">
        <v>9</v>
      </c>
      <c r="J190" s="164" t="n">
        <v>0.0051</v>
      </c>
      <c r="K190" s="164" t="n">
        <v>0.0182</v>
      </c>
      <c r="L190" s="65" t="inlineStr">
        <is>
          <t>畜牧局</t>
        </is>
      </c>
      <c r="M190" s="65" t="inlineStr">
        <is>
          <t>山城乡</t>
        </is>
      </c>
      <c r="N190" s="65" t="n">
        <v>2020.12</v>
      </c>
      <c r="O190" s="65" t="n"/>
    </row>
    <row r="191" ht="45" customFormat="1" customHeight="1" s="2">
      <c r="A191" s="32" t="inlineStr">
        <is>
          <t>(9)</t>
        </is>
      </c>
      <c r="B191" s="65" t="inlineStr">
        <is>
          <t>一般户种畜补贴（湖羊种公羊）</t>
        </is>
      </c>
      <c r="C191" s="65" t="inlineStr">
        <is>
          <t>新建</t>
        </is>
      </c>
      <c r="D191" s="65" t="inlineStr">
        <is>
          <t>2021.01
-
2021.12</t>
        </is>
      </c>
      <c r="E191" s="65" t="inlineStr">
        <is>
          <t>天池乡</t>
        </is>
      </c>
      <c r="F191" s="34" t="inlineStr">
        <is>
          <t>全乡共涉及15村127户。其中：天池村5只、张邓塬村17只、梁家河村8只、殷屈河村5只、苏北岔村17只、潘老庄村20只、大庄台村4只、四合掌村9只、老庄湾村2只、井渠淌村4只、鲜岔村3只、碾盘岭村6只、大方山村2只、曹李川村7只、吴城子村18只。</t>
        </is>
      </c>
      <c r="G191" s="65" t="n">
        <v>38.1</v>
      </c>
      <c r="H191" s="34" t="inlineStr">
        <is>
          <t>培育养殖示范户、带领养殖户发展湖羊养殖、增加农户收入。</t>
        </is>
      </c>
      <c r="I191" s="65" t="n">
        <v>15</v>
      </c>
      <c r="J191" s="164" t="n">
        <v>0.0127</v>
      </c>
      <c r="K191" s="164" t="n">
        <v>0.0508</v>
      </c>
      <c r="L191" s="65" t="inlineStr">
        <is>
          <t>畜牧局</t>
        </is>
      </c>
      <c r="M191" s="65" t="inlineStr">
        <is>
          <t>天池乡</t>
        </is>
      </c>
      <c r="N191" s="65" t="n">
        <v>2020.12</v>
      </c>
      <c r="O191" s="65" t="n"/>
    </row>
    <row r="192" ht="42" customFormat="1" customHeight="1" s="2">
      <c r="A192" s="32" t="inlineStr">
        <is>
          <t>(10)</t>
        </is>
      </c>
      <c r="B192" s="65" t="inlineStr">
        <is>
          <t>一般户种畜补贴（湖羊种公羊）</t>
        </is>
      </c>
      <c r="C192" s="65" t="inlineStr">
        <is>
          <t>新建</t>
        </is>
      </c>
      <c r="D192" s="65" t="inlineStr">
        <is>
          <t>2021.01
-
2021.12</t>
        </is>
      </c>
      <c r="E192" s="65" t="inlineStr">
        <is>
          <t>演武乡</t>
        </is>
      </c>
      <c r="F192" s="34" t="inlineStr">
        <is>
          <t>全乡共涉及9村140户。其中：曳郭咀村10户、杨家洼村16户、佛岔村14户、黑泉河村28户、刘坪村12户、黄山村13户、路家塬村23户、吴家塬村9户、走马硷村15户。</t>
        </is>
      </c>
      <c r="G192" s="65" t="n">
        <v>42</v>
      </c>
      <c r="H192" s="34" t="inlineStr">
        <is>
          <t>培育养殖示范户、带领养殖户发展湖羊养殖、增加农户收入。</t>
        </is>
      </c>
      <c r="I192" s="65" t="n">
        <v>9</v>
      </c>
      <c r="J192" s="164" t="n">
        <v>0.014</v>
      </c>
      <c r="K192" s="164" t="n">
        <v>0.0478</v>
      </c>
      <c r="L192" s="65" t="inlineStr">
        <is>
          <t>畜牧局</t>
        </is>
      </c>
      <c r="M192" s="65" t="inlineStr">
        <is>
          <t>演武乡</t>
        </is>
      </c>
      <c r="N192" s="65" t="n">
        <v>2020.12</v>
      </c>
      <c r="O192" s="65" t="n"/>
    </row>
    <row r="193" ht="40" customFormat="1" customHeight="1" s="2">
      <c r="A193" s="32" t="inlineStr">
        <is>
          <t>(11)</t>
        </is>
      </c>
      <c r="B193" s="65" t="inlineStr">
        <is>
          <t>一般户种畜补贴（湖羊种公羊）</t>
        </is>
      </c>
      <c r="C193" s="65" t="inlineStr">
        <is>
          <t>新建</t>
        </is>
      </c>
      <c r="D193" s="65" t="inlineStr">
        <is>
          <t>2021.01
-
2021.12</t>
        </is>
      </c>
      <c r="E193" s="65" t="inlineStr">
        <is>
          <t>毛井镇</t>
        </is>
      </c>
      <c r="F193" s="34" t="inlineStr">
        <is>
          <t>全乡共涉及12村160户。其中：二条俭村10户、砖城子村18户、山西掌村11户、杨东掌村9户、施家滩村22户、乔崾岘村10户、黄寨柯村25户、高家洼村7户、丁连掌村10户、大户掌村10户、红土咀村21户、马趟村7户。</t>
        </is>
      </c>
      <c r="G193" s="65" t="n">
        <v>48</v>
      </c>
      <c r="H193" s="34" t="inlineStr">
        <is>
          <t>培育养殖示范户、带领养殖户发展湖羊养殖、增加农户收入。</t>
        </is>
      </c>
      <c r="I193" s="65" t="n">
        <v>12</v>
      </c>
      <c r="J193" s="164" t="n">
        <v>0.016</v>
      </c>
      <c r="K193" s="164" t="n">
        <v>0.064</v>
      </c>
      <c r="L193" s="65" t="inlineStr">
        <is>
          <t>畜牧局</t>
        </is>
      </c>
      <c r="M193" s="65" t="inlineStr">
        <is>
          <t>毛井镇</t>
        </is>
      </c>
      <c r="N193" s="65" t="n">
        <v>2020.12</v>
      </c>
      <c r="O193" s="65" t="n"/>
    </row>
    <row r="194" ht="39" customFormat="1" customHeight="1" s="2">
      <c r="A194" s="32" t="inlineStr">
        <is>
          <t>(12)</t>
        </is>
      </c>
      <c r="B194" s="65" t="inlineStr">
        <is>
          <t>一般户种畜补贴（湖羊种公羊）</t>
        </is>
      </c>
      <c r="C194" s="65" t="inlineStr">
        <is>
          <t>新建</t>
        </is>
      </c>
      <c r="D194" s="65" t="inlineStr">
        <is>
          <t>2021.01
-
2021.12</t>
        </is>
      </c>
      <c r="E194" s="65" t="inlineStr">
        <is>
          <t>南湫乡</t>
        </is>
      </c>
      <c r="F194" s="34" t="inlineStr">
        <is>
          <t>全乡共涉及7村112户。其中：花儿山村11户、党家洼村10户、杨兴堡村10户、代家洼村24户、岳后渠村17户、洪涝池村30户、双井子村10户。</t>
        </is>
      </c>
      <c r="G194" s="65" t="n">
        <v>33.6</v>
      </c>
      <c r="H194" s="34" t="inlineStr">
        <is>
          <t>培育养殖示范户、带领养殖户发展湖羊养殖、增加农户收入。</t>
        </is>
      </c>
      <c r="I194" s="65" t="n">
        <v>7</v>
      </c>
      <c r="J194" s="164" t="n">
        <v>0.0112</v>
      </c>
      <c r="K194" s="164" t="n">
        <v>0.0567</v>
      </c>
      <c r="L194" s="65" t="inlineStr">
        <is>
          <t>畜牧局</t>
        </is>
      </c>
      <c r="M194" s="65" t="inlineStr">
        <is>
          <t>南湫乡</t>
        </is>
      </c>
      <c r="N194" s="65" t="n">
        <v>2020.12</v>
      </c>
      <c r="O194" s="65" t="n"/>
    </row>
    <row r="195" ht="44" customFormat="1" customHeight="1" s="2">
      <c r="A195" s="32" t="inlineStr">
        <is>
          <t>(13)</t>
        </is>
      </c>
      <c r="B195" s="65" t="inlineStr">
        <is>
          <t>一般户种畜补贴（湖羊种公羊）</t>
        </is>
      </c>
      <c r="C195" s="65" t="inlineStr">
        <is>
          <t>新建</t>
        </is>
      </c>
      <c r="D195" s="65" t="inlineStr">
        <is>
          <t>2021.01
-
2021.12</t>
        </is>
      </c>
      <c r="E195" s="65" t="inlineStr">
        <is>
          <t>耿湾乡</t>
        </is>
      </c>
      <c r="F195" s="34" t="inlineStr">
        <is>
          <t>全乡共涉及13村265户。其中：郜庄村11户、耿河村11户、韩老庄村6户、郝东掌村20户、黑城岔村10户、潘掌村97户、四合原村13户、桃树掌村3户、天桥村4户、万湾村47户、许掌村24户、早流渠村9户、张台村10户。</t>
        </is>
      </c>
      <c r="G195" s="65" t="n">
        <v>79.5</v>
      </c>
      <c r="H195" s="34" t="inlineStr">
        <is>
          <t>培育养殖示范户、带领养殖户发展湖羊养殖、增加农户收入。</t>
        </is>
      </c>
      <c r="I195" s="65" t="n">
        <v>13</v>
      </c>
      <c r="J195" s="164" t="n">
        <v>0.0265</v>
      </c>
      <c r="K195" s="164" t="n">
        <v>0.1164</v>
      </c>
      <c r="L195" s="65" t="inlineStr">
        <is>
          <t>畜牧局</t>
        </is>
      </c>
      <c r="M195" s="65" t="inlineStr">
        <is>
          <t>耿湾乡</t>
        </is>
      </c>
      <c r="N195" s="65" t="n">
        <v>2020.12</v>
      </c>
      <c r="O195" s="65" t="n"/>
    </row>
    <row r="196" ht="56" customFormat="1" customHeight="1" s="2">
      <c r="A196" s="32" t="inlineStr">
        <is>
          <t>(14)</t>
        </is>
      </c>
      <c r="B196" s="65" t="inlineStr">
        <is>
          <t>一般户种畜补贴（湖羊种公羊）</t>
        </is>
      </c>
      <c r="C196" s="65" t="inlineStr">
        <is>
          <t>新建</t>
        </is>
      </c>
      <c r="D196" s="65" t="inlineStr">
        <is>
          <t>2021.01
-
2021.12</t>
        </is>
      </c>
      <c r="E196" s="65" t="inlineStr">
        <is>
          <t>木钵镇</t>
        </is>
      </c>
      <c r="F196" s="34" t="inlineStr">
        <is>
          <t>全乡共涉及17村130户。其中：殷家桥村6户、木钵街村7户、周湾村5户、韩洼子村10户、曹旗村10户、关营村1户、高寨村5户、高楼塬村9户、刘家塬村6户、白家掌村8户、邓寨子村8户、郭西掌村14户、二合塬村15户、坪子塬村4户、井儿岔村9户、罗家沟村7户、水坝滩村6户。</t>
        </is>
      </c>
      <c r="G196" s="65" t="n">
        <v>39</v>
      </c>
      <c r="H196" s="34" t="inlineStr">
        <is>
          <t>培育养殖示范户、带领养殖户发展湖羊养殖、增加农户收入。</t>
        </is>
      </c>
      <c r="I196" s="65" t="n">
        <v>17</v>
      </c>
      <c r="J196" s="164" t="n">
        <v>0.013</v>
      </c>
      <c r="K196" s="164" t="n">
        <v>0.0567</v>
      </c>
      <c r="L196" s="65" t="inlineStr">
        <is>
          <t>畜牧局</t>
        </is>
      </c>
      <c r="M196" s="65" t="inlineStr">
        <is>
          <t>木钵镇</t>
        </is>
      </c>
      <c r="N196" s="65" t="n">
        <v>2020.12</v>
      </c>
      <c r="O196" s="65" t="n"/>
    </row>
    <row r="197" ht="39" customFormat="1" customHeight="1" s="2">
      <c r="A197" s="32" t="inlineStr">
        <is>
          <t>(15)</t>
        </is>
      </c>
      <c r="B197" s="65" t="inlineStr">
        <is>
          <t>一般户种畜补贴（湖羊种公羊）</t>
        </is>
      </c>
      <c r="C197" s="65" t="inlineStr">
        <is>
          <t>新建</t>
        </is>
      </c>
      <c r="D197" s="65" t="inlineStr">
        <is>
          <t>2021.01
-
2021.12</t>
        </is>
      </c>
      <c r="E197" s="65" t="inlineStr">
        <is>
          <t>虎洞镇</t>
        </is>
      </c>
      <c r="F197" s="34" t="inlineStr">
        <is>
          <t>全乡共涉及5村138户。其中：常兆台5户、贾驿32户、张家湾9户、半个城16户、金庄塬76户。</t>
        </is>
      </c>
      <c r="G197" s="65" t="n">
        <v>41.4</v>
      </c>
      <c r="H197" s="34" t="inlineStr">
        <is>
          <t>培育养殖示范户、带领养殖户发展湖羊养殖、增加农户收入。</t>
        </is>
      </c>
      <c r="I197" s="65" t="n">
        <v>5</v>
      </c>
      <c r="J197" s="164" t="n">
        <v>0.0138</v>
      </c>
      <c r="K197" s="164" t="n">
        <v>0.05796</v>
      </c>
      <c r="L197" s="65" t="inlineStr">
        <is>
          <t>畜牧局</t>
        </is>
      </c>
      <c r="M197" s="65" t="inlineStr">
        <is>
          <t>虎洞镇</t>
        </is>
      </c>
      <c r="N197" s="65" t="n">
        <v>2020.12</v>
      </c>
      <c r="O197" s="65" t="n"/>
    </row>
    <row r="198" ht="39" customFormat="1" customHeight="1" s="2">
      <c r="A198" s="32" t="inlineStr">
        <is>
          <t>(16)</t>
        </is>
      </c>
      <c r="B198" s="65" t="inlineStr">
        <is>
          <t>一般户种畜补贴（湖羊种公羊）</t>
        </is>
      </c>
      <c r="C198" s="65" t="inlineStr">
        <is>
          <t>新建</t>
        </is>
      </c>
      <c r="D198" s="65" t="inlineStr">
        <is>
          <t>2021.01
-
2021.12</t>
        </is>
      </c>
      <c r="E198" s="65" t="inlineStr">
        <is>
          <t>樊家川镇</t>
        </is>
      </c>
      <c r="F198" s="34" t="inlineStr">
        <is>
          <t>全乡共涉及8村84户。其中：慕家河村16户、樊家川村5户、马驿沟村20户、郝集村9户、长城村4户、闫塬村19户、李崾岘村6户、马骏滩村5户。</t>
        </is>
      </c>
      <c r="G198" s="65" t="n">
        <v>25.2</v>
      </c>
      <c r="H198" s="34" t="inlineStr">
        <is>
          <t>培育养殖示范户、带领养殖户发展湖羊养殖、增加农户收入。</t>
        </is>
      </c>
      <c r="I198" s="65" t="n">
        <v>8</v>
      </c>
      <c r="J198" s="164" t="n">
        <v>0.008399999999999999</v>
      </c>
      <c r="K198" s="164" t="n">
        <v>0.0378</v>
      </c>
      <c r="L198" s="65" t="inlineStr">
        <is>
          <t>畜牧局</t>
        </is>
      </c>
      <c r="M198" s="65" t="inlineStr">
        <is>
          <t>樊家川镇</t>
        </is>
      </c>
      <c r="N198" s="65" t="n">
        <v>2020.12</v>
      </c>
      <c r="O198" s="65" t="n"/>
    </row>
    <row r="199" ht="40" customFormat="1" customHeight="1" s="2">
      <c r="A199" s="32" t="inlineStr">
        <is>
          <t>(17)</t>
        </is>
      </c>
      <c r="B199" s="65" t="inlineStr">
        <is>
          <t>一般户种畜补贴（湖羊种公羊）</t>
        </is>
      </c>
      <c r="C199" s="65" t="inlineStr">
        <is>
          <t>新建</t>
        </is>
      </c>
      <c r="D199" s="65" t="inlineStr">
        <is>
          <t>2021.01
-
2021.12</t>
        </is>
      </c>
      <c r="E199" s="65" t="inlineStr">
        <is>
          <t>八珠乡</t>
        </is>
      </c>
      <c r="F199" s="34" t="inlineStr">
        <is>
          <t>全乡共涉及10村223户。其中：八珠塬村10户、曹塬村9户、瓦崾岘村13户、杏树沟村14户、塔尔咀村16户、马连掌村34户、冯家湾村28户、苟塬村23户、湫坝沟村36户、白塬村40户。</t>
        </is>
      </c>
      <c r="G199" s="65" t="n">
        <v>66.90000000000001</v>
      </c>
      <c r="H199" s="34" t="inlineStr">
        <is>
          <t>培育养殖示范户、带领养殖户发展湖羊养殖、增加农户收入。</t>
        </is>
      </c>
      <c r="I199" s="65" t="n">
        <v>10</v>
      </c>
      <c r="J199" s="164" t="n">
        <v>0.0223</v>
      </c>
      <c r="K199" s="164" t="n">
        <v>0.0448</v>
      </c>
      <c r="L199" s="65" t="inlineStr">
        <is>
          <t>畜牧局</t>
        </is>
      </c>
      <c r="M199" s="65" t="inlineStr">
        <is>
          <t>八珠乡</t>
        </is>
      </c>
      <c r="N199" s="65" t="n">
        <v>2020.12</v>
      </c>
      <c r="O199" s="65" t="n"/>
    </row>
    <row r="200" ht="45" customFormat="1" customHeight="1" s="2">
      <c r="A200" s="32" t="inlineStr">
        <is>
          <t>(18)</t>
        </is>
      </c>
      <c r="B200" s="65" t="inlineStr">
        <is>
          <t>一般户种畜补贴（湖羊种公羊）</t>
        </is>
      </c>
      <c r="C200" s="65" t="inlineStr">
        <is>
          <t>新建</t>
        </is>
      </c>
      <c r="D200" s="65" t="inlineStr">
        <is>
          <t>2021.01
-
2021.12</t>
        </is>
      </c>
      <c r="E200" s="65" t="inlineStr">
        <is>
          <t>曲子镇</t>
        </is>
      </c>
      <c r="F200" s="34" t="inlineStr">
        <is>
          <t>全乡共涉及14村239户。其中：双城村5户、刘旗村10户、高李湾村19户、楼房子村61户、西沟村20户、宋家塬村27户、许家塬村45户、金村寺村9户、油坊塬村8户、金盆掌村7户、小庄子村13户、马家河村10户、董家塬村4户、孟家寨村1户。</t>
        </is>
      </c>
      <c r="G200" s="65" t="n">
        <v>71.7</v>
      </c>
      <c r="H200" s="34" t="inlineStr">
        <is>
          <t>培育养殖示范户、带领养殖户发展湖羊养殖、增加农户收入。</t>
        </is>
      </c>
      <c r="I200" s="65" t="n">
        <v>14</v>
      </c>
      <c r="J200" s="164" t="n">
        <v>0.0239</v>
      </c>
      <c r="K200" s="164" t="n">
        <v>0.0916</v>
      </c>
      <c r="L200" s="65" t="inlineStr">
        <is>
          <t>畜牧局</t>
        </is>
      </c>
      <c r="M200" s="65" t="inlineStr">
        <is>
          <t>曲子镇</t>
        </is>
      </c>
      <c r="N200" s="65" t="n">
        <v>2020.12</v>
      </c>
      <c r="O200" s="65" t="n"/>
    </row>
    <row r="201" ht="45" customFormat="1" customHeight="1" s="2">
      <c r="A201" s="32" t="inlineStr">
        <is>
          <t>(19)</t>
        </is>
      </c>
      <c r="B201" s="65" t="inlineStr">
        <is>
          <t>一般户种畜补贴（湖羊种公羊）</t>
        </is>
      </c>
      <c r="C201" s="65" t="inlineStr">
        <is>
          <t>新建</t>
        </is>
      </c>
      <c r="D201" s="65" t="inlineStr">
        <is>
          <t>2021.01
-
2021.12</t>
        </is>
      </c>
      <c r="E201" s="65" t="inlineStr">
        <is>
          <t>小南沟乡</t>
        </is>
      </c>
      <c r="F201" s="34" t="inlineStr">
        <is>
          <t>全乡共涉及12村160户。其中：天子渠村2户、丁寨柯村5户、许掌村5户、燕麦掌村2户、陈掌村8户、李上山村16户、汪天子村29户、小南沟村33户、李塬村27户、杨胡套子村1户、连川村10户、粉子山村22户。</t>
        </is>
      </c>
      <c r="G201" s="65" t="n">
        <v>48</v>
      </c>
      <c r="H201" s="34" t="inlineStr">
        <is>
          <t>培育养殖示范户、带领养殖户发展湖羊养殖、增加农户收入。</t>
        </is>
      </c>
      <c r="I201" s="65" t="n">
        <v>12</v>
      </c>
      <c r="J201" s="164" t="n">
        <v>0.016</v>
      </c>
      <c r="K201" s="164" t="n">
        <v>0.0672</v>
      </c>
      <c r="L201" s="65" t="inlineStr">
        <is>
          <t>畜牧局</t>
        </is>
      </c>
      <c r="M201" s="65" t="inlineStr">
        <is>
          <t>小南沟乡</t>
        </is>
      </c>
      <c r="N201" s="65" t="n">
        <v>2020.12</v>
      </c>
      <c r="O201" s="65" t="n"/>
    </row>
    <row r="202" ht="41" customFormat="1" customHeight="1" s="2">
      <c r="A202" s="32" t="inlineStr">
        <is>
          <t>(20)</t>
        </is>
      </c>
      <c r="B202" s="65" t="inlineStr">
        <is>
          <t>一般户种畜补贴（湖羊种公羊）</t>
        </is>
      </c>
      <c r="C202" s="65" t="inlineStr">
        <is>
          <t>新建</t>
        </is>
      </c>
      <c r="D202" s="65" t="inlineStr">
        <is>
          <t>2021.01
-
2021.12</t>
        </is>
      </c>
      <c r="E202" s="65" t="inlineStr">
        <is>
          <t>罗山川乡</t>
        </is>
      </c>
      <c r="F202" s="34" t="inlineStr">
        <is>
          <t>全乡共涉及8村91户。其中：西阳洼村11户、苇芝城村11户、龙柏山村11户、兰家掌村15户、大树塬村23户、陈渠子村3户、山水湾村6户、光明村11户。</t>
        </is>
      </c>
      <c r="G202" s="65" t="n">
        <v>27.3</v>
      </c>
      <c r="H202" s="34" t="inlineStr">
        <is>
          <t>培育养殖示范户、带领养殖户发展湖羊养殖、增加农户收入。</t>
        </is>
      </c>
      <c r="I202" s="65" t="n">
        <v>8</v>
      </c>
      <c r="J202" s="164" t="n">
        <v>0.0091</v>
      </c>
      <c r="K202" s="164" t="n">
        <v>0.0364</v>
      </c>
      <c r="L202" s="65" t="inlineStr">
        <is>
          <t>畜牧局</t>
        </is>
      </c>
      <c r="M202" s="65" t="inlineStr">
        <is>
          <t>罗山川乡</t>
        </is>
      </c>
      <c r="N202" s="65" t="n">
        <v>2020.12</v>
      </c>
      <c r="O202" s="65" t="n"/>
    </row>
    <row r="203" ht="54" customFormat="1" customHeight="1" s="2">
      <c r="A203" s="21" t="inlineStr">
        <is>
          <t>1.3</t>
        </is>
      </c>
      <c r="B203" s="24" t="inlineStr">
        <is>
          <t>黑山羊
提纯复壮项目合计</t>
        </is>
      </c>
      <c r="C203" s="24" t="inlineStr">
        <is>
          <t>新建</t>
        </is>
      </c>
      <c r="D203" s="24" t="inlineStr">
        <is>
          <t>2021.01
-
2021.12</t>
        </is>
      </c>
      <c r="E203" s="24" t="inlineStr">
        <is>
          <t>有关乡镇</t>
        </is>
      </c>
      <c r="F203" s="31" t="inlineStr">
        <is>
          <t>扶持南湫乡等10乡镇61个258户黑山羊养殖户发展黑山羊养殖，黑山羊养殖专业户按照“20+1”组合调引陇东黑山羊，基础母羊每只补1000元，种公羊每只补助2000元，每户补助资金不超过22000元。其中脱贫户（监测对象）177户，一般户81户。产权归农户所有。</t>
        </is>
      </c>
      <c r="G203" s="24" t="n">
        <v>596.2</v>
      </c>
      <c r="H203" s="31" t="inlineStr">
        <is>
          <t>支持养殖户发展黑山羊养殖、提纯复壮黑山羊、扮靓黑山羊品牌、提高黑山羊养殖户养殖效益。</t>
        </is>
      </c>
      <c r="I203" s="24" t="n">
        <v>61</v>
      </c>
      <c r="J203" s="160" t="n">
        <v>0.0258</v>
      </c>
      <c r="K203" s="160" t="n">
        <v>0.10854</v>
      </c>
      <c r="L203" s="24" t="inlineStr">
        <is>
          <t>畜牧局</t>
        </is>
      </c>
      <c r="M203" s="24" t="inlineStr">
        <is>
          <t>南湫乡等11个乡镇</t>
        </is>
      </c>
      <c r="N203" s="65" t="n">
        <v>2020.12</v>
      </c>
      <c r="O203" s="24" t="n"/>
    </row>
    <row r="204" ht="50" customFormat="1" customHeight="1" s="2">
      <c r="A204" s="32" t="inlineStr">
        <is>
          <t>1.3.1</t>
        </is>
      </c>
      <c r="B204" s="65" t="inlineStr">
        <is>
          <t>脱贫户（监测对象）黑山羊提纯复壮项目</t>
        </is>
      </c>
      <c r="C204" s="65" t="inlineStr">
        <is>
          <t>新建</t>
        </is>
      </c>
      <c r="D204" s="65" t="inlineStr">
        <is>
          <t>2021.01
-
2021.12</t>
        </is>
      </c>
      <c r="E204" s="65" t="inlineStr">
        <is>
          <t>南湫乡等11个乡镇</t>
        </is>
      </c>
      <c r="F204" s="34" t="inlineStr">
        <is>
          <t>扶持南湫乡等11乡镇33个村177户脱贫户（监测对象）发展黑山羊养殖，黑山羊养殖专业户按照“20+1”组合调引陇东黑山羊，基础母羊每只补助1000元，种公羊每只补助2000元，每户补助资金不超过22000元。</t>
        </is>
      </c>
      <c r="G204" s="65" t="n">
        <v>389.4</v>
      </c>
      <c r="H204" s="34" t="inlineStr">
        <is>
          <t>支持养殖户发展黑山羊养殖、提纯复壮黑山羊、扮靓黑山羊品牌、提高黑山羊养殖户养殖效益。</t>
        </is>
      </c>
      <c r="I204" s="65" t="n">
        <v>33</v>
      </c>
      <c r="J204" s="164" t="n">
        <v>0.0177</v>
      </c>
      <c r="K204" s="164" t="n">
        <v>0.07444000000000001</v>
      </c>
      <c r="L204" s="65" t="inlineStr">
        <is>
          <t>畜牧局</t>
        </is>
      </c>
      <c r="M204" s="65" t="inlineStr">
        <is>
          <t>南湫乡等11个乡镇</t>
        </is>
      </c>
      <c r="N204" s="65" t="n">
        <v>2020.12</v>
      </c>
      <c r="O204" s="65" t="n"/>
    </row>
    <row r="205" ht="33.75" customFormat="1" customHeight="1" s="2">
      <c r="A205" s="32" t="inlineStr">
        <is>
          <t>(1)</t>
        </is>
      </c>
      <c r="B205" s="65" t="inlineStr">
        <is>
          <t>脱贫户（监测对象）黑山羊提纯复壮项目</t>
        </is>
      </c>
      <c r="C205" s="65" t="inlineStr">
        <is>
          <t>新建</t>
        </is>
      </c>
      <c r="D205" s="65" t="inlineStr">
        <is>
          <t>2021.01
-
2021.12</t>
        </is>
      </c>
      <c r="E205" s="65" t="inlineStr">
        <is>
          <t>南湫乡</t>
        </is>
      </c>
      <c r="F205" s="34" t="inlineStr">
        <is>
          <t>扶持19户脱贫户（监测对象）(1户边缘户)发展黑山羊养殖，其中：洪涝池村17户、代家洼村1户、岳后渠村1户。</t>
        </is>
      </c>
      <c r="G205" s="65" t="n">
        <v>41.8</v>
      </c>
      <c r="H205" s="34" t="inlineStr">
        <is>
          <t>支持养殖户发展黑山羊养殖、提纯复壮黑山羊、扮靓黑山羊品牌、提高黑山羊养殖户养殖效益。</t>
        </is>
      </c>
      <c r="I205" s="65" t="n">
        <v>3</v>
      </c>
      <c r="J205" s="164" t="n">
        <v>0.0019</v>
      </c>
      <c r="K205" s="164" t="n">
        <v>0.008</v>
      </c>
      <c r="L205" s="65" t="inlineStr">
        <is>
          <t>畜牧局</t>
        </is>
      </c>
      <c r="M205" s="65" t="inlineStr">
        <is>
          <t>南湫乡</t>
        </is>
      </c>
      <c r="N205" s="65" t="n">
        <v>2020.12</v>
      </c>
      <c r="O205" s="65" t="n"/>
    </row>
    <row r="206" ht="33.75" customFormat="1" customHeight="1" s="2">
      <c r="A206" s="32" t="inlineStr">
        <is>
          <t>(2)</t>
        </is>
      </c>
      <c r="B206" s="65" t="inlineStr">
        <is>
          <t>脱贫户（监测对象）黑山羊提纯复壮项目</t>
        </is>
      </c>
      <c r="C206" s="65" t="inlineStr">
        <is>
          <t>新建</t>
        </is>
      </c>
      <c r="D206" s="65" t="inlineStr">
        <is>
          <t>2021.01
-
2021.12</t>
        </is>
      </c>
      <c r="E206" s="65" t="inlineStr">
        <is>
          <t>虎洞镇</t>
        </is>
      </c>
      <c r="F206" s="34" t="inlineStr">
        <is>
          <t>扶持25户脱贫户（监测对象）发展黑山羊养殖，其中：张大掌村10户、金庄塬15户。</t>
        </is>
      </c>
      <c r="G206" s="65" t="n">
        <v>55</v>
      </c>
      <c r="H206" s="34" t="inlineStr">
        <is>
          <t>支持养殖户发展黑山羊养殖、提纯复壮黑山羊、扮靓黑山羊品牌、提高黑山羊养殖户养殖效益。</t>
        </is>
      </c>
      <c r="I206" s="65" t="n">
        <v>2</v>
      </c>
      <c r="J206" s="164" t="n">
        <v>0.0025</v>
      </c>
      <c r="K206" s="164" t="n">
        <v>0.0105</v>
      </c>
      <c r="L206" s="65" t="inlineStr">
        <is>
          <t>畜牧局</t>
        </is>
      </c>
      <c r="M206" s="65" t="inlineStr">
        <is>
          <t>虎洞镇</t>
        </is>
      </c>
      <c r="N206" s="65" t="n">
        <v>2020.12</v>
      </c>
      <c r="O206" s="65" t="n"/>
    </row>
    <row r="207" ht="33.75" customFormat="1" customHeight="1" s="2">
      <c r="A207" s="32" t="inlineStr">
        <is>
          <t>(3)</t>
        </is>
      </c>
      <c r="B207" s="65" t="inlineStr">
        <is>
          <t>脱贫户（监测对象）黑山羊提纯复壮项目</t>
        </is>
      </c>
      <c r="C207" s="65" t="inlineStr">
        <is>
          <t>新建</t>
        </is>
      </c>
      <c r="D207" s="65" t="inlineStr">
        <is>
          <t>2021.01
-
2021.12</t>
        </is>
      </c>
      <c r="E207" s="65" t="inlineStr">
        <is>
          <t>罗山川乡</t>
        </is>
      </c>
      <c r="F207" s="34" t="inlineStr">
        <is>
          <t>扶持13户脱贫户（监测对象）发展黑山羊养殖，其中：大树塬村13户。</t>
        </is>
      </c>
      <c r="G207" s="65" t="n">
        <v>28.6</v>
      </c>
      <c r="H207" s="34" t="inlineStr">
        <is>
          <t>支持养殖户发展黑山羊养殖、提纯复壮黑山羊、扮靓黑山羊品牌、提高黑山羊养殖户养殖效益。</t>
        </is>
      </c>
      <c r="I207" s="65" t="n">
        <v>1</v>
      </c>
      <c r="J207" s="164" t="n">
        <v>0.0013</v>
      </c>
      <c r="K207" s="164" t="n">
        <v>0.0055</v>
      </c>
      <c r="L207" s="65" t="inlineStr">
        <is>
          <t>畜牧局</t>
        </is>
      </c>
      <c r="M207" s="65" t="inlineStr">
        <is>
          <t>罗山川乡</t>
        </is>
      </c>
      <c r="N207" s="65" t="n">
        <v>2020.12</v>
      </c>
      <c r="O207" s="65" t="n"/>
    </row>
    <row r="208" ht="33.75" customFormat="1" customHeight="1" s="2">
      <c r="A208" s="32" t="inlineStr">
        <is>
          <t>(4)</t>
        </is>
      </c>
      <c r="B208" s="65" t="inlineStr">
        <is>
          <t>脱贫户（监测对象）黑山羊提纯复壮项目</t>
        </is>
      </c>
      <c r="C208" s="65" t="inlineStr">
        <is>
          <t>新建</t>
        </is>
      </c>
      <c r="D208" s="65" t="inlineStr">
        <is>
          <t>2021.01
-
2021.12</t>
        </is>
      </c>
      <c r="E208" s="65" t="inlineStr">
        <is>
          <t>洪德镇</t>
        </is>
      </c>
      <c r="F208" s="34" t="inlineStr">
        <is>
          <t>扶持25户脱贫户（监测对象）发展黑山羊养殖，其中：寇河村25户、</t>
        </is>
      </c>
      <c r="G208" s="65" t="n">
        <v>55</v>
      </c>
      <c r="H208" s="34" t="inlineStr">
        <is>
          <t>支持养殖户发展黑山羊养殖、提纯复壮黑山羊、扮靓黑山羊品牌、提高黑山羊养殖户养殖效益。</t>
        </is>
      </c>
      <c r="I208" s="65" t="n">
        <v>1</v>
      </c>
      <c r="J208" s="164" t="n">
        <v>0.0025</v>
      </c>
      <c r="K208" s="164" t="n">
        <v>0.0105</v>
      </c>
      <c r="L208" s="65" t="inlineStr">
        <is>
          <t>畜牧局</t>
        </is>
      </c>
      <c r="M208" s="65" t="inlineStr">
        <is>
          <t>洪德镇</t>
        </is>
      </c>
      <c r="N208" s="65" t="n">
        <v>2020.12</v>
      </c>
      <c r="O208" s="65" t="n"/>
    </row>
    <row r="209" ht="33.75" customFormat="1" customHeight="1" s="2">
      <c r="A209" s="32" t="inlineStr">
        <is>
          <t>(5)</t>
        </is>
      </c>
      <c r="B209" s="65" t="inlineStr">
        <is>
          <t>脱贫户（监测对象）黑山羊提纯复壮项目</t>
        </is>
      </c>
      <c r="C209" s="65" t="inlineStr">
        <is>
          <t>新建</t>
        </is>
      </c>
      <c r="D209" s="65" t="inlineStr">
        <is>
          <t>2021.01
-
2021.12</t>
        </is>
      </c>
      <c r="E209" s="65" t="inlineStr">
        <is>
          <t>毛井镇</t>
        </is>
      </c>
      <c r="F209" s="34" t="inlineStr">
        <is>
          <t>扶持15户脱贫户（监测对象）发展黑山羊养殖，其中：红糜湾村6户、黄寨柯村5户、乔崾岘村3户、砖城子村1户。</t>
        </is>
      </c>
      <c r="G209" s="65" t="n">
        <v>33</v>
      </c>
      <c r="H209" s="34" t="inlineStr">
        <is>
          <t>支持养殖户发展黑山羊养殖、提纯复壮黑山羊、扮靓黑山羊品牌、提高黑山羊养殖户养殖效益。</t>
        </is>
      </c>
      <c r="I209" s="65" t="n">
        <v>4</v>
      </c>
      <c r="J209" s="164" t="n">
        <v>0.0015</v>
      </c>
      <c r="K209" s="164" t="n">
        <v>0.0063</v>
      </c>
      <c r="L209" s="65" t="inlineStr">
        <is>
          <t>畜牧局</t>
        </is>
      </c>
      <c r="M209" s="65" t="inlineStr">
        <is>
          <t>毛井镇</t>
        </is>
      </c>
      <c r="N209" s="65" t="n">
        <v>2020.12</v>
      </c>
      <c r="O209" s="65" t="n"/>
    </row>
    <row r="210" ht="33.75" customFormat="1" customHeight="1" s="2">
      <c r="A210" s="32" t="inlineStr">
        <is>
          <t>(6)</t>
        </is>
      </c>
      <c r="B210" s="65" t="inlineStr">
        <is>
          <t>脱贫户（监测对象）黑山羊提纯复壮项目</t>
        </is>
      </c>
      <c r="C210" s="65" t="inlineStr">
        <is>
          <t>新建</t>
        </is>
      </c>
      <c r="D210" s="65" t="inlineStr">
        <is>
          <t>2021.01
-
2021.12</t>
        </is>
      </c>
      <c r="E210" s="65" t="inlineStr">
        <is>
          <t>甜水镇</t>
        </is>
      </c>
      <c r="F210" s="34" t="inlineStr">
        <is>
          <t>扶持24户脱贫户（监测对象）发展黑山羊养殖，其中：张铁村12户、邱滩村12户。</t>
        </is>
      </c>
      <c r="G210" s="65" t="n">
        <v>52.8</v>
      </c>
      <c r="H210" s="34" t="inlineStr">
        <is>
          <t>支持养殖户发展黑山羊养殖、提纯复壮黑山羊、扮靓黑山羊品牌、提高黑山羊养殖户养殖效益。</t>
        </is>
      </c>
      <c r="I210" s="65" t="n">
        <v>2</v>
      </c>
      <c r="J210" s="164" t="n">
        <v>0.0024</v>
      </c>
      <c r="K210" s="164" t="n">
        <v>0.01</v>
      </c>
      <c r="L210" s="65" t="inlineStr">
        <is>
          <t>畜牧局</t>
        </is>
      </c>
      <c r="M210" s="65" t="inlineStr">
        <is>
          <t>甜水镇</t>
        </is>
      </c>
      <c r="N210" s="65" t="n">
        <v>2020.12</v>
      </c>
      <c r="O210" s="65" t="n"/>
    </row>
    <row r="211" ht="33.75" customFormat="1" customHeight="1" s="2">
      <c r="A211" s="32" t="inlineStr">
        <is>
          <t>(7)</t>
        </is>
      </c>
      <c r="B211" s="65" t="inlineStr">
        <is>
          <t>脱贫户（监测对象）黑山羊提纯复壮项目</t>
        </is>
      </c>
      <c r="C211" s="65" t="inlineStr">
        <is>
          <t>新建</t>
        </is>
      </c>
      <c r="D211" s="65" t="inlineStr">
        <is>
          <t>2021.01
-
2021.12</t>
        </is>
      </c>
      <c r="E211" s="65" t="inlineStr">
        <is>
          <t>车道镇</t>
        </is>
      </c>
      <c r="F211" s="34" t="inlineStr">
        <is>
          <t>扶持17户脱贫户（监测对象）发展黑山羊养殖，其中：万安村17户。</t>
        </is>
      </c>
      <c r="G211" s="65" t="n">
        <v>37.4</v>
      </c>
      <c r="H211" s="34" t="inlineStr">
        <is>
          <t>支持养殖户发展黑山羊养殖、提纯复壮黑山羊、扮靓黑山羊品牌、提高黑山羊养殖户养殖效益。</t>
        </is>
      </c>
      <c r="I211" s="65" t="n">
        <v>1</v>
      </c>
      <c r="J211" s="164" t="n">
        <v>0.0017</v>
      </c>
      <c r="K211" s="164" t="n">
        <v>0.00714</v>
      </c>
      <c r="L211" s="65" t="inlineStr">
        <is>
          <t>畜牧局</t>
        </is>
      </c>
      <c r="M211" s="65" t="inlineStr">
        <is>
          <t>车道镇</t>
        </is>
      </c>
      <c r="N211" s="65" t="n">
        <v>2020.12</v>
      </c>
      <c r="O211" s="65" t="n"/>
    </row>
    <row r="212" ht="42" customFormat="1" customHeight="1" s="2">
      <c r="A212" s="32" t="inlineStr">
        <is>
          <t>(8)</t>
        </is>
      </c>
      <c r="B212" s="65" t="inlineStr">
        <is>
          <t>脱贫户（监测对象）黑山羊提纯复壮项目</t>
        </is>
      </c>
      <c r="C212" s="65" t="inlineStr">
        <is>
          <t>新建</t>
        </is>
      </c>
      <c r="D212" s="65" t="inlineStr">
        <is>
          <t>2021.01
-
2021.12</t>
        </is>
      </c>
      <c r="E212" s="65" t="inlineStr">
        <is>
          <t>耿湾乡</t>
        </is>
      </c>
      <c r="F212" s="34" t="inlineStr">
        <is>
          <t>扶持14户脱贫户（监测对象）发展黑山羊养殖，其中：郜庄村1户、耿河村3户、郝东掌村2户、黑城岔村1户、潘掌村1户、天桥村1户、万湾村2户、许掌村3户。</t>
        </is>
      </c>
      <c r="G212" s="65" t="n">
        <v>30.8</v>
      </c>
      <c r="H212" s="34" t="inlineStr">
        <is>
          <t>支持养殖户发展黑山羊养殖、提纯复壮黑山羊、扮靓黑山羊品牌、提高黑山羊养殖户养殖效益。</t>
        </is>
      </c>
      <c r="I212" s="65" t="n">
        <v>8</v>
      </c>
      <c r="J212" s="164" t="n">
        <v>0.0014</v>
      </c>
      <c r="K212" s="164" t="n">
        <v>0.0059</v>
      </c>
      <c r="L212" s="65" t="inlineStr">
        <is>
          <t>畜牧局</t>
        </is>
      </c>
      <c r="M212" s="65" t="inlineStr">
        <is>
          <t>耿湾乡</t>
        </is>
      </c>
      <c r="N212" s="65" t="n">
        <v>2020.12</v>
      </c>
      <c r="O212" s="65" t="n"/>
    </row>
    <row r="213" ht="42" customFormat="1" customHeight="1" s="2">
      <c r="A213" s="32" t="inlineStr">
        <is>
          <t>(9)</t>
        </is>
      </c>
      <c r="B213" s="65" t="inlineStr">
        <is>
          <t>脱贫户（监测对象）黑山羊提纯复壮项目</t>
        </is>
      </c>
      <c r="C213" s="65" t="inlineStr">
        <is>
          <t>新建</t>
        </is>
      </c>
      <c r="D213" s="65" t="inlineStr">
        <is>
          <t>2021.01
-
2021.12</t>
        </is>
      </c>
      <c r="E213" s="65" t="inlineStr">
        <is>
          <t>小南沟乡</t>
        </is>
      </c>
      <c r="F213" s="34" t="inlineStr">
        <is>
          <t>扶持9户脱贫户（监测对象）发展黑山羊养殖，其中：李上山村3户、杨胡套子村1户、连川村1户、燕麦掌村2户、李塬村1户、许掌村1户。</t>
        </is>
      </c>
      <c r="G213" s="65" t="n">
        <v>19.8</v>
      </c>
      <c r="H213" s="34" t="inlineStr">
        <is>
          <t>支持养殖户发展黑山羊养殖、提纯复壮黑山羊、扮靓黑山羊品牌、提高黑山羊养殖户养殖效益。</t>
        </is>
      </c>
      <c r="I213" s="65" t="n">
        <v>6</v>
      </c>
      <c r="J213" s="164" t="n">
        <v>0.0009</v>
      </c>
      <c r="K213" s="164" t="n">
        <v>0.0038</v>
      </c>
      <c r="L213" s="65" t="inlineStr">
        <is>
          <t>畜牧局</t>
        </is>
      </c>
      <c r="M213" s="65" t="inlineStr">
        <is>
          <t>小南沟乡</t>
        </is>
      </c>
      <c r="N213" s="65" t="n">
        <v>2020.12</v>
      </c>
      <c r="O213" s="65" t="n"/>
    </row>
    <row r="214" ht="42" customFormat="1" customHeight="1" s="2">
      <c r="A214" s="32" t="inlineStr">
        <is>
          <t>(10)</t>
        </is>
      </c>
      <c r="B214" s="65" t="inlineStr">
        <is>
          <t>脱贫户（监测对象）黑山羊提纯复壮项目</t>
        </is>
      </c>
      <c r="C214" s="65" t="inlineStr">
        <is>
          <t>新建</t>
        </is>
      </c>
      <c r="D214" s="65" t="inlineStr">
        <is>
          <t>2021.01
-
2021.12</t>
        </is>
      </c>
      <c r="E214" s="65" t="inlineStr">
        <is>
          <t>山城乡</t>
        </is>
      </c>
      <c r="F214" s="34" t="inlineStr">
        <is>
          <t>扶持16户脱贫户（监测对象）发展黑山羊养殖，其中：八里铺村4户、冯家沟村3户、山城堡村2户、谢庄村4户、赵庄村3户。</t>
        </is>
      </c>
      <c r="G214" s="65" t="n">
        <v>35.2</v>
      </c>
      <c r="H214" s="34" t="inlineStr">
        <is>
          <t>支持养殖户发展黑山羊养殖、提纯复壮黑山羊、扮靓黑山羊品牌、提高黑山羊养殖户养殖效益。</t>
        </is>
      </c>
      <c r="I214" s="65" t="n">
        <v>5</v>
      </c>
      <c r="J214" s="164" t="n">
        <v>0.0016</v>
      </c>
      <c r="K214" s="164" t="n">
        <v>0.0068</v>
      </c>
      <c r="L214" s="65" t="inlineStr">
        <is>
          <t>畜牧局</t>
        </is>
      </c>
      <c r="M214" s="65" t="inlineStr">
        <is>
          <t>山城乡</t>
        </is>
      </c>
      <c r="N214" s="65" t="n">
        <v>2020.12</v>
      </c>
      <c r="O214" s="65" t="n"/>
    </row>
    <row r="215" ht="42" customFormat="1" customHeight="1" s="2">
      <c r="A215" s="32" t="inlineStr">
        <is>
          <t>1.3.2</t>
        </is>
      </c>
      <c r="B215" s="65" t="inlineStr">
        <is>
          <t>一般户
黑山羊提纯复壮项目</t>
        </is>
      </c>
      <c r="C215" s="65" t="inlineStr">
        <is>
          <t>新建</t>
        </is>
      </c>
      <c r="D215" s="65" t="inlineStr">
        <is>
          <t>2021.01
-
2021.12</t>
        </is>
      </c>
      <c r="E215" s="65" t="inlineStr">
        <is>
          <t>南湫乡等9个乡镇</t>
        </is>
      </c>
      <c r="F215" s="34" t="inlineStr">
        <is>
          <t>扶持南湫乡等9乡镇28个村81户一般户发展黑山羊养殖，黑山羊养殖专业户按照“20+1”组合调引陇东黑山羊，基础母羊每只补助1000元，种公羊每只补助2000元，每户补助资金不超过22000元。</t>
        </is>
      </c>
      <c r="G215" s="65" t="n">
        <v>206.8</v>
      </c>
      <c r="H215" s="34" t="inlineStr">
        <is>
          <t>支持养殖户发展黑山羊养殖、提纯复壮黑山羊、扮靓黑山羊品牌、提高黑山羊养殖户养殖效益。</t>
        </is>
      </c>
      <c r="I215" s="65" t="n">
        <v>28</v>
      </c>
      <c r="J215" s="164" t="n">
        <v>0.0081</v>
      </c>
      <c r="K215" s="164" t="n">
        <v>0.0341</v>
      </c>
      <c r="L215" s="65" t="inlineStr">
        <is>
          <t>畜牧局</t>
        </is>
      </c>
      <c r="M215" s="65" t="inlineStr">
        <is>
          <t>南湫乡等9个乡镇</t>
        </is>
      </c>
      <c r="N215" s="65" t="n">
        <v>2020.12</v>
      </c>
      <c r="O215" s="65" t="n"/>
    </row>
    <row r="216" ht="33.75" customFormat="1" customHeight="1" s="2">
      <c r="A216" s="32" t="inlineStr">
        <is>
          <t>(1)</t>
        </is>
      </c>
      <c r="B216" s="65" t="inlineStr">
        <is>
          <t>一般户
黑山羊提纯复壮项目</t>
        </is>
      </c>
      <c r="C216" s="65" t="inlineStr">
        <is>
          <t>新建</t>
        </is>
      </c>
      <c r="D216" s="65" t="inlineStr">
        <is>
          <t>2021.01
-
2021.12</t>
        </is>
      </c>
      <c r="E216" s="65" t="inlineStr">
        <is>
          <t>南湫乡</t>
        </is>
      </c>
      <c r="F216" s="34" t="inlineStr">
        <is>
          <t>扶持一般户6户发展黑山羊养殖，其中：洪涝池村2户、花儿山村2户、代家洼村1户、岳后渠村1户。</t>
        </is>
      </c>
      <c r="G216" s="65" t="n">
        <v>13.2</v>
      </c>
      <c r="H216" s="34" t="inlineStr">
        <is>
          <t>支持养殖户发展黑山羊养殖、提纯复壮黑山羊、扮靓黑山羊品牌、提高黑山羊养殖户养殖效益。</t>
        </is>
      </c>
      <c r="I216" s="65" t="n">
        <v>4</v>
      </c>
      <c r="J216" s="164" t="n">
        <v>0.0005999999999999999</v>
      </c>
      <c r="K216" s="164" t="n">
        <v>0.0025</v>
      </c>
      <c r="L216" s="65" t="inlineStr">
        <is>
          <t>畜牧局</t>
        </is>
      </c>
      <c r="M216" s="65" t="inlineStr">
        <is>
          <t>南湫乡</t>
        </is>
      </c>
      <c r="N216" s="65" t="n">
        <v>2020.12</v>
      </c>
      <c r="O216" s="65" t="n"/>
    </row>
    <row r="217" ht="33.75" customFormat="1" customHeight="1" s="2">
      <c r="A217" s="32" t="inlineStr">
        <is>
          <t>(2)</t>
        </is>
      </c>
      <c r="B217" s="65" t="inlineStr">
        <is>
          <t>一般户
黑山羊提纯复壮项目</t>
        </is>
      </c>
      <c r="C217" s="65" t="inlineStr">
        <is>
          <t>新建</t>
        </is>
      </c>
      <c r="D217" s="65" t="inlineStr">
        <is>
          <t>2021.01
-
2021.12</t>
        </is>
      </c>
      <c r="E217" s="65" t="inlineStr">
        <is>
          <t>罗山川乡</t>
        </is>
      </c>
      <c r="F217" s="34" t="inlineStr">
        <is>
          <t>扶持大树塬村17户一般户发展黑山羊养殖。</t>
        </is>
      </c>
      <c r="G217" s="65" t="n">
        <v>37.4</v>
      </c>
      <c r="H217" s="34" t="inlineStr">
        <is>
          <t>支持养殖户发展黑山羊养殖、提纯复壮黑山羊、扮靓黑山羊品牌、提高黑山羊养殖户养殖效益。</t>
        </is>
      </c>
      <c r="I217" s="65" t="n">
        <v>1</v>
      </c>
      <c r="J217" s="164" t="n">
        <v>0.0017</v>
      </c>
      <c r="K217" s="164" t="n">
        <v>0.0072</v>
      </c>
      <c r="L217" s="65" t="inlineStr">
        <is>
          <t>畜牧局</t>
        </is>
      </c>
      <c r="M217" s="65" t="inlineStr">
        <is>
          <t>罗山川乡</t>
        </is>
      </c>
      <c r="N217" s="65" t="n">
        <v>2020.12</v>
      </c>
      <c r="O217" s="65" t="n"/>
    </row>
    <row r="218" ht="33.75" customFormat="1" customHeight="1" s="2">
      <c r="A218" s="32" t="inlineStr">
        <is>
          <t>(3)</t>
        </is>
      </c>
      <c r="B218" s="65" t="inlineStr">
        <is>
          <t>一般户
黑山羊提纯复壮项目</t>
        </is>
      </c>
      <c r="C218" s="65" t="inlineStr">
        <is>
          <t>新建</t>
        </is>
      </c>
      <c r="D218" s="65" t="inlineStr">
        <is>
          <t>2021.01
-
2021.12</t>
        </is>
      </c>
      <c r="E218" s="65" t="inlineStr">
        <is>
          <t>洪德镇</t>
        </is>
      </c>
      <c r="F218" s="34" t="inlineStr">
        <is>
          <t>扶持寇河村5户一般户发展黑山羊养殖。</t>
        </is>
      </c>
      <c r="G218" s="65" t="n">
        <v>11</v>
      </c>
      <c r="H218" s="34" t="inlineStr">
        <is>
          <t>支持养殖户发展黑山羊养殖、提纯复壮黑山羊、扮靓黑山羊品牌、提高黑山羊养殖户养殖效益。</t>
        </is>
      </c>
      <c r="I218" s="65" t="n">
        <v>1</v>
      </c>
      <c r="J218" s="164" t="n">
        <v>0.0005</v>
      </c>
      <c r="K218" s="164" t="n">
        <v>0.0021</v>
      </c>
      <c r="L218" s="65" t="inlineStr">
        <is>
          <t>畜牧局</t>
        </is>
      </c>
      <c r="M218" s="65" t="inlineStr">
        <is>
          <t>洪德镇</t>
        </is>
      </c>
      <c r="N218" s="65" t="n">
        <v>2020.12</v>
      </c>
      <c r="O218" s="65" t="n"/>
    </row>
    <row r="219" ht="33.75" customFormat="1" customHeight="1" s="2">
      <c r="A219" s="32" t="inlineStr">
        <is>
          <t>(4)</t>
        </is>
      </c>
      <c r="B219" s="65" t="inlineStr">
        <is>
          <t>一般户
黑山羊提纯复壮项目</t>
        </is>
      </c>
      <c r="C219" s="65" t="inlineStr">
        <is>
          <t>新建</t>
        </is>
      </c>
      <c r="D219" s="65" t="inlineStr">
        <is>
          <t>2021.01
-
2021.12</t>
        </is>
      </c>
      <c r="E219" s="65" t="inlineStr">
        <is>
          <t>毛井镇</t>
        </is>
      </c>
      <c r="F219" s="34" t="inlineStr">
        <is>
          <t>扶持10户一般户发展黑山羊养殖，其中：红糜湾村5户、黄寨柯村1户、乔崾岘村3户、砖城子村1户。</t>
        </is>
      </c>
      <c r="G219" s="65" t="n">
        <v>22</v>
      </c>
      <c r="H219" s="34" t="inlineStr">
        <is>
          <t>支持养殖户发展黑山羊养殖、提纯复壮黑山羊、扮靓黑山羊品牌、提高黑山羊养殖户养殖效益。</t>
        </is>
      </c>
      <c r="I219" s="65" t="n">
        <v>4</v>
      </c>
      <c r="J219" s="164" t="n">
        <v>0.001</v>
      </c>
      <c r="K219" s="164" t="n">
        <v>0.0042</v>
      </c>
      <c r="L219" s="65" t="inlineStr">
        <is>
          <t>畜牧局</t>
        </is>
      </c>
      <c r="M219" s="65" t="inlineStr">
        <is>
          <t>毛井镇</t>
        </is>
      </c>
      <c r="N219" s="65" t="n">
        <v>2020.12</v>
      </c>
      <c r="O219" s="65" t="n"/>
    </row>
    <row r="220" ht="33.75" customFormat="1" customHeight="1" s="2">
      <c r="A220" s="32" t="inlineStr">
        <is>
          <t>(5)</t>
        </is>
      </c>
      <c r="B220" s="65" t="inlineStr">
        <is>
          <t>一般户
黑山羊提纯复壮项目</t>
        </is>
      </c>
      <c r="C220" s="65" t="inlineStr">
        <is>
          <t>新建</t>
        </is>
      </c>
      <c r="D220" s="65" t="inlineStr">
        <is>
          <t>2021.01
-
2021.12</t>
        </is>
      </c>
      <c r="E220" s="65" t="inlineStr">
        <is>
          <t>甜水镇</t>
        </is>
      </c>
      <c r="F220" s="34" t="inlineStr">
        <is>
          <t>扶持一般户6户发展黑山羊养殖，其中：张铁村1户 、邱滩村5户。</t>
        </is>
      </c>
      <c r="G220" s="65" t="n">
        <v>13.2</v>
      </c>
      <c r="H220" s="34" t="inlineStr">
        <is>
          <t>支持养殖户发展黑山羊养殖、提纯复壮黑山羊、扮靓黑山羊品牌、提高黑山羊养殖户养殖效益。</t>
        </is>
      </c>
      <c r="I220" s="65" t="n">
        <v>2</v>
      </c>
      <c r="J220" s="164" t="n">
        <v>0.0005999999999999999</v>
      </c>
      <c r="K220" s="164" t="n">
        <v>0.0025</v>
      </c>
      <c r="L220" s="65" t="inlineStr">
        <is>
          <t>畜牧局</t>
        </is>
      </c>
      <c r="M220" s="65" t="inlineStr">
        <is>
          <t>甜水镇</t>
        </is>
      </c>
      <c r="N220" s="65" t="n">
        <v>2020.12</v>
      </c>
      <c r="O220" s="65" t="n"/>
    </row>
    <row r="221" ht="33.75" customFormat="1" customHeight="1" s="2">
      <c r="A221" s="32" t="inlineStr">
        <is>
          <t>(6)</t>
        </is>
      </c>
      <c r="B221" s="65" t="inlineStr">
        <is>
          <t>一般户
黑山羊提纯复壮项目</t>
        </is>
      </c>
      <c r="C221" s="65" t="inlineStr">
        <is>
          <t>新建</t>
        </is>
      </c>
      <c r="D221" s="65" t="inlineStr">
        <is>
          <t>2021.01
-
2021.12</t>
        </is>
      </c>
      <c r="E221" s="65" t="inlineStr">
        <is>
          <t>耿湾乡</t>
        </is>
      </c>
      <c r="F221" s="34" t="inlineStr">
        <is>
          <t>扶持16户一般户户发展黑山羊养殖，其中：郜庄村1户、郝东掌村2户、黑城岔村1户、四合原村3户、天桥村3户、万湾村2户、许掌村1户、张台村3户。</t>
        </is>
      </c>
      <c r="G221" s="65" t="n">
        <v>35.2</v>
      </c>
      <c r="H221" s="34" t="inlineStr">
        <is>
          <t>支持养殖户发展黑山羊养殖、提纯复壮黑山羊、扮靓黑山羊品牌、提高黑山羊养殖户养殖效益。</t>
        </is>
      </c>
      <c r="I221" s="65" t="n">
        <v>8</v>
      </c>
      <c r="J221" s="164" t="n">
        <v>0.0016</v>
      </c>
      <c r="K221" s="164" t="n">
        <v>0.0067</v>
      </c>
      <c r="L221" s="65" t="inlineStr">
        <is>
          <t>畜牧局</t>
        </is>
      </c>
      <c r="M221" s="65" t="inlineStr">
        <is>
          <t>耿湾乡</t>
        </is>
      </c>
      <c r="N221" s="65" t="n">
        <v>2020.12</v>
      </c>
      <c r="O221" s="65" t="n"/>
    </row>
    <row r="222" ht="33.75" customFormat="1" customHeight="1" s="2">
      <c r="A222" s="32" t="inlineStr">
        <is>
          <t>(7)</t>
        </is>
      </c>
      <c r="B222" s="65" t="inlineStr">
        <is>
          <t>一般户
黑山羊提纯复壮项目</t>
        </is>
      </c>
      <c r="C222" s="65" t="inlineStr">
        <is>
          <t>新建</t>
        </is>
      </c>
      <c r="D222" s="65" t="inlineStr">
        <is>
          <t>2021.01
-
2021.12</t>
        </is>
      </c>
      <c r="E222" s="65" t="inlineStr">
        <is>
          <t>山城乡</t>
        </is>
      </c>
      <c r="F222" s="34" t="inlineStr">
        <is>
          <t>扶持14户一般户发展黑山羊养殖，其中：八里铺村2户、山城堡村1户、王山口子村2户、谢庄村5户、寨柯村1户、赵庄村3户。</t>
        </is>
      </c>
      <c r="G222" s="65" t="n">
        <v>30.8</v>
      </c>
      <c r="H222" s="34" t="inlineStr">
        <is>
          <t>支持养殖户发展黑山羊养殖、提纯复壮黑山羊、扮靓黑山羊品牌、提高黑山羊养殖户养殖效益。</t>
        </is>
      </c>
      <c r="I222" s="65" t="n">
        <v>6</v>
      </c>
      <c r="J222" s="164" t="n">
        <v>0.0014</v>
      </c>
      <c r="K222" s="164" t="n">
        <v>0.0059</v>
      </c>
      <c r="L222" s="65" t="inlineStr">
        <is>
          <t>畜牧局</t>
        </is>
      </c>
      <c r="M222" s="65" t="inlineStr">
        <is>
          <t>山城乡</t>
        </is>
      </c>
      <c r="N222" s="65" t="n">
        <v>2020.12</v>
      </c>
      <c r="O222" s="65" t="n"/>
    </row>
    <row r="223" ht="33.75" customFormat="1" customHeight="1" s="2">
      <c r="A223" s="32" t="inlineStr">
        <is>
          <t>(8)</t>
        </is>
      </c>
      <c r="B223" s="65" t="inlineStr">
        <is>
          <t>一般户
黑山羊提纯复壮项目</t>
        </is>
      </c>
      <c r="C223" s="65" t="inlineStr">
        <is>
          <t>新建</t>
        </is>
      </c>
      <c r="D223" s="65" t="inlineStr">
        <is>
          <t>2021.01
-
2021.12</t>
        </is>
      </c>
      <c r="E223" s="65" t="inlineStr">
        <is>
          <t>小南沟</t>
        </is>
      </c>
      <c r="F223" s="34" t="inlineStr">
        <is>
          <t>扶持7户一般户发展黑山羊养殖，其中：李上山村6户、杨胡套子村1户。</t>
        </is>
      </c>
      <c r="G223" s="65" t="n">
        <v>15.4</v>
      </c>
      <c r="H223" s="34" t="inlineStr">
        <is>
          <t>支持养殖户发展黑山羊养殖、提纯复壮黑山羊、扮靓黑山羊品牌、提高黑山羊养殖户养殖效益。</t>
        </is>
      </c>
      <c r="I223" s="65" t="n">
        <v>2</v>
      </c>
      <c r="J223" s="164" t="n">
        <v>0.0007</v>
      </c>
      <c r="K223" s="164" t="n">
        <v>0.003</v>
      </c>
      <c r="L223" s="65" t="inlineStr">
        <is>
          <t>畜牧局</t>
        </is>
      </c>
      <c r="M223" s="65" t="inlineStr">
        <is>
          <t>小南沟乡</t>
        </is>
      </c>
      <c r="N223" s="65" t="n">
        <v>2020.12</v>
      </c>
      <c r="O223" s="65" t="n"/>
    </row>
    <row r="224" ht="33.75" customFormat="1" customHeight="1" s="2">
      <c r="A224" s="32" t="inlineStr">
        <is>
          <t>(9)</t>
        </is>
      </c>
      <c r="B224" s="65" t="inlineStr">
        <is>
          <t>一般户
黑山羊提纯复壮项目</t>
        </is>
      </c>
      <c r="C224" s="65" t="inlineStr">
        <is>
          <t>新建</t>
        </is>
      </c>
      <c r="D224" s="65" t="inlineStr">
        <is>
          <t>2021.01
-
2021.12</t>
        </is>
      </c>
      <c r="E224" s="65" t="inlineStr">
        <is>
          <t>车道镇</t>
        </is>
      </c>
      <c r="F224" s="34" t="inlineStr">
        <is>
          <t>扶持万安村13户一般户发展黑山羊养殖。</t>
        </is>
      </c>
      <c r="G224" s="65" t="n">
        <v>28.6</v>
      </c>
      <c r="H224" s="34" t="inlineStr">
        <is>
          <t>支持养殖户发展黑山羊养殖、提纯复壮黑山羊、扮靓黑山羊品牌、提高黑山羊养殖户养殖效益。</t>
        </is>
      </c>
      <c r="I224" s="65" t="n">
        <v>1</v>
      </c>
      <c r="J224" s="164" t="n">
        <v>0.0013</v>
      </c>
      <c r="K224" s="164" t="n">
        <v>0.0056</v>
      </c>
      <c r="L224" s="65" t="inlineStr">
        <is>
          <t>畜牧局</t>
        </is>
      </c>
      <c r="M224" s="65" t="inlineStr">
        <is>
          <t>车道乡</t>
        </is>
      </c>
      <c r="N224" s="65" t="n">
        <v>2020.12</v>
      </c>
      <c r="O224" s="65" t="n"/>
    </row>
    <row r="225" ht="33.75" customFormat="1" customHeight="1" s="2">
      <c r="A225" s="21" t="inlineStr">
        <is>
          <t>1.4</t>
        </is>
      </c>
      <c r="B225" s="24" t="inlineStr">
        <is>
          <t>甜高粱种植合计</t>
        </is>
      </c>
      <c r="C225" s="24" t="inlineStr">
        <is>
          <t>新建</t>
        </is>
      </c>
      <c r="D225" s="24" t="inlineStr">
        <is>
          <t>2021.01
-
2021.12</t>
        </is>
      </c>
      <c r="E225" s="24" t="inlineStr">
        <is>
          <t>20个乡镇</t>
        </is>
      </c>
      <c r="F225" s="31" t="inlineStr">
        <is>
          <t>全县共扶持20个乡镇17564户，种植甜高粱100000亩，每亩补助7.5元。</t>
        </is>
      </c>
      <c r="G225" s="24" t="n">
        <v>75</v>
      </c>
      <c r="H225" s="31" t="inlineStr">
        <is>
          <t>培育壮大草畜产业、增加农户收入、助推产业振兴。</t>
        </is>
      </c>
      <c r="I225" s="24" t="n">
        <v>206</v>
      </c>
      <c r="J225" s="160" t="n">
        <v>1.7564</v>
      </c>
      <c r="K225" s="160" t="n">
        <v>7.37688</v>
      </c>
      <c r="L225" s="24" t="inlineStr">
        <is>
          <t>畜牧局</t>
        </is>
      </c>
      <c r="M225" s="24" t="inlineStr">
        <is>
          <t>20个乡镇</t>
        </is>
      </c>
      <c r="N225" s="65" t="n">
        <v>2020.12</v>
      </c>
      <c r="O225" s="24" t="n"/>
    </row>
    <row r="226" ht="42" customFormat="1" customHeight="1" s="2">
      <c r="A226" s="32" t="inlineStr">
        <is>
          <t>1.4.1</t>
        </is>
      </c>
      <c r="B226" s="65" t="inlineStr">
        <is>
          <t>脱贫户（监测对象）甜高粱种植</t>
        </is>
      </c>
      <c r="C226" s="65" t="inlineStr">
        <is>
          <t>新建</t>
        </is>
      </c>
      <c r="D226" s="65" t="inlineStr">
        <is>
          <t>2021.01
-
2021.12</t>
        </is>
      </c>
      <c r="E226" s="65" t="inlineStr">
        <is>
          <t>20个乡镇</t>
        </is>
      </c>
      <c r="F226" s="34" t="inlineStr">
        <is>
          <t>全县共扶持20个乡镇206个村11056户，种植甜高粱65463亩，每亩补助7.5元。</t>
        </is>
      </c>
      <c r="G226" s="65" t="n">
        <v>49.09725</v>
      </c>
      <c r="H226" s="34" t="inlineStr">
        <is>
          <t>培育壮大草畜产业、增加农户收入、助推产业振兴。</t>
        </is>
      </c>
      <c r="I226" s="65" t="n">
        <v>206</v>
      </c>
      <c r="J226" s="164" t="n">
        <v>1.1056</v>
      </c>
      <c r="K226" s="164" t="n">
        <v>4.64352</v>
      </c>
      <c r="L226" s="65" t="inlineStr">
        <is>
          <t>畜牧局</t>
        </is>
      </c>
      <c r="M226" s="65" t="inlineStr">
        <is>
          <t>20个乡镇</t>
        </is>
      </c>
      <c r="N226" s="65" t="n">
        <v>2020.12</v>
      </c>
      <c r="O226" s="65" t="n"/>
    </row>
    <row r="227" ht="75" customFormat="1" customHeight="1" s="2">
      <c r="A227" s="32" t="inlineStr">
        <is>
          <t>(1)</t>
        </is>
      </c>
      <c r="B227" s="65" t="inlineStr">
        <is>
          <t>脱贫户（监测对象）甜高粱种植</t>
        </is>
      </c>
      <c r="C227" s="65" t="inlineStr">
        <is>
          <t>新建/续建</t>
        </is>
      </c>
      <c r="D227" s="65" t="inlineStr">
        <is>
          <t>2021.01
-
2021.12</t>
        </is>
      </c>
      <c r="E227" s="65" t="inlineStr">
        <is>
          <t>洪德镇</t>
        </is>
      </c>
      <c r="F227" s="34" t="inlineStr">
        <is>
          <t>全镇共涉及19村2027户7500亩其中：大户塬50户300亩、丁阳渠子100户600亩、耿塬畔85户400亩、河连湾156户500亩、洪德街165户300亩、寇河112户400亩、李达掌45户300亩、李塬123户400亩、马塬112户500亩、梁岔105户300亩、苗河75户500亩、私盐路85户400亩、苏长沟106户400亩、肖关152户300亩、新集子112户600亩、许旗145户300亩、张崾岘89户300亩、张塬125户400亩、赵洼85户300亩。</t>
        </is>
      </c>
      <c r="G227" s="65" t="n">
        <v>5.625</v>
      </c>
      <c r="H227" s="34" t="inlineStr">
        <is>
          <t>培育壮大草畜产业、增加农户收入、助推产业振兴。</t>
        </is>
      </c>
      <c r="I227" s="65" t="n">
        <v>19</v>
      </c>
      <c r="J227" s="164" t="n">
        <v>0.2027</v>
      </c>
      <c r="K227" s="164" t="n">
        <v>0.85134</v>
      </c>
      <c r="L227" s="65" t="inlineStr">
        <is>
          <t>畜牧局</t>
        </is>
      </c>
      <c r="M227" s="65" t="inlineStr">
        <is>
          <t>洪德镇</t>
        </is>
      </c>
      <c r="N227" s="65" t="n">
        <v>2020.12</v>
      </c>
      <c r="O227" s="65" t="n"/>
    </row>
    <row r="228" ht="56" customFormat="1" customHeight="1" s="2">
      <c r="A228" s="32" t="inlineStr">
        <is>
          <t>(2)</t>
        </is>
      </c>
      <c r="B228" s="65" t="inlineStr">
        <is>
          <t>脱贫户（监测对象）甜高粱种植</t>
        </is>
      </c>
      <c r="C228" s="65" t="inlineStr">
        <is>
          <t>新建</t>
        </is>
      </c>
      <c r="D228" s="65" t="inlineStr">
        <is>
          <t>2021.01
-
2021.12</t>
        </is>
      </c>
      <c r="E228" s="65" t="inlineStr">
        <is>
          <t>车道镇</t>
        </is>
      </c>
      <c r="F228" s="34" t="inlineStr">
        <is>
          <t>全镇共涉及11村640户5000亩。其中：元峁村75户600亩、苦水掌45户250亩、王西掌74户500亩、三角城村76户600亩、杨掌村70户500亩、魏洼村46户250亩、陈掌村65户500亩、红台村20户150亩、代掌村42户250亩、刘渠村82户1000亩、刘园子村45户400亩。</t>
        </is>
      </c>
      <c r="G228" s="65" t="n">
        <v>3.75</v>
      </c>
      <c r="H228" s="34" t="inlineStr">
        <is>
          <t>培育壮大草畜产业、增加农户收入、助推产业振兴。</t>
        </is>
      </c>
      <c r="I228" s="65" t="n">
        <v>11</v>
      </c>
      <c r="J228" s="164" t="n">
        <v>0.064</v>
      </c>
      <c r="K228" s="164" t="n">
        <v>0.2688</v>
      </c>
      <c r="L228" s="65" t="inlineStr">
        <is>
          <t>畜牧局</t>
        </is>
      </c>
      <c r="M228" s="65" t="inlineStr">
        <is>
          <t>车道镇</t>
        </is>
      </c>
      <c r="N228" s="65" t="n">
        <v>2020.12</v>
      </c>
      <c r="O228" s="65" t="n"/>
    </row>
    <row r="229" ht="54" customFormat="1" customHeight="1" s="2">
      <c r="A229" s="32" t="inlineStr">
        <is>
          <t>(3)</t>
        </is>
      </c>
      <c r="B229" s="65" t="inlineStr">
        <is>
          <t>脱贫户（监测对象）甜高粱种植</t>
        </is>
      </c>
      <c r="C229" s="65" t="inlineStr">
        <is>
          <t>新建</t>
        </is>
      </c>
      <c r="D229" s="65" t="inlineStr">
        <is>
          <t>2021.01
-
2021.12</t>
        </is>
      </c>
      <c r="E229" s="65" t="inlineStr">
        <is>
          <t>耿湾乡</t>
        </is>
      </c>
      <c r="F229" s="34" t="inlineStr">
        <is>
          <t>全乡共涉及13村651户5270亩。其中：郜庄村32户250亩、耿河村33户270亩、韩老庄村28户230亩、郝东掌村69户560亩、黑城岔村16户130亩、四合原村102户840亩、桃树掌村18户150亩、天桥村13户100亩、万湾村129户1000亩、许掌村36户300亩、早流渠村39户320亩、张台村15户120亩、潘掌村121户1000亩。</t>
        </is>
      </c>
      <c r="G229" s="65" t="n">
        <v>3.9525</v>
      </c>
      <c r="H229" s="34" t="inlineStr">
        <is>
          <t>培育壮大草畜产业、增加农户收入、助推产业振兴。</t>
        </is>
      </c>
      <c r="I229" s="65" t="n">
        <v>13</v>
      </c>
      <c r="J229" s="164" t="n">
        <v>0.06510000000000001</v>
      </c>
      <c r="K229" s="164" t="n">
        <v>0.27342</v>
      </c>
      <c r="L229" s="65" t="inlineStr">
        <is>
          <t>畜牧局</t>
        </is>
      </c>
      <c r="M229" s="65" t="inlineStr">
        <is>
          <t>耿湾乡</t>
        </is>
      </c>
      <c r="N229" s="65" t="n">
        <v>2020.12</v>
      </c>
      <c r="O229" s="65" t="n"/>
    </row>
    <row r="230" ht="66" customFormat="1" customHeight="1" s="2">
      <c r="A230" s="32" t="inlineStr">
        <is>
          <t>(4)</t>
        </is>
      </c>
      <c r="B230" s="65" t="inlineStr">
        <is>
          <t>脱贫户（监测对象）甜高粱种植</t>
        </is>
      </c>
      <c r="C230" s="65" t="inlineStr">
        <is>
          <t>新建</t>
        </is>
      </c>
      <c r="D230" s="65" t="inlineStr">
        <is>
          <t>2021.01
-
2021.12</t>
        </is>
      </c>
      <c r="E230" s="65" t="inlineStr">
        <is>
          <t>合道镇</t>
        </is>
      </c>
      <c r="F230" s="34" t="inlineStr">
        <is>
          <t>全镇共涉及17村916户4963亩。其中：常崾岘村24户160亩、陈旗塬村39户250亩、大路洼村50户400亩、何坪村22户110亩、红崖洼村33户138亩、梁坪村70户341亩、尚西坪27户110.5亩、唐台子村41户252亩、陶洼子村1户3亩、瓦天沟村83户445.5亩、辛坪村86户441亩、杨坪沟村57户261亩、寨子坪村33户141亩、赵家塬村68户272亩、朱家塬40户288亩、专业村赵台村74户551亩、沈家岭村168户799亩。</t>
        </is>
      </c>
      <c r="G230" s="65" t="n">
        <v>3.7223</v>
      </c>
      <c r="H230" s="34" t="inlineStr">
        <is>
          <t>培育壮大草畜产业、增加农户收入、助推产业振兴。</t>
        </is>
      </c>
      <c r="I230" s="65" t="n">
        <v>17</v>
      </c>
      <c r="J230" s="164" t="n">
        <v>0.0916</v>
      </c>
      <c r="K230" s="164" t="n">
        <v>0.38472</v>
      </c>
      <c r="L230" s="65" t="inlineStr">
        <is>
          <t>畜牧局</t>
        </is>
      </c>
      <c r="M230" s="65" t="inlineStr">
        <is>
          <t>合道镇</t>
        </is>
      </c>
      <c r="N230" s="65" t="n">
        <v>2020.12</v>
      </c>
      <c r="O230" s="65" t="n"/>
    </row>
    <row r="231" ht="43" customFormat="1" customHeight="1" s="2">
      <c r="A231" s="32" t="inlineStr">
        <is>
          <t>(5)</t>
        </is>
      </c>
      <c r="B231" s="65" t="inlineStr">
        <is>
          <t>脱贫户（监测对象）甜高粱种植</t>
        </is>
      </c>
      <c r="C231" s="65" t="inlineStr">
        <is>
          <t>新建</t>
        </is>
      </c>
      <c r="D231" s="65" t="inlineStr">
        <is>
          <t>2021.01
-
2021.12</t>
        </is>
      </c>
      <c r="E231" s="65" t="inlineStr">
        <is>
          <t>环城镇</t>
        </is>
      </c>
      <c r="F231" s="34" t="inlineStr">
        <is>
          <t>全镇共涉及7村16户85亩。其中：耿家沟村4户29亩、张淌村2户7亩、城东塬1户5亩、高龚塬村1户6亩、龚淌村1户4亩、老庄村4户14亩、杨庙掌村3户20亩。</t>
        </is>
      </c>
      <c r="G231" s="65" t="n">
        <v>0.06375</v>
      </c>
      <c r="H231" s="34" t="inlineStr">
        <is>
          <t>培育壮大草畜产业、增加农户收入、助推产业振兴。</t>
        </is>
      </c>
      <c r="I231" s="65" t="n">
        <v>7</v>
      </c>
      <c r="J231" s="164" t="n">
        <v>0.0016</v>
      </c>
      <c r="K231" s="164" t="n">
        <v>0.00672</v>
      </c>
      <c r="L231" s="65" t="inlineStr">
        <is>
          <t>畜牧局</t>
        </is>
      </c>
      <c r="M231" s="65" t="inlineStr">
        <is>
          <t>环城镇</t>
        </is>
      </c>
      <c r="N231" s="65" t="n">
        <v>2020.12</v>
      </c>
      <c r="O231" s="65" t="n"/>
    </row>
    <row r="232" ht="44" customFormat="1" customHeight="1" s="2">
      <c r="A232" s="32" t="inlineStr">
        <is>
          <t>(6)</t>
        </is>
      </c>
      <c r="B232" s="65" t="inlineStr">
        <is>
          <t>脱贫户（监测对象）甜高粱种植</t>
        </is>
      </c>
      <c r="C232" s="65" t="inlineStr">
        <is>
          <t>新建</t>
        </is>
      </c>
      <c r="D232" s="65" t="inlineStr">
        <is>
          <t>2021.01
-
2021.12</t>
        </is>
      </c>
      <c r="E232" s="65" t="inlineStr">
        <is>
          <t>八珠乡</t>
        </is>
      </c>
      <c r="F232" s="34" t="inlineStr">
        <is>
          <t>全乡共涉及10村612户1872亩。其中：八珠塬村79户184亩、曹塬村43户162亩、瓦崾岘村91户207亩、杏树沟村64户179亩、塔尔咀村52户166亩、马连掌村88户261亩、冯家湾村55户172亩、苟塬村24户104亩、湫坝沟村46户209亩、白塬村70户228亩。</t>
        </is>
      </c>
      <c r="G232" s="65" t="n">
        <v>1.404</v>
      </c>
      <c r="H232" s="34" t="inlineStr">
        <is>
          <t>培育壮大草畜产业、增加农户收入、助推产业振兴。</t>
        </is>
      </c>
      <c r="I232" s="65" t="n">
        <v>10</v>
      </c>
      <c r="J232" s="164" t="n">
        <v>0.0612</v>
      </c>
      <c r="K232" s="164" t="n">
        <v>0.25704</v>
      </c>
      <c r="L232" s="65" t="inlineStr">
        <is>
          <t>畜牧局</t>
        </is>
      </c>
      <c r="M232" s="65" t="inlineStr">
        <is>
          <t>八珠乡</t>
        </is>
      </c>
      <c r="N232" s="65" t="n">
        <v>2020.12</v>
      </c>
      <c r="O232" s="65" t="n"/>
    </row>
    <row r="233" ht="44" customFormat="1" customHeight="1" s="2">
      <c r="A233" s="32" t="inlineStr">
        <is>
          <t>(7)</t>
        </is>
      </c>
      <c r="B233" s="65" t="inlineStr">
        <is>
          <t>脱贫户（监测对象）甜高粱种植</t>
        </is>
      </c>
      <c r="C233" s="65" t="inlineStr">
        <is>
          <t>新建</t>
        </is>
      </c>
      <c r="D233" s="65" t="inlineStr">
        <is>
          <t>2021.01
-
2021.12</t>
        </is>
      </c>
      <c r="E233" s="65" t="inlineStr">
        <is>
          <t>樊家川镇</t>
        </is>
      </c>
      <c r="F233" s="34" t="inlineStr">
        <is>
          <t>全镇共涉及8村462户2357亩。其中：慕家河村59户232亩、樊家川村50户200亩、马驿沟村20户200亩、郝集村34户238亩、长城村49户295亩、闫塬村67户552亩、李崾岘村135户340亩、马骏滩村48户300亩。</t>
        </is>
      </c>
      <c r="G233" s="65" t="n">
        <v>1.7678</v>
      </c>
      <c r="H233" s="34" t="inlineStr">
        <is>
          <t>培育壮大草畜产业、增加农户收入、助推产业振兴。</t>
        </is>
      </c>
      <c r="I233" s="65" t="n">
        <v>8</v>
      </c>
      <c r="J233" s="164" t="n">
        <v>0.0462</v>
      </c>
      <c r="K233" s="164" t="n">
        <v>0.19404</v>
      </c>
      <c r="L233" s="65" t="inlineStr">
        <is>
          <t>畜牧局</t>
        </is>
      </c>
      <c r="M233" s="65" t="inlineStr">
        <is>
          <t>樊家川镇</t>
        </is>
      </c>
      <c r="N233" s="65" t="n">
        <v>2020.12</v>
      </c>
      <c r="O233" s="65" t="n"/>
    </row>
    <row r="234" ht="45" customFormat="1" customHeight="1" s="2">
      <c r="A234" s="32" t="inlineStr">
        <is>
          <t>(8)</t>
        </is>
      </c>
      <c r="B234" s="65" t="inlineStr">
        <is>
          <t>脱贫户（监测对象）甜高粱种植</t>
        </is>
      </c>
      <c r="C234" s="65" t="inlineStr">
        <is>
          <t>新建</t>
        </is>
      </c>
      <c r="D234" s="65" t="inlineStr">
        <is>
          <t>2021.01
-
2021.12</t>
        </is>
      </c>
      <c r="E234" s="65" t="inlineStr">
        <is>
          <t>虎洞镇</t>
        </is>
      </c>
      <c r="F234" s="34" t="inlineStr">
        <is>
          <t>全镇共涉及10村515户2986亩。其中：常兆台村60户211亩、贾驿56户345亩、张大掌29户76亩、刘解掌60户400亩、砂井子80户720亩、张家湾村70户424亩、半个城23户113亩、魏家河24户160亩、高庙湾70户192亩、金庄塬43户345亩。</t>
        </is>
      </c>
      <c r="G234" s="65" t="n">
        <v>2.2395</v>
      </c>
      <c r="H234" s="34" t="inlineStr">
        <is>
          <t>培育壮大草畜产业、增加农户收入、助推产业振兴。</t>
        </is>
      </c>
      <c r="I234" s="65" t="n">
        <v>10</v>
      </c>
      <c r="J234" s="164" t="n">
        <v>0.0515</v>
      </c>
      <c r="K234" s="164" t="n">
        <v>0.2163</v>
      </c>
      <c r="L234" s="65" t="inlineStr">
        <is>
          <t>畜牧局</t>
        </is>
      </c>
      <c r="M234" s="65" t="inlineStr">
        <is>
          <t>虎洞镇</t>
        </is>
      </c>
      <c r="N234" s="65" t="n">
        <v>2020.12</v>
      </c>
      <c r="O234" s="65" t="n"/>
    </row>
    <row r="235" ht="45" customFormat="1" customHeight="1" s="2">
      <c r="A235" s="32" t="inlineStr">
        <is>
          <t>(9)</t>
        </is>
      </c>
      <c r="B235" s="65" t="inlineStr">
        <is>
          <t>脱贫户（监测对象）甜高粱种植</t>
        </is>
      </c>
      <c r="C235" s="65" t="inlineStr">
        <is>
          <t>新建</t>
        </is>
      </c>
      <c r="D235" s="65" t="inlineStr">
        <is>
          <t>2021.01
-
2021.12</t>
        </is>
      </c>
      <c r="E235" s="65" t="inlineStr">
        <is>
          <t>芦家湾乡</t>
        </is>
      </c>
      <c r="F235" s="34" t="inlineStr">
        <is>
          <t>全乡共涉及10村671户4995亩。其中：井川村30户300亩、杨新庄村75户674亩、花儿掌村84户720亩、小堡条村74户540亩、桃李湾村104户468亩、盘龙村70户350亩、宋家掌20户181亩、庙儿掌村106户900亩、王庄村60户612亩、大堡条村48户250亩。</t>
        </is>
      </c>
      <c r="G235" s="65" t="n">
        <v>3.7463</v>
      </c>
      <c r="H235" s="34" t="inlineStr">
        <is>
          <t>培育壮大草畜产业、增加农户收入、助推产业振兴。</t>
        </is>
      </c>
      <c r="I235" s="65" t="n">
        <v>10</v>
      </c>
      <c r="J235" s="164" t="n">
        <v>0.06710000000000001</v>
      </c>
      <c r="K235" s="164" t="n">
        <v>0.28182</v>
      </c>
      <c r="L235" s="65" t="inlineStr">
        <is>
          <t>畜牧局</t>
        </is>
      </c>
      <c r="M235" s="65" t="inlineStr">
        <is>
          <t>芦家湾乡</t>
        </is>
      </c>
      <c r="N235" s="65" t="n">
        <v>2020.12</v>
      </c>
      <c r="O235" s="65" t="n"/>
    </row>
    <row r="236" ht="45" customFormat="1" customHeight="1" s="2">
      <c r="A236" s="32" t="inlineStr">
        <is>
          <t>(10)</t>
        </is>
      </c>
      <c r="B236" s="65" t="inlineStr">
        <is>
          <t>脱贫户（监测对象）甜高粱种植</t>
        </is>
      </c>
      <c r="C236" s="65" t="inlineStr">
        <is>
          <t>新建</t>
        </is>
      </c>
      <c r="D236" s="65" t="inlineStr">
        <is>
          <t>2021.01
-
2021.12</t>
        </is>
      </c>
      <c r="E236" s="65" t="inlineStr">
        <is>
          <t>罗山川乡</t>
        </is>
      </c>
      <c r="F236" s="34" t="inlineStr">
        <is>
          <t>全乡共涉及8村455户4407亩。其中：西阳洼村19户63亩、苇芝城村74户700亩、龙柏山村36户225亩、兰家掌村79户1580亩、大树塬村43户495亩、陈渠子村95户610亩、山水湾村37户185亩、光明村72户549亩。</t>
        </is>
      </c>
      <c r="G236" s="65" t="n">
        <v>3.3053</v>
      </c>
      <c r="H236" s="34" t="inlineStr">
        <is>
          <t>培育壮大草畜产业、增加农户收入、助推产业振兴。</t>
        </is>
      </c>
      <c r="I236" s="65" t="n">
        <v>8</v>
      </c>
      <c r="J236" s="164" t="n">
        <v>0.0455</v>
      </c>
      <c r="K236" s="164" t="n">
        <v>0.1911</v>
      </c>
      <c r="L236" s="65" t="inlineStr">
        <is>
          <t>畜牧局</t>
        </is>
      </c>
      <c r="M236" s="65" t="inlineStr">
        <is>
          <t>罗山川乡</t>
        </is>
      </c>
      <c r="N236" s="65" t="n">
        <v>2020.12</v>
      </c>
      <c r="O236" s="65" t="n"/>
    </row>
    <row r="237" ht="45" customFormat="1" customHeight="1" s="2">
      <c r="A237" s="32" t="inlineStr">
        <is>
          <t>(11)</t>
        </is>
      </c>
      <c r="B237" s="65" t="inlineStr">
        <is>
          <t>脱贫户（监测对象）甜高粱种植</t>
        </is>
      </c>
      <c r="C237" s="65" t="inlineStr">
        <is>
          <t>新建</t>
        </is>
      </c>
      <c r="D237" s="65" t="inlineStr">
        <is>
          <t>2021.01
-
2021.12</t>
        </is>
      </c>
      <c r="E237" s="65" t="inlineStr">
        <is>
          <t>毛井镇</t>
        </is>
      </c>
      <c r="F237" s="34" t="inlineStr">
        <is>
          <t>全镇共涉及10村690户1565亩。其中：二条俭村164户300亩、砖城子村115户210亩、山西掌村80户150亩、红糜湾村27户45亩、施家滩村62户190亩、乔崾岘村107户280亩、黄寨柯村46户200亩、丁连掌村13户50亩、大户掌村8户30亩、红土咀村68户110亩。</t>
        </is>
      </c>
      <c r="G237" s="65" t="n">
        <v>1.1738</v>
      </c>
      <c r="H237" s="34" t="inlineStr">
        <is>
          <t>培育壮大草畜产业、增加农户收入、助推产业振兴。</t>
        </is>
      </c>
      <c r="I237" s="65" t="n">
        <v>10</v>
      </c>
      <c r="J237" s="164" t="n">
        <v>0.06900000000000001</v>
      </c>
      <c r="K237" s="164" t="n">
        <v>0.2898</v>
      </c>
      <c r="L237" s="65" t="inlineStr">
        <is>
          <t>畜牧局</t>
        </is>
      </c>
      <c r="M237" s="65" t="inlineStr">
        <is>
          <t>毛井镇</t>
        </is>
      </c>
      <c r="N237" s="65" t="n">
        <v>2020.12</v>
      </c>
      <c r="O237" s="65" t="n"/>
    </row>
    <row r="238" ht="45" customFormat="1" customHeight="1" s="2">
      <c r="A238" s="32" t="inlineStr">
        <is>
          <t>(12)</t>
        </is>
      </c>
      <c r="B238" s="65" t="inlineStr">
        <is>
          <t>脱贫户（监测对象）甜高粱种植</t>
        </is>
      </c>
      <c r="C238" s="65" t="inlineStr">
        <is>
          <t>新建</t>
        </is>
      </c>
      <c r="D238" s="65" t="inlineStr">
        <is>
          <t>2021.01
-
2021.12</t>
        </is>
      </c>
      <c r="E238" s="65" t="inlineStr">
        <is>
          <t>木钵镇</t>
        </is>
      </c>
      <c r="F238" s="34" t="inlineStr">
        <is>
          <t>全镇共涉及9村237户515亩。其中：高寨村43户111亩、高楼塬村29户111亩、刘家塬村5户13亩、白家掌村36户80亩、邓寨子村27户50亩、郭西掌村50户70亩、二合塬村18户30亩、坪子塬村19户30亩、井儿岔村10户20亩。</t>
        </is>
      </c>
      <c r="G238" s="65" t="n">
        <v>0.3863</v>
      </c>
      <c r="H238" s="34" t="inlineStr">
        <is>
          <t>培育壮大草畜产业、增加农户收入、助推产业振兴。</t>
        </is>
      </c>
      <c r="I238" s="65" t="n">
        <v>9</v>
      </c>
      <c r="J238" s="164" t="n">
        <v>0.0237</v>
      </c>
      <c r="K238" s="164" t="n">
        <v>0.09954</v>
      </c>
      <c r="L238" s="65" t="inlineStr">
        <is>
          <t>畜牧局</t>
        </is>
      </c>
      <c r="M238" s="65" t="inlineStr">
        <is>
          <t>木钵镇</t>
        </is>
      </c>
      <c r="N238" s="65" t="n">
        <v>2020.12</v>
      </c>
      <c r="O238" s="65" t="n"/>
    </row>
    <row r="239" ht="45" customFormat="1" customHeight="1" s="2">
      <c r="A239" s="32" t="inlineStr">
        <is>
          <t>(13)</t>
        </is>
      </c>
      <c r="B239" s="65" t="inlineStr">
        <is>
          <t>脱贫户（监测对象）甜高粱种植</t>
        </is>
      </c>
      <c r="C239" s="65" t="inlineStr">
        <is>
          <t>新建</t>
        </is>
      </c>
      <c r="D239" s="65" t="inlineStr">
        <is>
          <t>2021.01
-
2021.12</t>
        </is>
      </c>
      <c r="E239" s="65" t="inlineStr">
        <is>
          <t>南湫乡</t>
        </is>
      </c>
      <c r="F239" s="34" t="inlineStr">
        <is>
          <t>全乡共涉及7村331户4133亩。其中：花儿山村42户630亩、党家洼村53户800亩、杨兴堡村31户288亩、代家洼村49户850亩、岳后渠村25户262亩、洪涝池组98户1035亩、双井子村33户268亩。</t>
        </is>
      </c>
      <c r="G239" s="65" t="n">
        <v>3.0998</v>
      </c>
      <c r="H239" s="34" t="inlineStr">
        <is>
          <t>培育壮大草畜产业、增加农户收入、助推产业振兴。</t>
        </is>
      </c>
      <c r="I239" s="65" t="n">
        <v>7</v>
      </c>
      <c r="J239" s="164" t="n">
        <v>0.0331</v>
      </c>
      <c r="K239" s="164" t="n">
        <v>0.13902</v>
      </c>
      <c r="L239" s="65" t="inlineStr">
        <is>
          <t>畜牧局</t>
        </is>
      </c>
      <c r="M239" s="65" t="inlineStr">
        <is>
          <t>南湫乡</t>
        </is>
      </c>
      <c r="N239" s="65" t="n">
        <v>2020.12</v>
      </c>
      <c r="O239" s="65" t="n"/>
    </row>
    <row r="240" ht="45" customFormat="1" customHeight="1" s="2">
      <c r="A240" s="32" t="inlineStr">
        <is>
          <t>(14)</t>
        </is>
      </c>
      <c r="B240" s="65" t="inlineStr">
        <is>
          <t>脱贫户（监测对象）甜高粱种植</t>
        </is>
      </c>
      <c r="C240" s="65" t="inlineStr">
        <is>
          <t>新建</t>
        </is>
      </c>
      <c r="D240" s="65" t="inlineStr">
        <is>
          <t>2021.01
-
2021.12</t>
        </is>
      </c>
      <c r="E240" s="65" t="inlineStr">
        <is>
          <t>秦团庄乡</t>
        </is>
      </c>
      <c r="F240" s="34" t="inlineStr">
        <is>
          <t>全乡共涉及8村710户7300亩。其中：南掌堡子村78户750亩、王团庄村92户860亩、大天子村84户740亩、白塬畔村96户850亩、贾塬村101户960亩、新集子村76户950亩、秦团庄村87户940亩、新峁村96户1250亩。</t>
        </is>
      </c>
      <c r="G240" s="65" t="n">
        <v>5.475</v>
      </c>
      <c r="H240" s="34" t="inlineStr">
        <is>
          <t>培育壮大草畜产业、增加农户收入、助推产业振兴。</t>
        </is>
      </c>
      <c r="I240" s="65" t="n">
        <v>8</v>
      </c>
      <c r="J240" s="164" t="n">
        <v>0.07099999999999999</v>
      </c>
      <c r="K240" s="164" t="n">
        <v>0.2982</v>
      </c>
      <c r="L240" s="65" t="inlineStr">
        <is>
          <t>畜牧局</t>
        </is>
      </c>
      <c r="M240" s="65" t="inlineStr">
        <is>
          <t>秦团庄乡</t>
        </is>
      </c>
      <c r="N240" s="65" t="n">
        <v>2020.12</v>
      </c>
      <c r="O240" s="65" t="n"/>
    </row>
    <row r="241" ht="52" customFormat="1" customHeight="1" s="2">
      <c r="A241" s="32" t="inlineStr">
        <is>
          <t>(15)</t>
        </is>
      </c>
      <c r="B241" s="65" t="inlineStr">
        <is>
          <t>脱贫户（监测对象）甜高粱种植</t>
        </is>
      </c>
      <c r="C241" s="65" t="inlineStr">
        <is>
          <t>新建</t>
        </is>
      </c>
      <c r="D241" s="65" t="inlineStr">
        <is>
          <t>2021.01
-
2021.12</t>
        </is>
      </c>
      <c r="E241" s="65" t="inlineStr">
        <is>
          <t>曲子镇</t>
        </is>
      </c>
      <c r="F241" s="34" t="inlineStr">
        <is>
          <t>全镇共涉及13村112户334亩。其中：双城村2户15亩、刘旗村1户3亩、高李湾村12户20亩、楼房子村4户16亩、西沟村38户52亩、宋家塬村8户60亩、许家塬村10户58亩、金村寺村7户20亩、油坊塬村4户15亩、金盆掌村6户40亩、小庄村4户10亩、马家河村6户10亩、董家塬村10户15亩。</t>
        </is>
      </c>
      <c r="G241" s="65" t="n">
        <v>0.2505</v>
      </c>
      <c r="H241" s="34" t="inlineStr">
        <is>
          <t>培育壮大草畜产业、增加农户收入、助推产业振兴。</t>
        </is>
      </c>
      <c r="I241" s="65" t="n">
        <v>13</v>
      </c>
      <c r="J241" s="164" t="n">
        <v>0.0112</v>
      </c>
      <c r="K241" s="164" t="n">
        <v>0.04704</v>
      </c>
      <c r="L241" s="65" t="inlineStr">
        <is>
          <t>畜牧局</t>
        </is>
      </c>
      <c r="M241" s="65" t="inlineStr">
        <is>
          <t>曲子镇</t>
        </is>
      </c>
      <c r="N241" s="65" t="n">
        <v>2020.12</v>
      </c>
      <c r="O241" s="65" t="n"/>
    </row>
    <row r="242" ht="49" customFormat="1" customHeight="1" s="2">
      <c r="A242" s="32" t="inlineStr">
        <is>
          <t>(16)</t>
        </is>
      </c>
      <c r="B242" s="65" t="inlineStr">
        <is>
          <t>脱贫户（监测对象）甜高粱种植</t>
        </is>
      </c>
      <c r="C242" s="65" t="inlineStr">
        <is>
          <t>新建</t>
        </is>
      </c>
      <c r="D242" s="65" t="inlineStr">
        <is>
          <t>2021.01
-
2021.12</t>
        </is>
      </c>
      <c r="E242" s="65" t="inlineStr">
        <is>
          <t>山城乡</t>
        </is>
      </c>
      <c r="F242" s="34" t="inlineStr">
        <is>
          <t>全乡共涉及9村359户2622亩。其中：山城堡村10户250亩、八里铺村56户350亩、薛塬村55户433亩、王山口子村56户300亩、寨柯村50户300亩、冯家沟村50户300亩、郝掌村40户244亩、赵庄村25户185亩、谢庄村17户260亩。</t>
        </is>
      </c>
      <c r="G242" s="65" t="n">
        <v>1.9665</v>
      </c>
      <c r="H242" s="34" t="inlineStr">
        <is>
          <t>培育壮大草畜产业、增加农户收入、助推产业振兴。</t>
        </is>
      </c>
      <c r="I242" s="65" t="n">
        <v>9</v>
      </c>
      <c r="J242" s="164" t="n">
        <v>0.0359</v>
      </c>
      <c r="K242" s="164" t="n">
        <v>0.15078</v>
      </c>
      <c r="L242" s="65" t="inlineStr">
        <is>
          <t>畜牧局</t>
        </is>
      </c>
      <c r="M242" s="65" t="inlineStr">
        <is>
          <t>山城乡</t>
        </is>
      </c>
      <c r="N242" s="65" t="n">
        <v>2020.12</v>
      </c>
      <c r="O242" s="65" t="n"/>
    </row>
    <row r="243" ht="55" customFormat="1" customHeight="1" s="2">
      <c r="A243" s="32" t="inlineStr">
        <is>
          <t>(17)</t>
        </is>
      </c>
      <c r="B243" s="65" t="inlineStr">
        <is>
          <t>脱贫户（监测对象）甜高粱种植</t>
        </is>
      </c>
      <c r="C243" s="65" t="inlineStr">
        <is>
          <t>新建</t>
        </is>
      </c>
      <c r="D243" s="65" t="inlineStr">
        <is>
          <t>2021.01
-
2021.12</t>
        </is>
      </c>
      <c r="E243" s="65" t="inlineStr">
        <is>
          <t>天池乡</t>
        </is>
      </c>
      <c r="F243" s="34" t="inlineStr">
        <is>
          <t>全乡共涉及15村495户2494亩。其中：天池村220亩、张邓塬村105亩、梁家河村55亩、殷屈河村200亩、苏北岔村400亩、潘老庄村180亩、大庄台村200亩、四合掌村160亩、老庄湾村240亩、井渠淌村200亩、鲜岔村69亩、碾盘岭村100亩、大方山村135亩、喜家坪村150亩、曹李川村80亩。</t>
        </is>
      </c>
      <c r="G243" s="65" t="n">
        <v>1.8705</v>
      </c>
      <c r="H243" s="34" t="inlineStr">
        <is>
          <t>培育壮大草畜产业、增加农户收入、助推产业振兴。</t>
        </is>
      </c>
      <c r="I243" s="65" t="n">
        <v>15</v>
      </c>
      <c r="J243" s="164" t="n">
        <v>0.0495</v>
      </c>
      <c r="K243" s="164" t="n">
        <v>0.2079</v>
      </c>
      <c r="L243" s="65" t="inlineStr">
        <is>
          <t>畜牧局</t>
        </is>
      </c>
      <c r="M243" s="65" t="inlineStr">
        <is>
          <t>天池乡</t>
        </is>
      </c>
      <c r="N243" s="65" t="n">
        <v>2020.12</v>
      </c>
      <c r="O243" s="65" t="n"/>
    </row>
    <row r="244" ht="48" customFormat="1" customHeight="1" s="2">
      <c r="A244" s="32" t="inlineStr">
        <is>
          <t>(18)</t>
        </is>
      </c>
      <c r="B244" s="65" t="inlineStr">
        <is>
          <t>脱贫户（监测对象）甜高粱种植</t>
        </is>
      </c>
      <c r="C244" s="65" t="inlineStr">
        <is>
          <t>新建</t>
        </is>
      </c>
      <c r="D244" s="65" t="inlineStr">
        <is>
          <t>2021.01
-
2021.12</t>
        </is>
      </c>
      <c r="E244" s="65" t="inlineStr">
        <is>
          <t>甜水镇</t>
        </is>
      </c>
      <c r="F244" s="34" t="inlineStr">
        <is>
          <t>全镇共涉及10村330户2291亩。其中：大良洼33户275亩、高崾岘村33户174亩、何塬村40户217亩、狼儿滩村52户354亩、鲁掌村40户352亩、邱滩村2户55亩、甜水街村28户220亩、张铁村78户394亩、赵掌村18户220亩、七里墩村6户30亩。</t>
        </is>
      </c>
      <c r="G244" s="65" t="n">
        <v>1.7183</v>
      </c>
      <c r="H244" s="34" t="inlineStr">
        <is>
          <t>培育壮大草畜产业、增加农户收入、助推产业振兴。</t>
        </is>
      </c>
      <c r="I244" s="65" t="n">
        <v>10</v>
      </c>
      <c r="J244" s="164" t="n">
        <v>0.033</v>
      </c>
      <c r="K244" s="164" t="n">
        <v>0.1386</v>
      </c>
      <c r="L244" s="65" t="inlineStr">
        <is>
          <t>畜牧局</t>
        </is>
      </c>
      <c r="M244" s="65" t="inlineStr">
        <is>
          <t>甜水镇</t>
        </is>
      </c>
      <c r="N244" s="65" t="n">
        <v>2020.12</v>
      </c>
      <c r="O244" s="65" t="n"/>
    </row>
    <row r="245" ht="43" customFormat="1" customHeight="1" s="2">
      <c r="A245" s="32" t="inlineStr">
        <is>
          <t>(19)</t>
        </is>
      </c>
      <c r="B245" s="65" t="inlineStr">
        <is>
          <t>脱贫户（监测对象）甜高粱种植</t>
        </is>
      </c>
      <c r="C245" s="65" t="inlineStr">
        <is>
          <t>新建</t>
        </is>
      </c>
      <c r="D245" s="65" t="inlineStr">
        <is>
          <t>2021.01
-
2021.12</t>
        </is>
      </c>
      <c r="E245" s="65" t="inlineStr">
        <is>
          <t>小南沟</t>
        </is>
      </c>
      <c r="F245" s="34" t="inlineStr">
        <is>
          <t>全乡共涉及3村119户480亩。其中：汪天子村50户150亩、许掌村39户180亩，小南沟村30户150亩。</t>
        </is>
      </c>
      <c r="G245" s="65" t="n">
        <v>0.36</v>
      </c>
      <c r="H245" s="34" t="inlineStr">
        <is>
          <t>培育壮大草畜产业、增加农户收入、助推产业振兴。</t>
        </is>
      </c>
      <c r="I245" s="65" t="n">
        <v>3</v>
      </c>
      <c r="J245" s="164" t="n">
        <v>0.0119</v>
      </c>
      <c r="K245" s="164" t="n">
        <v>0.04998</v>
      </c>
      <c r="L245" s="65" t="inlineStr">
        <is>
          <t>畜牧局</t>
        </is>
      </c>
      <c r="M245" s="65" t="inlineStr">
        <is>
          <t>小南沟</t>
        </is>
      </c>
      <c r="N245" s="65" t="n">
        <v>2020.12</v>
      </c>
      <c r="O245" s="65" t="n"/>
    </row>
    <row r="246" ht="43" customFormat="1" customHeight="1" s="2">
      <c r="A246" s="32" t="inlineStr">
        <is>
          <t>(20)</t>
        </is>
      </c>
      <c r="B246" s="65" t="inlineStr">
        <is>
          <t>脱贫户（监测对象）甜高粱种植</t>
        </is>
      </c>
      <c r="C246" s="65" t="inlineStr">
        <is>
          <t>新建</t>
        </is>
      </c>
      <c r="D246" s="65" t="inlineStr">
        <is>
          <t>2021.01
-
2021.12</t>
        </is>
      </c>
      <c r="E246" s="65" t="inlineStr">
        <is>
          <t>演武乡</t>
        </is>
      </c>
      <c r="F246" s="34" t="inlineStr">
        <is>
          <t>全乡共涉及9村708户4294亩。其中：曳郭咀村15户71亩、杨家洼村86户296亩、佛岔村116户530亩、黑泉河村99户924亩、刘坪村25户181亩、黄山村44户322亩、路家塬村179户1000亩、吴家塬村14户290亩、走马硷村130户680亩。</t>
        </is>
      </c>
      <c r="G246" s="65" t="n">
        <v>3.2205</v>
      </c>
      <c r="H246" s="34" t="inlineStr">
        <is>
          <t>培育壮大草畜产业、增加农户收入、助推产业振兴。</t>
        </is>
      </c>
      <c r="I246" s="65" t="n">
        <v>9</v>
      </c>
      <c r="J246" s="164" t="n">
        <v>0.0708</v>
      </c>
      <c r="K246" s="164" t="n">
        <v>0.29736</v>
      </c>
      <c r="L246" s="65" t="inlineStr">
        <is>
          <t>畜牧局</t>
        </is>
      </c>
      <c r="M246" s="65" t="inlineStr">
        <is>
          <t>演武乡</t>
        </is>
      </c>
      <c r="N246" s="65" t="n">
        <v>2020.12</v>
      </c>
      <c r="O246" s="65" t="n"/>
    </row>
    <row r="247" ht="33.75" customFormat="1" customHeight="1" s="2">
      <c r="A247" s="32" t="inlineStr">
        <is>
          <t>1.4.2</t>
        </is>
      </c>
      <c r="B247" s="65" t="inlineStr">
        <is>
          <t>一般户
甜高粱种植</t>
        </is>
      </c>
      <c r="C247" s="65" t="inlineStr">
        <is>
          <t>新建</t>
        </is>
      </c>
      <c r="D247" s="65" t="inlineStr">
        <is>
          <t>2021.01
-
2021.12</t>
        </is>
      </c>
      <c r="E247" s="65" t="inlineStr">
        <is>
          <t>20个乡镇</t>
        </is>
      </c>
      <c r="F247" s="34" t="inlineStr">
        <is>
          <t>计划在20个乡镇206个村6508户种植甜高粱34537亩，每亩补助7.5元。</t>
        </is>
      </c>
      <c r="G247" s="65" t="n">
        <v>25.90275</v>
      </c>
      <c r="H247" s="34" t="inlineStr">
        <is>
          <t>培育壮大草畜产业、增加农户收入、助推产业振兴。</t>
        </is>
      </c>
      <c r="I247" s="65" t="n">
        <v>206</v>
      </c>
      <c r="J247" s="164" t="n">
        <v>0.6508</v>
      </c>
      <c r="K247" s="164" t="n">
        <v>2.73336</v>
      </c>
      <c r="L247" s="65" t="inlineStr">
        <is>
          <t>畜牧局</t>
        </is>
      </c>
      <c r="M247" s="65" t="inlineStr">
        <is>
          <t>20个乡镇</t>
        </is>
      </c>
      <c r="N247" s="65" t="n">
        <v>2020.12</v>
      </c>
      <c r="O247" s="65" t="n"/>
    </row>
    <row r="248" ht="65" customFormat="1" customHeight="1" s="2">
      <c r="A248" s="32" t="inlineStr">
        <is>
          <t>(1)</t>
        </is>
      </c>
      <c r="B248" s="65" t="inlineStr">
        <is>
          <t>一般户
甜高粱种植</t>
        </is>
      </c>
      <c r="C248" s="65" t="inlineStr">
        <is>
          <t>新建</t>
        </is>
      </c>
      <c r="D248" s="65" t="inlineStr">
        <is>
          <t>2021.01
-
2021.12</t>
        </is>
      </c>
      <c r="E248" s="65" t="inlineStr">
        <is>
          <t>洪德镇</t>
        </is>
      </c>
      <c r="F248" s="34" t="inlineStr">
        <is>
          <t>全镇共涉及14村1136户1500亩。其中：大户塬65户100亩、丁阳渠子85户100亩、河连湾80户100亩、洪德街60户100亩、寇河65户100亩、李达掌89户100亩、李塬126户100亩、梁岔89户100亩、苏长沟86户100亩、肖关75户100亩、许旗68户100亩、张崾岘85户200亩、张塬75户100亩、赵洼88户100亩。</t>
        </is>
      </c>
      <c r="G248" s="65" t="n">
        <v>1.125</v>
      </c>
      <c r="H248" s="34" t="inlineStr">
        <is>
          <t>培育壮大草畜产业、增加农户收入、助推产业振兴。</t>
        </is>
      </c>
      <c r="I248" s="65" t="n">
        <v>14</v>
      </c>
      <c r="J248" s="164" t="n">
        <v>0.1136</v>
      </c>
      <c r="K248" s="164" t="n">
        <v>0.47712</v>
      </c>
      <c r="L248" s="65" t="inlineStr">
        <is>
          <t>畜牧局</t>
        </is>
      </c>
      <c r="M248" s="65" t="inlineStr">
        <is>
          <t>洪德镇</t>
        </is>
      </c>
      <c r="N248" s="65" t="n">
        <v>2020.12</v>
      </c>
      <c r="O248" s="65" t="n"/>
    </row>
    <row r="249" ht="65" customFormat="1" customHeight="1" s="2">
      <c r="A249" s="32" t="inlineStr">
        <is>
          <t>(2)</t>
        </is>
      </c>
      <c r="B249" s="65" t="inlineStr">
        <is>
          <t>一般户
甜高粱种植</t>
        </is>
      </c>
      <c r="C249" s="65" t="inlineStr">
        <is>
          <t>新建</t>
        </is>
      </c>
      <c r="D249" s="65" t="inlineStr">
        <is>
          <t>2021.01
-
2021.12</t>
        </is>
      </c>
      <c r="E249" s="65" t="inlineStr">
        <is>
          <t>车道镇</t>
        </is>
      </c>
      <c r="F249" s="34" t="inlineStr">
        <is>
          <t>全镇共涉及11村669户5000亩。其中：元峁村80户600亩、苦水掌46户250亩、王西掌75户500亩、三角城村80户600亩、杨掌村74户500亩、魏洼村52户250亩、陈掌村66户500亩、红台村18户150亩、代掌村43户250亩、刘渠村85户1000亩、刘园子村50户400亩。</t>
        </is>
      </c>
      <c r="G249" s="65" t="n">
        <v>3.75</v>
      </c>
      <c r="H249" s="34" t="inlineStr">
        <is>
          <t>培育壮大草畜产业、增加农户收入、助推产业振兴。</t>
        </is>
      </c>
      <c r="I249" s="65" t="n">
        <v>11</v>
      </c>
      <c r="J249" s="164" t="n">
        <v>0.0669</v>
      </c>
      <c r="K249" s="164" t="n">
        <v>0.28098</v>
      </c>
      <c r="L249" s="65" t="inlineStr">
        <is>
          <t>畜牧局</t>
        </is>
      </c>
      <c r="M249" s="65" t="inlineStr">
        <is>
          <t>车道镇</t>
        </is>
      </c>
      <c r="N249" s="65" t="n">
        <v>2020.12</v>
      </c>
      <c r="O249" s="65" t="n"/>
    </row>
    <row r="250" ht="65" customFormat="1" customHeight="1" s="2">
      <c r="A250" s="32" t="inlineStr">
        <is>
          <t>(3)</t>
        </is>
      </c>
      <c r="B250" s="65" t="inlineStr">
        <is>
          <t>一般户
甜高粱种植</t>
        </is>
      </c>
      <c r="C250" s="65" t="inlineStr">
        <is>
          <t>新建</t>
        </is>
      </c>
      <c r="D250" s="65" t="inlineStr">
        <is>
          <t>2021.01
-
2021.12</t>
        </is>
      </c>
      <c r="E250" s="65" t="inlineStr">
        <is>
          <t>耿湾乡</t>
        </is>
      </c>
      <c r="F250" s="34" t="inlineStr">
        <is>
          <t>全乡共涉及13村329户2730亩。其中：郜庄村18户150亩、耿河村11户100亩、韩老庄村7户60亩、郝东掌村45户360亩、黑城岔村5户50亩、四合原村15户120亩、桃树掌村4户50亩、天桥村4户50亩、万湾村51户410亩、许掌村33户270亩、早流渠村13户100亩、张台村26户210亩、潘掌村97户800亩。</t>
        </is>
      </c>
      <c r="G250" s="65" t="n">
        <v>2.0475</v>
      </c>
      <c r="H250" s="34" t="inlineStr">
        <is>
          <t>培育壮大草畜产业、增加农户收入、助推产业振兴。</t>
        </is>
      </c>
      <c r="I250" s="65" t="n">
        <v>13</v>
      </c>
      <c r="J250" s="164" t="n">
        <v>0.0329</v>
      </c>
      <c r="K250" s="164" t="n">
        <v>0.13818</v>
      </c>
      <c r="L250" s="65" t="inlineStr">
        <is>
          <t>畜牧局</t>
        </is>
      </c>
      <c r="M250" s="65" t="inlineStr">
        <is>
          <t>耿湾乡</t>
        </is>
      </c>
      <c r="N250" s="65" t="n">
        <v>2020.12</v>
      </c>
      <c r="O250" s="65" t="n"/>
    </row>
    <row r="251" ht="70" customFormat="1" customHeight="1" s="2">
      <c r="A251" s="32" t="inlineStr">
        <is>
          <t>(4)</t>
        </is>
      </c>
      <c r="B251" s="65" t="inlineStr">
        <is>
          <t>一般户
甜高粱种植</t>
        </is>
      </c>
      <c r="C251" s="65" t="inlineStr">
        <is>
          <t>新建</t>
        </is>
      </c>
      <c r="D251" s="65" t="inlineStr">
        <is>
          <t>2021.01
-
2021.12</t>
        </is>
      </c>
      <c r="E251" s="65" t="inlineStr">
        <is>
          <t>合道镇</t>
        </is>
      </c>
      <c r="F251" s="34" t="inlineStr">
        <is>
          <t>全镇共涉及16村354户2037亩。其中：常崾岘村11户73亩、陈旗塬村17户80亩、大路洼村17户105亩、何坪村14户63亩、红崖洼村29户154亩、梁坪村49户247亩、尚西坪2户11亩、唐台子村27户93亩、瓦天沟村35户209亩、辛坪村11户233亩、杨坪沟村12户91亩、寨子坪村23户92亩、赵家塬村37户159亩、朱家塬18户155亩、专业村赵台村28户155亩、沈家岭村24户117亩。</t>
        </is>
      </c>
      <c r="G251" s="65" t="n">
        <v>1.52775</v>
      </c>
      <c r="H251" s="34" t="inlineStr">
        <is>
          <t>培育壮大草畜产业、增加农户收入、助推产业振兴。</t>
        </is>
      </c>
      <c r="I251" s="65" t="n">
        <v>16</v>
      </c>
      <c r="J251" s="164" t="n">
        <v>0.0354</v>
      </c>
      <c r="K251" s="164" t="n">
        <v>0.14868</v>
      </c>
      <c r="L251" s="65" t="inlineStr">
        <is>
          <t>畜牧局</t>
        </is>
      </c>
      <c r="M251" s="65" t="inlineStr">
        <is>
          <t>合道镇</t>
        </is>
      </c>
      <c r="N251" s="65" t="n">
        <v>2020.12</v>
      </c>
      <c r="O251" s="65" t="n"/>
    </row>
    <row r="252" ht="70" customFormat="1" customHeight="1" s="2">
      <c r="A252" s="32" t="inlineStr">
        <is>
          <t>(5)</t>
        </is>
      </c>
      <c r="B252" s="65" t="inlineStr">
        <is>
          <t>一般户
甜高粱种植</t>
        </is>
      </c>
      <c r="C252" s="65" t="inlineStr">
        <is>
          <t>新建</t>
        </is>
      </c>
      <c r="D252" s="65" t="inlineStr">
        <is>
          <t>2021.01
-
2021.12</t>
        </is>
      </c>
      <c r="E252" s="65" t="inlineStr">
        <is>
          <t>环城镇</t>
        </is>
      </c>
      <c r="F252" s="34" t="inlineStr">
        <is>
          <t>全镇共涉及18村750户2915亩。其中：耿家沟村25户71亩、冉旗寨村34户100亩、十五里沟村15户50亩、张淌村26户143亩、赵小掌村40户200亩、北郭塬村80户200亩、陈汤塬村40户100亩、城东塬11户145亩、高龚塬村76户544亩、龚淌村68户146亩、漫塬村25户100亩、宁老庄村164户486亩、唐塬村8户50亩、五里屯村8户50亩、肖川村58户200亩、杨庙掌村51户230亩、周塬村11户50亩、张滩滩村10户50亩。</t>
        </is>
      </c>
      <c r="G252" s="65" t="n">
        <v>2.18625</v>
      </c>
      <c r="H252" s="34" t="inlineStr">
        <is>
          <t>培育壮大草畜产业、增加农户收入、助推产业振兴。</t>
        </is>
      </c>
      <c r="I252" s="65" t="n">
        <v>18</v>
      </c>
      <c r="J252" s="164" t="n">
        <v>0.075</v>
      </c>
      <c r="K252" s="164" t="n">
        <v>0.315</v>
      </c>
      <c r="L252" s="65" t="inlineStr">
        <is>
          <t>畜牧局</t>
        </is>
      </c>
      <c r="M252" s="65" t="inlineStr">
        <is>
          <t>环城镇</t>
        </is>
      </c>
      <c r="N252" s="65" t="n">
        <v>2020.12</v>
      </c>
      <c r="O252" s="65" t="n"/>
    </row>
    <row r="253" ht="48" customFormat="1" customHeight="1" s="2">
      <c r="A253" s="32" t="inlineStr">
        <is>
          <t>(6)</t>
        </is>
      </c>
      <c r="B253" s="65" t="inlineStr">
        <is>
          <t>一般户
甜高粱种植</t>
        </is>
      </c>
      <c r="C253" s="65" t="inlineStr">
        <is>
          <t>新建</t>
        </is>
      </c>
      <c r="D253" s="65" t="inlineStr">
        <is>
          <t>2021.01
-
2021.12</t>
        </is>
      </c>
      <c r="E253" s="65" t="inlineStr">
        <is>
          <t>八珠乡</t>
        </is>
      </c>
      <c r="F253" s="34" t="inlineStr">
        <is>
          <t>全乡共涉及10村332户1128亩。其中：八珠塬村26户116亩、曹塬村39户138亩、瓦崾岘村41户93亩、杏树沟村43户121亩、塔尔咀村42户134亩、马连掌村13户39亩、冯家湾村41户128亩、苟塬村45户196亩、湫坝沟村20户91亩、白塬村22户72亩。</t>
        </is>
      </c>
      <c r="G253" s="65" t="n">
        <v>0.846</v>
      </c>
      <c r="H253" s="34" t="inlineStr">
        <is>
          <t>培育壮大草畜产业、增加农户收入、助推产业振兴。</t>
        </is>
      </c>
      <c r="I253" s="65" t="n">
        <v>10</v>
      </c>
      <c r="J253" s="164" t="n">
        <v>0.0332</v>
      </c>
      <c r="K253" s="164" t="n">
        <v>0.13944</v>
      </c>
      <c r="L253" s="65" t="inlineStr">
        <is>
          <t>畜牧局</t>
        </is>
      </c>
      <c r="M253" s="65" t="inlineStr">
        <is>
          <t>八珠乡</t>
        </is>
      </c>
      <c r="N253" s="65" t="n">
        <v>2020.12</v>
      </c>
      <c r="O253" s="65" t="n"/>
    </row>
    <row r="254" ht="43" customFormat="1" customHeight="1" s="2">
      <c r="A254" s="32" t="inlineStr">
        <is>
          <t>(7)</t>
        </is>
      </c>
      <c r="B254" s="65" t="inlineStr">
        <is>
          <t>一般户
甜高粱种植</t>
        </is>
      </c>
      <c r="C254" s="65" t="inlineStr">
        <is>
          <t>新建</t>
        </is>
      </c>
      <c r="D254" s="65" t="inlineStr">
        <is>
          <t>2021.01
-
2021.12</t>
        </is>
      </c>
      <c r="E254" s="65" t="inlineStr">
        <is>
          <t>樊家川镇</t>
        </is>
      </c>
      <c r="F254" s="34" t="inlineStr">
        <is>
          <t>全镇共涉及8村124户643亩。其中：慕家河村21户68亩、樊家川村25户100亩、马驿沟村10户100亩、郝集村9户63亩、长城村11户55亩、闫塬村18户147亩、李崾岘村25户60亩、马骏滩村5户50亩。</t>
        </is>
      </c>
      <c r="G254" s="65" t="n">
        <v>0.48225</v>
      </c>
      <c r="H254" s="34" t="inlineStr">
        <is>
          <t>培育壮大草畜产业、增加农户收入、助推产业振兴。</t>
        </is>
      </c>
      <c r="I254" s="65" t="n">
        <v>8</v>
      </c>
      <c r="J254" s="164" t="n">
        <v>0.0124</v>
      </c>
      <c r="K254" s="164" t="n">
        <v>0.05208</v>
      </c>
      <c r="L254" s="65" t="inlineStr">
        <is>
          <t>畜牧局</t>
        </is>
      </c>
      <c r="M254" s="65" t="inlineStr">
        <is>
          <t>樊家川镇</t>
        </is>
      </c>
      <c r="N254" s="65" t="n">
        <v>2020.12</v>
      </c>
      <c r="O254" s="65" t="n"/>
    </row>
    <row r="255" ht="45" customFormat="1" customHeight="1" s="2">
      <c r="A255" s="32" t="inlineStr">
        <is>
          <t>(8)</t>
        </is>
      </c>
      <c r="B255" s="65" t="inlineStr">
        <is>
          <t>一般户
甜高粱种植</t>
        </is>
      </c>
      <c r="C255" s="65" t="inlineStr">
        <is>
          <t>新建</t>
        </is>
      </c>
      <c r="D255" s="65" t="inlineStr">
        <is>
          <t>2021.01
-
2021.12</t>
        </is>
      </c>
      <c r="E255" s="65" t="inlineStr">
        <is>
          <t>虎洞镇</t>
        </is>
      </c>
      <c r="F255" s="34" t="inlineStr">
        <is>
          <t>全镇共涉及10村475户3014亩。其中：常兆台村48户366亩、贾驿70户457亩、张大掌21户110亩、刘解掌84户375亩、砂井子60户419亩、张家湾村39户387亩、半个城18户95亩、魏家河28户200亩、高庙湾38户155亩、金庄塬村69户450亩。</t>
        </is>
      </c>
      <c r="G255" s="65" t="n">
        <v>2.2605</v>
      </c>
      <c r="H255" s="34" t="inlineStr">
        <is>
          <t>培育壮大草畜产业、增加农户收入、助推产业振兴。</t>
        </is>
      </c>
      <c r="I255" s="65" t="n">
        <v>10</v>
      </c>
      <c r="J255" s="164" t="n">
        <v>0.0475</v>
      </c>
      <c r="K255" s="164" t="n">
        <v>0.1995</v>
      </c>
      <c r="L255" s="65" t="inlineStr">
        <is>
          <t>畜牧局</t>
        </is>
      </c>
      <c r="M255" s="65" t="inlineStr">
        <is>
          <t>虎洞镇</t>
        </is>
      </c>
      <c r="N255" s="65" t="n">
        <v>2020.12</v>
      </c>
      <c r="O255" s="65" t="n"/>
    </row>
    <row r="256" ht="45" customFormat="1" customHeight="1" s="2">
      <c r="A256" s="32" t="inlineStr">
        <is>
          <t>(9)</t>
        </is>
      </c>
      <c r="B256" s="65" t="inlineStr">
        <is>
          <t>一般户
甜高粱种植</t>
        </is>
      </c>
      <c r="C256" s="65" t="inlineStr">
        <is>
          <t>新建</t>
        </is>
      </c>
      <c r="D256" s="65" t="inlineStr">
        <is>
          <t>2021.01
-
2021.12</t>
        </is>
      </c>
      <c r="E256" s="65" t="inlineStr">
        <is>
          <t>芦家湾乡</t>
        </is>
      </c>
      <c r="F256" s="34" t="inlineStr">
        <is>
          <t>全乡共涉及9村325户2005亩。其中：井川村20户182亩、花儿掌村38户436亩、小堡条村40户231亩、桃李湾村126户312亩、盘龙村26户132亩、宋家掌20户280亩、庙儿掌村20户142亩、王庄村24户240亩、大堡条村11户50亩。</t>
        </is>
      </c>
      <c r="G256" s="65" t="n">
        <v>1.50375</v>
      </c>
      <c r="H256" s="34" t="inlineStr">
        <is>
          <t>培育壮大草畜产业、增加农户收入、助推产业振兴。</t>
        </is>
      </c>
      <c r="I256" s="65" t="n">
        <v>9</v>
      </c>
      <c r="J256" s="164" t="n">
        <v>0.0325</v>
      </c>
      <c r="K256" s="164" t="n">
        <v>0.1365</v>
      </c>
      <c r="L256" s="65" t="inlineStr">
        <is>
          <t>畜牧局</t>
        </is>
      </c>
      <c r="M256" s="65" t="inlineStr">
        <is>
          <t>芦家湾乡</t>
        </is>
      </c>
      <c r="N256" s="65" t="n">
        <v>2020.12</v>
      </c>
      <c r="O256" s="65" t="n"/>
    </row>
    <row r="257" ht="46" customFormat="1" customHeight="1" s="2">
      <c r="A257" s="32" t="inlineStr">
        <is>
          <t>(10)</t>
        </is>
      </c>
      <c r="B257" s="65" t="inlineStr">
        <is>
          <t>一般户
甜高粱种植</t>
        </is>
      </c>
      <c r="C257" s="65" t="inlineStr">
        <is>
          <t>新建</t>
        </is>
      </c>
      <c r="D257" s="65" t="inlineStr">
        <is>
          <t>2021.01
-
2021.12</t>
        </is>
      </c>
      <c r="E257" s="65" t="inlineStr">
        <is>
          <t>罗山川乡</t>
        </is>
      </c>
      <c r="F257" s="34" t="inlineStr">
        <is>
          <t>全乡共涉及8村251户2593亩。其中：西阳洼村15户137亩、苇芝城村28户200亩、龙柏山村12户75亩、兰家掌村33户820亩、大树塬村35户405亩、陈渠子村60户390亩、山水湾村23户115亩、光明村45户451亩。</t>
        </is>
      </c>
      <c r="G257" s="65" t="n">
        <v>1.94475</v>
      </c>
      <c r="H257" s="34" t="inlineStr">
        <is>
          <t>培育壮大草畜产业、增加农户收入、助推产业振兴。</t>
        </is>
      </c>
      <c r="I257" s="65" t="n">
        <v>8</v>
      </c>
      <c r="J257" s="164" t="n">
        <v>0.0251</v>
      </c>
      <c r="K257" s="164" t="n">
        <v>0.10542</v>
      </c>
      <c r="L257" s="65" t="inlineStr">
        <is>
          <t>畜牧局</t>
        </is>
      </c>
      <c r="M257" s="65" t="inlineStr">
        <is>
          <t>罗山川乡</t>
        </is>
      </c>
      <c r="N257" s="65" t="n">
        <v>2020.12</v>
      </c>
      <c r="O257" s="65" t="n"/>
    </row>
    <row r="258" ht="46" customFormat="1" customHeight="1" s="2">
      <c r="A258" s="32" t="inlineStr">
        <is>
          <t>(11)</t>
        </is>
      </c>
      <c r="B258" s="65" t="inlineStr">
        <is>
          <t>一般户
甜高粱种植</t>
        </is>
      </c>
      <c r="C258" s="65" t="inlineStr">
        <is>
          <t>新建</t>
        </is>
      </c>
      <c r="D258" s="65" t="inlineStr">
        <is>
          <t>2021.01
-
2021.12</t>
        </is>
      </c>
      <c r="E258" s="65" t="inlineStr">
        <is>
          <t>毛井镇</t>
        </is>
      </c>
      <c r="F258" s="34" t="inlineStr">
        <is>
          <t>全镇共涉及10村213户1435亩。其中：二条俭村35户100亩、砖城子村73户90亩、山西掌村9户50亩、红糜湾村3户25亩、施家滩村11户310亩、乔崾岘村20户120亩、黄寨柯村28户160亩、丁连掌村4户50亩、大户掌村4户40亩、红土咀村26户490亩。</t>
        </is>
      </c>
      <c r="G258" s="65" t="n">
        <v>1.07625</v>
      </c>
      <c r="H258" s="34" t="inlineStr">
        <is>
          <t>培育壮大草畜产业、增加农户收入、助推产业振兴。</t>
        </is>
      </c>
      <c r="I258" s="65" t="n">
        <v>10</v>
      </c>
      <c r="J258" s="164" t="n">
        <v>0.0213</v>
      </c>
      <c r="K258" s="164" t="n">
        <v>0.08946</v>
      </c>
      <c r="L258" s="65" t="inlineStr">
        <is>
          <t>畜牧局</t>
        </is>
      </c>
      <c r="M258" s="65" t="inlineStr">
        <is>
          <t>毛井镇</t>
        </is>
      </c>
      <c r="N258" s="65" t="n">
        <v>2020.12</v>
      </c>
      <c r="O258" s="65" t="n"/>
    </row>
    <row r="259" ht="54" customFormat="1" customHeight="1" s="2">
      <c r="A259" s="32" t="inlineStr">
        <is>
          <t>(12)</t>
        </is>
      </c>
      <c r="B259" s="65" t="inlineStr">
        <is>
          <t>一般户
甜高粱种植</t>
        </is>
      </c>
      <c r="C259" s="65" t="inlineStr">
        <is>
          <t>新建</t>
        </is>
      </c>
      <c r="D259" s="65" t="inlineStr">
        <is>
          <t>2021.01
-
2021.12</t>
        </is>
      </c>
      <c r="E259" s="65" t="inlineStr">
        <is>
          <t>木钵镇</t>
        </is>
      </c>
      <c r="F259" s="34" t="inlineStr">
        <is>
          <t>全镇共涉及13村176户485亩。其中：周湾村16户30亩、曹旗村12户20亩、高寨村16户50亩、高楼塬村17户100亩、刘家塬村5户50亩、白家掌村20户60亩、邓寨子村12户25亩、郭西掌村37户35亩、二合塬村7户20亩、坪子塬村10户30亩、井儿岔村21户40亩、罗家沟村2户15亩、水坝滩村1户10亩。</t>
        </is>
      </c>
      <c r="G259" s="65" t="n">
        <v>0.36375</v>
      </c>
      <c r="H259" s="34" t="inlineStr">
        <is>
          <t>培育壮大草畜产业、增加农户收入、助推产业振兴。</t>
        </is>
      </c>
      <c r="I259" s="65" t="n">
        <v>13</v>
      </c>
      <c r="J259" s="164" t="n">
        <v>0.0176</v>
      </c>
      <c r="K259" s="164" t="n">
        <v>0.07392</v>
      </c>
      <c r="L259" s="65" t="inlineStr">
        <is>
          <t>畜牧局</t>
        </is>
      </c>
      <c r="M259" s="65" t="inlineStr">
        <is>
          <t>木钵镇</t>
        </is>
      </c>
      <c r="N259" s="65" t="n">
        <v>2020.12</v>
      </c>
      <c r="O259" s="65" t="n"/>
    </row>
    <row r="260" ht="40" customFormat="1" customHeight="1" s="2">
      <c r="A260" s="32" t="inlineStr">
        <is>
          <t>(13)</t>
        </is>
      </c>
      <c r="B260" s="65" t="inlineStr">
        <is>
          <t>一般户
甜高粱种植</t>
        </is>
      </c>
      <c r="C260" s="65" t="inlineStr">
        <is>
          <t>新建</t>
        </is>
      </c>
      <c r="D260" s="65" t="inlineStr">
        <is>
          <t>2021.01
-
2021.12</t>
        </is>
      </c>
      <c r="E260" s="65" t="inlineStr">
        <is>
          <t>南湫乡</t>
        </is>
      </c>
      <c r="F260" s="34" t="inlineStr">
        <is>
          <t>全乡共涉及5村56户867亩。其中：花儿山村20户370亩、党家洼村12户200亩、杨兴堡村4户56亩、岳后渠村14户101亩、双井子村6户140亩。</t>
        </is>
      </c>
      <c r="G260" s="65" t="n">
        <v>0.65025</v>
      </c>
      <c r="H260" s="34" t="inlineStr">
        <is>
          <t>培育壮大草畜产业、增加农户收入、助推产业振兴。</t>
        </is>
      </c>
      <c r="I260" s="65" t="n">
        <v>5</v>
      </c>
      <c r="J260" s="164" t="n">
        <v>0.0056</v>
      </c>
      <c r="K260" s="164" t="n">
        <v>0.02352</v>
      </c>
      <c r="L260" s="65" t="inlineStr">
        <is>
          <t>畜牧局</t>
        </is>
      </c>
      <c r="M260" s="65" t="inlineStr">
        <is>
          <t>南湫乡</t>
        </is>
      </c>
      <c r="N260" s="65" t="n">
        <v>2020.12</v>
      </c>
      <c r="O260" s="65" t="n"/>
    </row>
    <row r="261" ht="42" customFormat="1" customHeight="1" s="2">
      <c r="A261" s="32" t="inlineStr">
        <is>
          <t>(14)</t>
        </is>
      </c>
      <c r="B261" s="65" t="inlineStr">
        <is>
          <t>一般户
甜高粱种植</t>
        </is>
      </c>
      <c r="C261" s="65" t="inlineStr">
        <is>
          <t>新建</t>
        </is>
      </c>
      <c r="D261" s="65" t="inlineStr">
        <is>
          <t>2021.01
-
2021.12</t>
        </is>
      </c>
      <c r="E261" s="65" t="inlineStr">
        <is>
          <t>秦团庄乡</t>
        </is>
      </c>
      <c r="F261" s="34" t="inlineStr">
        <is>
          <t>全乡共涉及8村96户700亩。其中南掌堡子村13户75亩、王团庄村15户80亩、大天子村11户60亩、白塬畔村19户95亩、贾塬村8户85亩、新集子村10户95亩、秦团庄村9户80亩、新峁村11户130亩。</t>
        </is>
      </c>
      <c r="G261" s="65" t="n">
        <v>0.525</v>
      </c>
      <c r="H261" s="34" t="inlineStr">
        <is>
          <t>培育壮大草畜产业、增加农户收入、助推产业振兴。</t>
        </is>
      </c>
      <c r="I261" s="65" t="n">
        <v>8</v>
      </c>
      <c r="J261" s="164" t="n">
        <v>0.009599999999999999</v>
      </c>
      <c r="K261" s="164" t="n">
        <v>0.04032</v>
      </c>
      <c r="L261" s="65" t="inlineStr">
        <is>
          <t>畜牧局</t>
        </is>
      </c>
      <c r="M261" s="65" t="inlineStr">
        <is>
          <t>秦团庄乡</t>
        </is>
      </c>
      <c r="N261" s="65" t="n">
        <v>2020.12</v>
      </c>
      <c r="O261" s="65" t="n"/>
    </row>
    <row r="262" ht="58" customFormat="1" customHeight="1" s="2">
      <c r="A262" s="32" t="inlineStr">
        <is>
          <t>(15)</t>
        </is>
      </c>
      <c r="B262" s="65" t="inlineStr">
        <is>
          <t>一般户
甜高粱种植</t>
        </is>
      </c>
      <c r="C262" s="65" t="inlineStr">
        <is>
          <t>新建</t>
        </is>
      </c>
      <c r="D262" s="65" t="inlineStr">
        <is>
          <t>2021.01
-
2021.12</t>
        </is>
      </c>
      <c r="E262" s="65" t="inlineStr">
        <is>
          <t>曲子镇</t>
        </is>
      </c>
      <c r="F262" s="34" t="inlineStr">
        <is>
          <t>全镇共涉及14村421户1666亩。其中：五里桥村1户200亩、双城村4户35亩、刘旗村11户47亩、高李湾村63户80亩、楼房子村30户184亩、西沟村103户448亩、宋家塬村30户140亩、许家塬村24户142亩、金村寺村22户80亩、油坊塬村36户85亩、金盆掌村14户60亩、小庄子村25户40亩、马家河村40户90亩、董家塬村18户35亩。</t>
        </is>
      </c>
      <c r="G262" s="65" t="n">
        <v>1.2495</v>
      </c>
      <c r="H262" s="34" t="inlineStr">
        <is>
          <t>培育壮大草畜产业、增加农户收入、助推产业振兴。</t>
        </is>
      </c>
      <c r="I262" s="65" t="n">
        <v>14</v>
      </c>
      <c r="J262" s="164" t="n">
        <v>0.0421</v>
      </c>
      <c r="K262" s="164" t="n">
        <v>0.17682</v>
      </c>
      <c r="L262" s="65" t="inlineStr">
        <is>
          <t>畜牧局</t>
        </is>
      </c>
      <c r="M262" s="65" t="inlineStr">
        <is>
          <t>曲子镇</t>
        </is>
      </c>
      <c r="N262" s="65" t="n">
        <v>2020.12</v>
      </c>
      <c r="O262" s="65" t="n"/>
    </row>
    <row r="263" ht="44" customFormat="1" customHeight="1" s="2">
      <c r="A263" s="32" t="inlineStr">
        <is>
          <t>(16)</t>
        </is>
      </c>
      <c r="B263" s="65" t="inlineStr">
        <is>
          <t>一般户
甜高粱种植</t>
        </is>
      </c>
      <c r="C263" s="65" t="inlineStr">
        <is>
          <t>新建</t>
        </is>
      </c>
      <c r="D263" s="65" t="inlineStr">
        <is>
          <t>2021.01
-
2021.12</t>
        </is>
      </c>
      <c r="E263" s="65" t="inlineStr">
        <is>
          <t>山城乡</t>
        </is>
      </c>
      <c r="F263" s="34" t="inlineStr">
        <is>
          <t>全乡共涉及9村158户1378亩。其中:山城堡村10户250亩、八里铺村19户150亩、薛塬村36户267亩、王山口子村30户200亩、寨柯村10户100亩、冯家沟村10户100亩、郝掌村22户156亩、赵庄村16户115亩、谢庄村5户40亩。</t>
        </is>
      </c>
      <c r="G263" s="65" t="n">
        <v>1.0335</v>
      </c>
      <c r="H263" s="34" t="inlineStr">
        <is>
          <t>培育壮大草畜产业、增加农户收入、助推产业振兴。</t>
        </is>
      </c>
      <c r="I263" s="65" t="n">
        <v>9</v>
      </c>
      <c r="J263" s="164" t="n">
        <v>0.0158</v>
      </c>
      <c r="K263" s="164" t="n">
        <v>0.06636</v>
      </c>
      <c r="L263" s="65" t="inlineStr">
        <is>
          <t>畜牧局</t>
        </is>
      </c>
      <c r="M263" s="65" t="inlineStr">
        <is>
          <t>山城乡</t>
        </is>
      </c>
      <c r="N263" s="65" t="n">
        <v>2020.12</v>
      </c>
      <c r="O263" s="65" t="n"/>
    </row>
    <row r="264" ht="52" customFormat="1" customHeight="1" s="2">
      <c r="A264" s="32" t="inlineStr">
        <is>
          <t>(17)</t>
        </is>
      </c>
      <c r="B264" s="65" t="inlineStr">
        <is>
          <t>一般户
甜高粱种植</t>
        </is>
      </c>
      <c r="C264" s="65" t="inlineStr">
        <is>
          <t>新建</t>
        </is>
      </c>
      <c r="D264" s="65" t="inlineStr">
        <is>
          <t>2021.01
-
2021.12</t>
        </is>
      </c>
      <c r="E264" s="65" t="inlineStr">
        <is>
          <t>天池乡</t>
        </is>
      </c>
      <c r="F264" s="34" t="inlineStr">
        <is>
          <t>全乡共涉及14村314户1506亩。其中：天池村60亩、张邓塬村108亩、梁家河村50亩、殷屈河村150亩、苏北岔村200亩、潘老庄村170亩、大庄台村50亩、四合掌村77亩、老庄湾村180亩、井渠淌村150亩、鲜岔村81亩、碾盘岭村80亩、大方山村50亩、曹李川村100亩。</t>
        </is>
      </c>
      <c r="G264" s="65" t="n">
        <v>1.1295</v>
      </c>
      <c r="H264" s="34" t="inlineStr">
        <is>
          <t>培育壮大草畜产业、增加农户收入、助推产业振兴。</t>
        </is>
      </c>
      <c r="I264" s="65" t="n">
        <v>14</v>
      </c>
      <c r="J264" s="164" t="n">
        <v>0.0314</v>
      </c>
      <c r="K264" s="164" t="n">
        <v>0.13188</v>
      </c>
      <c r="L264" s="65" t="inlineStr">
        <is>
          <t>畜牧局</t>
        </is>
      </c>
      <c r="M264" s="65" t="inlineStr">
        <is>
          <t>天池乡</t>
        </is>
      </c>
      <c r="N264" s="65" t="n">
        <v>2020.12</v>
      </c>
      <c r="O264" s="65" t="n"/>
    </row>
    <row r="265" ht="48" customFormat="1" customHeight="1" s="2">
      <c r="A265" s="32" t="inlineStr">
        <is>
          <t>(18)</t>
        </is>
      </c>
      <c r="B265" s="65" t="inlineStr">
        <is>
          <t>一般户
甜高粱种植</t>
        </is>
      </c>
      <c r="C265" s="65" t="inlineStr">
        <is>
          <t>新建</t>
        </is>
      </c>
      <c r="D265" s="65" t="inlineStr">
        <is>
          <t>2021.01
-
2021.12</t>
        </is>
      </c>
      <c r="E265" s="65" t="inlineStr">
        <is>
          <t>甜水镇</t>
        </is>
      </c>
      <c r="F265" s="34" t="inlineStr">
        <is>
          <t>全镇共涉及9村81户709亩。其中：大良洼村3户115亩、高崾岘村3户6亩、何塬村13户63亩、狼儿滩19户76亩、鲁掌村13户148亩、邱滩村1户100亩、甜水街村5户60亩、张铁村22户106亩、赵掌村2户35亩。</t>
        </is>
      </c>
      <c r="G265" s="65" t="n">
        <v>0.5317499999999999</v>
      </c>
      <c r="H265" s="34" t="inlineStr">
        <is>
          <t>培育壮大草畜产业、增加农户收入、助推产业振兴。</t>
        </is>
      </c>
      <c r="I265" s="65" t="n">
        <v>9</v>
      </c>
      <c r="J265" s="164" t="n">
        <v>0.0081</v>
      </c>
      <c r="K265" s="164" t="n">
        <v>0.03402</v>
      </c>
      <c r="L265" s="65" t="inlineStr">
        <is>
          <t>畜牧局</t>
        </is>
      </c>
      <c r="M265" s="65" t="inlineStr">
        <is>
          <t>甜水镇</t>
        </is>
      </c>
      <c r="N265" s="65" t="n">
        <v>2020.12</v>
      </c>
      <c r="O265" s="65" t="n"/>
    </row>
    <row r="266" ht="33.75" customFormat="1" customHeight="1" s="2">
      <c r="A266" s="32" t="inlineStr">
        <is>
          <t>(19)</t>
        </is>
      </c>
      <c r="B266" s="65" t="inlineStr">
        <is>
          <t>一般户
甜高粱种植</t>
        </is>
      </c>
      <c r="C266" s="65" t="inlineStr">
        <is>
          <t>新建</t>
        </is>
      </c>
      <c r="D266" s="65" t="inlineStr">
        <is>
          <t>2021.01
-
2021.12</t>
        </is>
      </c>
      <c r="E266" s="65" t="inlineStr">
        <is>
          <t>小南沟乡</t>
        </is>
      </c>
      <c r="F266" s="34" t="inlineStr">
        <is>
          <t>全乡共涉及3村107户520亩。其中：汪天子村15户50亩、许掌村22户120亩，小南沟村70户350亩。</t>
        </is>
      </c>
      <c r="G266" s="65" t="n">
        <v>0.39</v>
      </c>
      <c r="H266" s="34" t="inlineStr">
        <is>
          <t>培育壮大草畜产业、增加农户收入、助推产业振兴。</t>
        </is>
      </c>
      <c r="I266" s="65" t="n">
        <v>3</v>
      </c>
      <c r="J266" s="164" t="n">
        <v>0.0107</v>
      </c>
      <c r="K266" s="164" t="n">
        <v>0.04494</v>
      </c>
      <c r="L266" s="65" t="inlineStr">
        <is>
          <t>畜牧局</t>
        </is>
      </c>
      <c r="M266" s="65" t="inlineStr">
        <is>
          <t>小南沟乡</t>
        </is>
      </c>
      <c r="N266" s="65" t="n">
        <v>2020.12</v>
      </c>
      <c r="O266" s="65" t="n"/>
    </row>
    <row r="267" ht="33.75" customFormat="1" customHeight="1" s="2">
      <c r="A267" s="32" t="inlineStr">
        <is>
          <t>(20)</t>
        </is>
      </c>
      <c r="B267" s="65" t="inlineStr">
        <is>
          <t>一般户
甜高粱种植</t>
        </is>
      </c>
      <c r="C267" s="65" t="inlineStr">
        <is>
          <t>新建</t>
        </is>
      </c>
      <c r="D267" s="65" t="inlineStr">
        <is>
          <t>2021.01
-
2021.12</t>
        </is>
      </c>
      <c r="E267" s="65" t="inlineStr">
        <is>
          <t>演武乡</t>
        </is>
      </c>
      <c r="F267" s="34" t="inlineStr">
        <is>
          <t>全乡共涉及4村141户1706亩。其中：曳郭咀村15户731亩、黑泉河村81户616亩、刘坪村12户97亩、黄山村33户262亩。</t>
        </is>
      </c>
      <c r="G267" s="65" t="n">
        <v>1.2795</v>
      </c>
      <c r="H267" s="34" t="inlineStr">
        <is>
          <t>培育壮大草畜产业、增加农户收入、助推产业振兴。</t>
        </is>
      </c>
      <c r="I267" s="65" t="n">
        <v>4</v>
      </c>
      <c r="J267" s="164" t="n">
        <v>0.0141</v>
      </c>
      <c r="K267" s="164" t="n">
        <v>0.05922</v>
      </c>
      <c r="L267" s="65" t="inlineStr">
        <is>
          <t>畜牧局</t>
        </is>
      </c>
      <c r="M267" s="65" t="inlineStr">
        <is>
          <t>演武乡</t>
        </is>
      </c>
      <c r="N267" s="65" t="n">
        <v>2020.12</v>
      </c>
      <c r="O267" s="65" t="n"/>
    </row>
    <row r="268" ht="33.75" customFormat="1" customHeight="1" s="2">
      <c r="A268" s="21" t="inlineStr">
        <is>
          <t>1.5</t>
        </is>
      </c>
      <c r="B268" s="24" t="inlineStr">
        <is>
          <t>粮饲兼用型
谷子种植合计</t>
        </is>
      </c>
      <c r="C268" s="24" t="inlineStr">
        <is>
          <t>新建</t>
        </is>
      </c>
      <c r="D268" s="24" t="inlineStr">
        <is>
          <t>2021.01
-
2021.12</t>
        </is>
      </c>
      <c r="E268" s="24" t="inlineStr">
        <is>
          <t>洪德镇等15个乡镇</t>
        </is>
      </c>
      <c r="F268" s="31" t="inlineStr">
        <is>
          <t>全县共扶持15个乡镇6947户，种植粮饲兼用型谷子县畜牧局统一采购种子，每亩按0.5kg免费供应。籽种预算价格170元/㎏。</t>
        </is>
      </c>
      <c r="G268" s="24" t="n">
        <v>425</v>
      </c>
      <c r="H268" s="31" t="inlineStr">
        <is>
          <t>培育壮大草畜产业、增加农户收入、助推产业振兴。</t>
        </is>
      </c>
      <c r="I268" s="24" t="n">
        <v>120</v>
      </c>
      <c r="J268" s="160" t="n">
        <v>0.6947</v>
      </c>
      <c r="K268" s="160" t="n">
        <v>2.91774</v>
      </c>
      <c r="L268" s="24" t="inlineStr">
        <is>
          <t>畜牧局</t>
        </is>
      </c>
      <c r="M268" s="24" t="inlineStr">
        <is>
          <t>洪德镇等15个乡镇</t>
        </is>
      </c>
      <c r="N268" s="65" t="n">
        <v>2020.12</v>
      </c>
      <c r="O268" s="24" t="n"/>
    </row>
    <row r="269" ht="43" customFormat="1" customHeight="1" s="2">
      <c r="A269" s="32" t="inlineStr">
        <is>
          <t>1.5.1</t>
        </is>
      </c>
      <c r="B269" s="65" t="inlineStr">
        <is>
          <t>脱贫户（监测对象）粮饲兼用型谷子种植</t>
        </is>
      </c>
      <c r="C269" s="65" t="inlineStr">
        <is>
          <t>新建</t>
        </is>
      </c>
      <c r="D269" s="65" t="inlineStr">
        <is>
          <t>2021.01
-
2021.12</t>
        </is>
      </c>
      <c r="E269" s="65" t="inlineStr">
        <is>
          <t>洪德镇等11个乡镇</t>
        </is>
      </c>
      <c r="F269" s="34" t="inlineStr">
        <is>
          <t>全县共扶持11个乡镇97个村3832户，种植粮饲兼用型谷子14725亩，县畜牧局统一采购种子，每亩按0.5kg免费供应。籽种预算价格170元/㎏。</t>
        </is>
      </c>
      <c r="G269" s="65" t="n">
        <v>125.1625</v>
      </c>
      <c r="H269" s="34" t="inlineStr">
        <is>
          <t>培育壮大草畜产业、增加农户收入、助推产业振兴。</t>
        </is>
      </c>
      <c r="I269" s="65" t="n">
        <v>97</v>
      </c>
      <c r="J269" s="164" t="n">
        <v>0.3832</v>
      </c>
      <c r="K269" s="164" t="n">
        <v>1.60944</v>
      </c>
      <c r="L269" s="65" t="inlineStr">
        <is>
          <t>畜牧局</t>
        </is>
      </c>
      <c r="M269" s="65" t="inlineStr">
        <is>
          <t>洪德镇等11个乡镇</t>
        </is>
      </c>
      <c r="N269" s="65" t="n">
        <v>2020.12</v>
      </c>
      <c r="O269" s="65" t="n"/>
    </row>
    <row r="270" ht="44" customFormat="1" customHeight="1" s="2">
      <c r="A270" s="32" t="inlineStr">
        <is>
          <t>(1)</t>
        </is>
      </c>
      <c r="B270" s="65" t="inlineStr">
        <is>
          <t>脱贫户（监测对象）粮饲兼用型谷子种植</t>
        </is>
      </c>
      <c r="C270" s="65" t="inlineStr">
        <is>
          <t>新建</t>
        </is>
      </c>
      <c r="D270" s="65" t="inlineStr">
        <is>
          <t>2021.01
-
2021.12</t>
        </is>
      </c>
      <c r="E270" s="65" t="inlineStr">
        <is>
          <t>洪德镇</t>
        </is>
      </c>
      <c r="F270" s="34" t="inlineStr">
        <is>
          <t>全镇共涉及8村722户2500亩。其中：丁阳渠子78户100亩、河连湾89户200亩、洪德街150户500亩、李塬135户600亩、梁岔65户200亩、苗河65户200亩、私盐路45户200亩、新集子95户500亩。</t>
        </is>
      </c>
      <c r="G270" s="65" t="n">
        <v>21.25</v>
      </c>
      <c r="H270" s="34" t="inlineStr">
        <is>
          <t>培育壮大草畜产业、增加农户收入、助推产业振兴。</t>
        </is>
      </c>
      <c r="I270" s="65" t="n">
        <v>8</v>
      </c>
      <c r="J270" s="164" t="n">
        <v>0.0722</v>
      </c>
      <c r="K270" s="164" t="n">
        <v>0.30324</v>
      </c>
      <c r="L270" s="65" t="inlineStr">
        <is>
          <t>畜牧局</t>
        </is>
      </c>
      <c r="M270" s="65" t="inlineStr">
        <is>
          <t>洪德镇</t>
        </is>
      </c>
      <c r="N270" s="65" t="n">
        <v>2020.12</v>
      </c>
      <c r="O270" s="65" t="n"/>
    </row>
    <row r="271" ht="33.75" customFormat="1" customHeight="1" s="2">
      <c r="A271" s="32" t="inlineStr">
        <is>
          <t>(2)</t>
        </is>
      </c>
      <c r="B271" s="65" t="inlineStr">
        <is>
          <t>脱贫户（监测对象）粮饲兼用型谷子种植</t>
        </is>
      </c>
      <c r="C271" s="65" t="inlineStr">
        <is>
          <t>新建</t>
        </is>
      </c>
      <c r="D271" s="65" t="inlineStr">
        <is>
          <t>2021.01
-
2021.12</t>
        </is>
      </c>
      <c r="E271" s="65" t="inlineStr">
        <is>
          <t>耿湾乡</t>
        </is>
      </c>
      <c r="F271" s="34" t="inlineStr">
        <is>
          <t>全乡共涉及5村220户770亩。其中：耿河村33户120亩、韩老庄村28户100亩、四合原村102户360亩、桃树掌村18户50亩、早流渠村39户140亩。</t>
        </is>
      </c>
      <c r="G271" s="65" t="n">
        <v>6.545</v>
      </c>
      <c r="H271" s="34" t="inlineStr">
        <is>
          <t>培育壮大草畜产业、增加农户收入、助推产业振兴。</t>
        </is>
      </c>
      <c r="I271" s="65" t="n">
        <v>5</v>
      </c>
      <c r="J271" s="164" t="n">
        <v>0.022</v>
      </c>
      <c r="K271" s="164" t="n">
        <v>0.0924</v>
      </c>
      <c r="L271" s="65" t="inlineStr">
        <is>
          <t>畜牧局</t>
        </is>
      </c>
      <c r="M271" s="65" t="inlineStr">
        <is>
          <t>耿湾乡</t>
        </is>
      </c>
      <c r="N271" s="65" t="n">
        <v>2020.12</v>
      </c>
      <c r="O271" s="65" t="n"/>
    </row>
    <row r="272" ht="56.25" customFormat="1" customHeight="1" s="2">
      <c r="A272" s="32" t="inlineStr">
        <is>
          <t>(3)</t>
        </is>
      </c>
      <c r="B272" s="65" t="inlineStr">
        <is>
          <t>脱贫户（监测对象）粮饲兼用型谷子种植</t>
        </is>
      </c>
      <c r="C272" s="65" t="inlineStr">
        <is>
          <t>新建</t>
        </is>
      </c>
      <c r="D272" s="65" t="inlineStr">
        <is>
          <t>2021.01
-
2021.12</t>
        </is>
      </c>
      <c r="E272" s="65" t="inlineStr">
        <is>
          <t>合道镇</t>
        </is>
      </c>
      <c r="F272" s="34" t="inlineStr">
        <is>
          <t>全镇共涉及15村665户1330亩。其中：常崾岘村37户74亩、陈旗塬村37户74亩、大路洼村38户76亩、何坪村45户90亩、红崖洼村37户74亩、梁坪村38户76亩、尚西坪37户74亩、唐台子村37户74亩、瓦天沟村45户90亩、辛坪村43户86亩、杨坪沟村37户74亩、寨子坪村37户74亩、赵家塬村47户94亩、朱家塬40户80亩、专业村沈家岭村110户220亩。</t>
        </is>
      </c>
      <c r="G272" s="65" t="n">
        <v>11.305</v>
      </c>
      <c r="H272" s="34" t="inlineStr">
        <is>
          <t>培育壮大草畜产业、增加农户收入、助推产业振兴。</t>
        </is>
      </c>
      <c r="I272" s="65" t="n">
        <v>15</v>
      </c>
      <c r="J272" s="164" t="n">
        <v>0.0665</v>
      </c>
      <c r="K272" s="164" t="n">
        <v>0.2793</v>
      </c>
      <c r="L272" s="65" t="inlineStr">
        <is>
          <t>畜牧局</t>
        </is>
      </c>
      <c r="M272" s="65" t="inlineStr">
        <is>
          <t>合道镇</t>
        </is>
      </c>
      <c r="N272" s="65" t="n">
        <v>2020.12</v>
      </c>
      <c r="O272" s="65" t="n"/>
    </row>
    <row r="273" ht="33.75" customFormat="1" customHeight="1" s="2">
      <c r="A273" s="32" t="inlineStr">
        <is>
          <t>(4)</t>
        </is>
      </c>
      <c r="B273" s="65" t="inlineStr">
        <is>
          <t>脱贫户（监测对象）粮饲兼用型谷子种植</t>
        </is>
      </c>
      <c r="C273" s="65" t="inlineStr">
        <is>
          <t>新建</t>
        </is>
      </c>
      <c r="D273" s="65" t="inlineStr">
        <is>
          <t>2021.01
-
2021.12</t>
        </is>
      </c>
      <c r="E273" s="65" t="inlineStr">
        <is>
          <t>环城镇</t>
        </is>
      </c>
      <c r="F273" s="34" t="inlineStr">
        <is>
          <t>全镇共涉及4村5户16亩。其中：张淌村边缘户1户4亩、赵小掌村边缘户1户3亩、高龚塬村2户3亩、鸳鸯沟村边缘户1户6亩。</t>
        </is>
      </c>
      <c r="G273" s="65" t="n">
        <v>0.136</v>
      </c>
      <c r="H273" s="34" t="inlineStr">
        <is>
          <t>培育壮大草畜产业、增加农户收入、助推产业振兴。</t>
        </is>
      </c>
      <c r="I273" s="65" t="n">
        <v>4</v>
      </c>
      <c r="J273" s="164" t="n">
        <v>0.0005</v>
      </c>
      <c r="K273" s="164" t="n">
        <v>0.0021</v>
      </c>
      <c r="L273" s="65" t="inlineStr">
        <is>
          <t>畜牧局</t>
        </is>
      </c>
      <c r="M273" s="65" t="inlineStr">
        <is>
          <t>环城镇</t>
        </is>
      </c>
      <c r="N273" s="65" t="n">
        <v>2020.12</v>
      </c>
      <c r="O273" s="65" t="n"/>
    </row>
    <row r="274" ht="42" customFormat="1" customHeight="1" s="2">
      <c r="A274" s="32" t="inlineStr">
        <is>
          <t>(5)</t>
        </is>
      </c>
      <c r="B274" s="65" t="inlineStr">
        <is>
          <t>脱贫户（监测对象）粮饲兼用型谷子种植</t>
        </is>
      </c>
      <c r="C274" s="65" t="inlineStr">
        <is>
          <t>新建</t>
        </is>
      </c>
      <c r="D274" s="65" t="inlineStr">
        <is>
          <t>2021.01
-
2021.12</t>
        </is>
      </c>
      <c r="E274" s="65" t="inlineStr">
        <is>
          <t>八珠乡</t>
        </is>
      </c>
      <c r="F274" s="34" t="inlineStr">
        <is>
          <t>全乡共涉及10村383户1542亩。其中：八珠塬村40户133亩、曹塬村30户115亩、瓦崾岘村24户141亩、杏树沟村65户280亩、塔尔咀村53户223亩、马连掌村62户194亩、冯家湾村32户105亩、苟塬村26户118亩、湫坝沟村19户112亩、白塬村32户121亩。</t>
        </is>
      </c>
      <c r="G274" s="65" t="n">
        <v>13.107</v>
      </c>
      <c r="H274" s="34" t="inlineStr">
        <is>
          <t>培育壮大草畜产业、增加农户收入、助推产业振兴。</t>
        </is>
      </c>
      <c r="I274" s="65" t="n">
        <v>10</v>
      </c>
      <c r="J274" s="164" t="n">
        <v>0.0383</v>
      </c>
      <c r="K274" s="164" t="n">
        <v>0.16086</v>
      </c>
      <c r="L274" s="65" t="inlineStr">
        <is>
          <t>畜牧局</t>
        </is>
      </c>
      <c r="M274" s="65" t="inlineStr">
        <is>
          <t>八珠乡</t>
        </is>
      </c>
      <c r="N274" s="65" t="n">
        <v>2020.12</v>
      </c>
      <c r="O274" s="65" t="n"/>
    </row>
    <row r="275" ht="42" customFormat="1" customHeight="1" s="2">
      <c r="A275" s="32" t="inlineStr">
        <is>
          <t>(6)</t>
        </is>
      </c>
      <c r="B275" s="65" t="inlineStr">
        <is>
          <t>脱贫户（监测对象）粮饲兼用型谷子种植</t>
        </is>
      </c>
      <c r="C275" s="65" t="inlineStr">
        <is>
          <t>新建</t>
        </is>
      </c>
      <c r="D275" s="65" t="inlineStr">
        <is>
          <t>2021.01
-
2021.12</t>
        </is>
      </c>
      <c r="E275" s="65" t="inlineStr">
        <is>
          <t>樊家川镇</t>
        </is>
      </c>
      <c r="F275" s="34" t="inlineStr">
        <is>
          <t>全镇共涉及8村224户725亩。其中：慕家河村12户93亩、樊家川村32户95亩、马驿沟村20户50亩、郝集村25户80亩、长城36户107亩、闫塬村37户120亩、李崾岘村32户90亩、马骏滩村30户90亩。</t>
        </is>
      </c>
      <c r="G275" s="65" t="n">
        <v>6.1625</v>
      </c>
      <c r="H275" s="34" t="inlineStr">
        <is>
          <t>培育壮大草畜产业、增加农户收入、助推产业振兴。</t>
        </is>
      </c>
      <c r="I275" s="65" t="n">
        <v>8</v>
      </c>
      <c r="J275" s="164" t="n">
        <v>0.0224</v>
      </c>
      <c r="K275" s="164" t="n">
        <v>0.09408</v>
      </c>
      <c r="L275" s="65" t="inlineStr">
        <is>
          <t>畜牧局</t>
        </is>
      </c>
      <c r="M275" s="65" t="inlineStr">
        <is>
          <t>樊家川镇</t>
        </is>
      </c>
      <c r="N275" s="65" t="n">
        <v>2020.12</v>
      </c>
      <c r="O275" s="65" t="n"/>
    </row>
    <row r="276" ht="44" customFormat="1" customHeight="1" s="2">
      <c r="A276" s="32" t="inlineStr">
        <is>
          <t>(7)</t>
        </is>
      </c>
      <c r="B276" s="65" t="inlineStr">
        <is>
          <t>脱贫户（监测对象）粮饲兼用型谷子种植</t>
        </is>
      </c>
      <c r="C276" s="65" t="inlineStr">
        <is>
          <t>新建</t>
        </is>
      </c>
      <c r="D276" s="65" t="inlineStr">
        <is>
          <t>2021.01
-
2021.12</t>
        </is>
      </c>
      <c r="E276" s="65" t="inlineStr">
        <is>
          <t>芦家湾乡</t>
        </is>
      </c>
      <c r="F276" s="34" t="inlineStr">
        <is>
          <t>全乡共涉及10村560户2500亩。其中：井川村50户302亩、杨新庄村10户50亩、花儿掌村98户344亩、小堡条村75户303亩、桃李湾村77户327亩、盘龙村70户340亩、宋家掌22户104亩、庙儿掌村70户330亩、王庄村78户350亩、大堡条村10户50亩。</t>
        </is>
      </c>
      <c r="G276" s="65" t="n">
        <v>21.25</v>
      </c>
      <c r="H276" s="34" t="inlineStr">
        <is>
          <t>培育壮大草畜产业、增加农户收入、助推产业振兴。</t>
        </is>
      </c>
      <c r="I276" s="65" t="n">
        <v>10</v>
      </c>
      <c r="J276" s="164" t="n">
        <v>0.056</v>
      </c>
      <c r="K276" s="164" t="n">
        <v>0.2352</v>
      </c>
      <c r="L276" s="65" t="inlineStr">
        <is>
          <t>畜牧局</t>
        </is>
      </c>
      <c r="M276" s="65" t="inlineStr">
        <is>
          <t>芦家湾乡</t>
        </is>
      </c>
      <c r="N276" s="65" t="n">
        <v>2020.12</v>
      </c>
      <c r="O276" s="65" t="n"/>
    </row>
    <row r="277" ht="33.75" customFormat="1" customHeight="1" s="2">
      <c r="A277" s="32" t="inlineStr">
        <is>
          <t>(8)</t>
        </is>
      </c>
      <c r="B277" s="65" t="inlineStr">
        <is>
          <t>脱贫户（监测对象）粮饲兼用型谷子种植</t>
        </is>
      </c>
      <c r="C277" s="65" t="inlineStr">
        <is>
          <t>新建</t>
        </is>
      </c>
      <c r="D277" s="65" t="inlineStr">
        <is>
          <t>2021.01
-
2021.12</t>
        </is>
      </c>
      <c r="E277" s="65" t="inlineStr">
        <is>
          <t>南湫乡</t>
        </is>
      </c>
      <c r="F277" s="34" t="inlineStr">
        <is>
          <t>全乡共涉及4村16户165亩。其中：党家洼村7户91亩、代家洼村5户60亩、岳后渠村3户10亩、洪涝池村1户4亩。</t>
        </is>
      </c>
      <c r="G277" s="65" t="n">
        <v>1.4025</v>
      </c>
      <c r="H277" s="34" t="inlineStr">
        <is>
          <t>培育壮大草畜产业、增加农户收入、助推产业振兴。</t>
        </is>
      </c>
      <c r="I277" s="65" t="n">
        <v>4</v>
      </c>
      <c r="J277" s="164" t="n">
        <v>0.0016</v>
      </c>
      <c r="K277" s="164" t="n">
        <v>0.00672</v>
      </c>
      <c r="L277" s="65" t="inlineStr">
        <is>
          <t>畜牧局</t>
        </is>
      </c>
      <c r="M277" s="65" t="inlineStr">
        <is>
          <t>南湫乡</t>
        </is>
      </c>
      <c r="N277" s="65" t="n">
        <v>2020.12</v>
      </c>
      <c r="O277" s="65" t="n"/>
    </row>
    <row r="278" ht="43" customFormat="1" customHeight="1" s="2">
      <c r="A278" s="32" t="inlineStr">
        <is>
          <t>(9)</t>
        </is>
      </c>
      <c r="B278" s="65" t="inlineStr">
        <is>
          <t>脱贫户（监测对象）粮饲兼用型谷子种植</t>
        </is>
      </c>
      <c r="C278" s="65" t="inlineStr">
        <is>
          <t>新建</t>
        </is>
      </c>
      <c r="D278" s="65" t="inlineStr">
        <is>
          <t>2021.01
-
2021.12</t>
        </is>
      </c>
      <c r="E278" s="65" t="inlineStr">
        <is>
          <t>曲子镇</t>
        </is>
      </c>
      <c r="F278" s="34" t="inlineStr">
        <is>
          <t>全镇共涉及9村128户547亩。其中：双城村5户48亩、刘旗村18户90亩、高李湾村10户87亩、宋家塬村20户58亩、许家塬村10户69亩、金盆掌村25户62亩、小庄子村15户86亩、马家河村15户21亩、董家塬村10户26亩。</t>
        </is>
      </c>
      <c r="G278" s="65" t="n">
        <v>4.6495</v>
      </c>
      <c r="H278" s="34" t="inlineStr">
        <is>
          <t>培育壮大草畜产业、增加农户收入、助推产业振兴。</t>
        </is>
      </c>
      <c r="I278" s="65" t="n">
        <v>9</v>
      </c>
      <c r="J278" s="164" t="n">
        <v>0.0128</v>
      </c>
      <c r="K278" s="164" t="n">
        <v>0.05376</v>
      </c>
      <c r="L278" s="65" t="inlineStr">
        <is>
          <t>畜牧局</t>
        </is>
      </c>
      <c r="M278" s="65" t="inlineStr">
        <is>
          <t>曲子镇</t>
        </is>
      </c>
      <c r="N278" s="65" t="n">
        <v>2020.12</v>
      </c>
      <c r="O278" s="65" t="n"/>
    </row>
    <row r="279" ht="43" customFormat="1" customHeight="1" s="2">
      <c r="A279" s="32" t="inlineStr">
        <is>
          <t>(10)</t>
        </is>
      </c>
      <c r="B279" s="65" t="inlineStr">
        <is>
          <t>脱贫户（监测对象）粮饲兼用型谷子种植</t>
        </is>
      </c>
      <c r="C279" s="65" t="inlineStr">
        <is>
          <t>新建</t>
        </is>
      </c>
      <c r="D279" s="65" t="inlineStr">
        <is>
          <t>2021.01
-
2021.12</t>
        </is>
      </c>
      <c r="E279" s="65" t="inlineStr">
        <is>
          <t>演武乡</t>
        </is>
      </c>
      <c r="F279" s="34" t="inlineStr">
        <is>
          <t>全乡共涉及9村443户1630亩。其中：曳郭咀村5户50亩、杨家洼村7户70亩、佛岔村50户200亩、黑泉河村108户300亩、刘坪村25户189亩、黄山村50户300亩、路家塬村91户200亩、吴家塬村65户200亩、走马硷村42户121亩。</t>
        </is>
      </c>
      <c r="G279" s="65" t="n">
        <v>13.855</v>
      </c>
      <c r="H279" s="34" t="inlineStr">
        <is>
          <t>培育壮大草畜产业、增加农户收入、助推产业振兴。</t>
        </is>
      </c>
      <c r="I279" s="65" t="n">
        <v>9</v>
      </c>
      <c r="J279" s="164" t="n">
        <v>0.0443</v>
      </c>
      <c r="K279" s="164" t="n">
        <v>0.18606</v>
      </c>
      <c r="L279" s="65" t="inlineStr">
        <is>
          <t>畜牧局</t>
        </is>
      </c>
      <c r="M279" s="65" t="inlineStr">
        <is>
          <t>演武乡</t>
        </is>
      </c>
      <c r="N279" s="65" t="n">
        <v>2020.12</v>
      </c>
      <c r="O279" s="65" t="n"/>
    </row>
    <row r="280" ht="54" customFormat="1" customHeight="1" s="2">
      <c r="A280" s="32" t="inlineStr">
        <is>
          <t>(11)</t>
        </is>
      </c>
      <c r="B280" s="65" t="inlineStr">
        <is>
          <t>脱贫户（监测对象）粮饲兼用型谷子种植</t>
        </is>
      </c>
      <c r="C280" s="65" t="inlineStr">
        <is>
          <t>新建</t>
        </is>
      </c>
      <c r="D280" s="65" t="inlineStr">
        <is>
          <t>2021.01
-
2021.12</t>
        </is>
      </c>
      <c r="E280" s="65" t="inlineStr">
        <is>
          <t>车道镇</t>
        </is>
      </c>
      <c r="F280" s="34" t="inlineStr">
        <is>
          <t>全镇共涉及15村466户3000亩。其中：苦水掌村400亩、双庙村500亩、王西掌村300亩、吊渠村300亩、三角城村100亩、杨掌村140亩、万安村220亩、魏洼村160亩、陈掌村60亩、红台村70亩、樱桃掌村200亩、安掌村240亩、代掌村50亩、刘渠村200亩、刘园子村60亩。</t>
        </is>
      </c>
      <c r="G280" s="65" t="n">
        <v>25.5</v>
      </c>
      <c r="H280" s="34" t="inlineStr">
        <is>
          <t>培育壮大草畜产业、增加农户收入、助推产业振兴。</t>
        </is>
      </c>
      <c r="I280" s="65" t="n">
        <v>15</v>
      </c>
      <c r="J280" s="164" t="n">
        <v>0.0466</v>
      </c>
      <c r="K280" s="164" t="n">
        <v>0.19572</v>
      </c>
      <c r="L280" s="65" t="inlineStr">
        <is>
          <t>畜牧局</t>
        </is>
      </c>
      <c r="M280" s="65" t="inlineStr">
        <is>
          <t>车道镇</t>
        </is>
      </c>
      <c r="N280" s="65" t="n">
        <v>2020.12</v>
      </c>
      <c r="O280" s="65" t="n"/>
    </row>
    <row r="281" ht="33.75" customFormat="1" customHeight="1" s="2">
      <c r="A281" s="32" t="inlineStr">
        <is>
          <t>1.5.2</t>
        </is>
      </c>
      <c r="B281" s="65" t="inlineStr">
        <is>
          <t>一般户
粮饲兼用型谷子种植</t>
        </is>
      </c>
      <c r="C281" s="65" t="inlineStr">
        <is>
          <t>新建</t>
        </is>
      </c>
      <c r="D281" s="65" t="inlineStr">
        <is>
          <t>2021.01
-
2021.12</t>
        </is>
      </c>
      <c r="E281" s="65" t="inlineStr">
        <is>
          <t>耿湾乡等12个乡镇</t>
        </is>
      </c>
      <c r="F281" s="34" t="inlineStr">
        <is>
          <t>全县共扶持12个乡镇120个村3115户，种植粮饲兼用型谷子15275亩，县畜牧局统一采购种子，每亩按0.5kg免费供应。籽种预算价格170元/㎏。</t>
        </is>
      </c>
      <c r="G281" s="65" t="n">
        <v>129.8375</v>
      </c>
      <c r="H281" s="34" t="inlineStr">
        <is>
          <t>培育壮大草畜产业、增加农户收入、助推产业振兴。</t>
        </is>
      </c>
      <c r="I281" s="65" t="n">
        <v>120</v>
      </c>
      <c r="J281" s="164" t="n">
        <v>0.3115</v>
      </c>
      <c r="K281" s="164" t="n">
        <v>1.3083</v>
      </c>
      <c r="L281" s="65" t="inlineStr">
        <is>
          <t>畜牧局</t>
        </is>
      </c>
      <c r="M281" s="65" t="inlineStr">
        <is>
          <t>耿湾乡等12个乡镇</t>
        </is>
      </c>
      <c r="N281" s="65" t="n">
        <v>2020.12</v>
      </c>
      <c r="O281" s="65" t="n"/>
    </row>
    <row r="282" ht="54" customFormat="1" customHeight="1" s="2">
      <c r="A282" s="32" t="inlineStr">
        <is>
          <t>(1)</t>
        </is>
      </c>
      <c r="B282" s="65" t="inlineStr">
        <is>
          <t>一般户
粮饲兼用型谷子种植</t>
        </is>
      </c>
      <c r="C282" s="65" t="inlineStr">
        <is>
          <t>新建</t>
        </is>
      </c>
      <c r="D282" s="65" t="inlineStr">
        <is>
          <t>2021.01
-
2021.12</t>
        </is>
      </c>
      <c r="E282" s="65" t="inlineStr">
        <is>
          <t>耿湾乡</t>
        </is>
      </c>
      <c r="F282" s="34" t="inlineStr">
        <is>
          <t>全乡共涉及13村329户1200亩。其中：郜庄村18户70亩、耿河村11户40亩、韩老庄村7户30亩、郝东掌村45户160亩、黑城岔村5户20亩、四合原村15户70亩、桃树掌村4户20亩、天桥村4户20亩、万湾村51户180亩、许掌村33户110亩、早流渠村13户50亩、张台村26户100亩、潘掌村97户330亩。</t>
        </is>
      </c>
      <c r="G282" s="65" t="n">
        <v>10.2</v>
      </c>
      <c r="H282" s="34" t="inlineStr">
        <is>
          <t>培育壮大草畜产业、增加农户收入、助推产业振兴。</t>
        </is>
      </c>
      <c r="I282" s="65" t="n">
        <v>13</v>
      </c>
      <c r="J282" s="164" t="n">
        <v>0.0329</v>
      </c>
      <c r="K282" s="164" t="n">
        <v>0.13818</v>
      </c>
      <c r="L282" s="65" t="inlineStr">
        <is>
          <t>畜牧局</t>
        </is>
      </c>
      <c r="M282" s="65" t="inlineStr">
        <is>
          <t>耿湾乡</t>
        </is>
      </c>
      <c r="N282" s="65" t="n">
        <v>2020.12</v>
      </c>
      <c r="O282" s="65" t="n"/>
    </row>
    <row r="283" ht="66" customFormat="1" customHeight="1" s="2">
      <c r="A283" s="32" t="inlineStr">
        <is>
          <t>(2)</t>
        </is>
      </c>
      <c r="B283" s="65" t="inlineStr">
        <is>
          <t>一般户
粮饲兼用型谷子种植</t>
        </is>
      </c>
      <c r="C283" s="65" t="inlineStr">
        <is>
          <t>新建</t>
        </is>
      </c>
      <c r="D283" s="65" t="inlineStr">
        <is>
          <t>2021.01
-
2021.12</t>
        </is>
      </c>
      <c r="E283" s="65" t="inlineStr">
        <is>
          <t>合道镇</t>
        </is>
      </c>
      <c r="F283" s="34" t="inlineStr">
        <is>
          <t>全镇共涉及15村659户1318亩。其中：常崾岘村37户74亩、陈旗塬村37户74亩、大路洼村37户74亩、何坪村44户88亩、红崖洼村37户74亩、梁坪村37户74亩、尚西坪37户74亩、唐台子村37户74亩、瓦天沟村44户88亩、辛坪村42户84亩、杨坪沟村37户74亩、寨子坪村37户74亩、赵家塬村47户94亩、朱家塬39户78亩、专业村沈家岭村110户220亩。</t>
        </is>
      </c>
      <c r="G283" s="65" t="n">
        <v>11.203</v>
      </c>
      <c r="H283" s="34" t="inlineStr">
        <is>
          <t>培育壮大草畜产业、增加农户收入、助推产业振兴。</t>
        </is>
      </c>
      <c r="I283" s="65" t="n">
        <v>15</v>
      </c>
      <c r="J283" s="164" t="n">
        <v>0.0659</v>
      </c>
      <c r="K283" s="164" t="n">
        <v>0.27678</v>
      </c>
      <c r="L283" s="65" t="inlineStr">
        <is>
          <t>畜牧局</t>
        </is>
      </c>
      <c r="M283" s="65" t="inlineStr">
        <is>
          <t>合道镇</t>
        </is>
      </c>
      <c r="N283" s="65" t="n">
        <v>2020.12</v>
      </c>
      <c r="O283" s="65" t="n"/>
    </row>
    <row r="284" ht="69" customFormat="1" customHeight="1" s="2">
      <c r="A284" s="32" t="inlineStr">
        <is>
          <t>(3)</t>
        </is>
      </c>
      <c r="B284" s="65" t="inlineStr">
        <is>
          <t>一般户
粮饲兼用型谷子种植</t>
        </is>
      </c>
      <c r="C284" s="65" t="inlineStr">
        <is>
          <t>新建</t>
        </is>
      </c>
      <c r="D284" s="65" t="inlineStr">
        <is>
          <t>2021.01
-
2021.12</t>
        </is>
      </c>
      <c r="E284" s="65" t="inlineStr">
        <is>
          <t>环城镇</t>
        </is>
      </c>
      <c r="F284" s="34" t="inlineStr">
        <is>
          <t>全镇共涉及17村507户2807亩。其中：耿家沟村7户100亩、马坊塬村16户100亩、冉旗寨村15户200亩、十五里沟村3户423亩、张淌村29户146亩、赵小掌村79户197亩、白草塬村10户100亩、陈汤塬村18户100亩、高龚塬村60户497亩、漫塬村11户100亩、宁老庄村89户200亩、唐塬村40户200亩、西川村30户100亩、肖川村44户100亩、杨庙掌村22户50亩、鸳鸯沟村24户144亩、周塬村10户50亩。</t>
        </is>
      </c>
      <c r="G284" s="65" t="n">
        <v>23.8595</v>
      </c>
      <c r="H284" s="34" t="inlineStr">
        <is>
          <t>培育壮大草畜产业、增加农户收入、助推产业振兴。</t>
        </is>
      </c>
      <c r="I284" s="65" t="n">
        <v>17</v>
      </c>
      <c r="J284" s="164" t="n">
        <v>0.0507</v>
      </c>
      <c r="K284" s="164" t="n">
        <v>0.21294</v>
      </c>
      <c r="L284" s="65" t="inlineStr">
        <is>
          <t>畜牧局</t>
        </is>
      </c>
      <c r="M284" s="65" t="inlineStr">
        <is>
          <t>环城镇</t>
        </is>
      </c>
      <c r="N284" s="65" t="n">
        <v>2020.12</v>
      </c>
      <c r="O284" s="65" t="n"/>
    </row>
    <row r="285" ht="41" customFormat="1" customHeight="1" s="2">
      <c r="A285" s="32" t="inlineStr">
        <is>
          <t>(4)</t>
        </is>
      </c>
      <c r="B285" s="65" t="inlineStr">
        <is>
          <t>一般户
粮饲兼用型谷子种植</t>
        </is>
      </c>
      <c r="C285" s="65" t="inlineStr">
        <is>
          <t>新建</t>
        </is>
      </c>
      <c r="D285" s="65" t="inlineStr">
        <is>
          <t>2021.01
-
2021.12</t>
        </is>
      </c>
      <c r="E285" s="65" t="inlineStr">
        <is>
          <t>八珠乡</t>
        </is>
      </c>
      <c r="F285" s="34" t="inlineStr">
        <is>
          <t>全乡共涉及10村239户958亩。其中：八珠塬村20户67亩、曹塬村22户85亩、瓦崾岘村10户59亩、杏树沟村28户120亩、塔尔咀村42户177亩、马连掌村34户106亩、冯家湾村29户95亩、苟塬村18户82亩、湫坝沟村15户88亩、白塬村21户79亩。</t>
        </is>
      </c>
      <c r="G285" s="65" t="n">
        <v>8.143000000000001</v>
      </c>
      <c r="H285" s="34" t="inlineStr">
        <is>
          <t>培育壮大草畜产业、增加农户收入、助推产业振兴。</t>
        </is>
      </c>
      <c r="I285" s="65" t="n">
        <v>10</v>
      </c>
      <c r="J285" s="164" t="n">
        <v>0.0239</v>
      </c>
      <c r="K285" s="164" t="n">
        <v>0.10038</v>
      </c>
      <c r="L285" s="65" t="inlineStr">
        <is>
          <t>畜牧局</t>
        </is>
      </c>
      <c r="M285" s="65" t="inlineStr">
        <is>
          <t>八珠乡</t>
        </is>
      </c>
      <c r="N285" s="65" t="n">
        <v>2020.12</v>
      </c>
      <c r="O285" s="65" t="n"/>
    </row>
    <row r="286" ht="42" customFormat="1" customHeight="1" s="2">
      <c r="A286" s="32" t="inlineStr">
        <is>
          <t>(5)</t>
        </is>
      </c>
      <c r="B286" s="65" t="inlineStr">
        <is>
          <t>一般户
粮饲兼用型谷子种植</t>
        </is>
      </c>
      <c r="C286" s="65" t="inlineStr">
        <is>
          <t>新建</t>
        </is>
      </c>
      <c r="D286" s="65" t="inlineStr">
        <is>
          <t>2021.01
-
2021.12</t>
        </is>
      </c>
      <c r="E286" s="65" t="inlineStr">
        <is>
          <t>樊家川镇</t>
        </is>
      </c>
      <c r="F286" s="34" t="inlineStr">
        <is>
          <t>全镇共涉及7村117户444亩。其中：慕家河村10户80亩、樊家川村20户45亩、马驿沟村15户34亩、郝集村10户45亩、长城12户50亩、闫塬村18户100亩、李崾岘村32户90亩。</t>
        </is>
      </c>
      <c r="G286" s="65" t="n">
        <v>3.774</v>
      </c>
      <c r="H286" s="34" t="inlineStr">
        <is>
          <t>培育壮大草畜产业、增加农户收入、助推产业振兴。</t>
        </is>
      </c>
      <c r="I286" s="65" t="n">
        <v>7</v>
      </c>
      <c r="J286" s="164" t="n">
        <v>0.0117</v>
      </c>
      <c r="K286" s="164" t="n">
        <v>0.04914</v>
      </c>
      <c r="L286" s="65" t="inlineStr">
        <is>
          <t>畜牧局</t>
        </is>
      </c>
      <c r="M286" s="65" t="inlineStr">
        <is>
          <t>樊家川镇</t>
        </is>
      </c>
      <c r="N286" s="65" t="n">
        <v>2020.12</v>
      </c>
      <c r="O286" s="65" t="n"/>
    </row>
    <row r="287" ht="42" customFormat="1" customHeight="1" s="2">
      <c r="A287" s="32" t="inlineStr">
        <is>
          <t>(6)</t>
        </is>
      </c>
      <c r="B287" s="65" t="inlineStr">
        <is>
          <t>一般户
粮饲兼用型谷子种植</t>
        </is>
      </c>
      <c r="C287" s="65" t="inlineStr">
        <is>
          <t>新建</t>
        </is>
      </c>
      <c r="D287" s="65" t="inlineStr">
        <is>
          <t>2021.01
-
2021.12</t>
        </is>
      </c>
      <c r="E287" s="65" t="inlineStr">
        <is>
          <t>罗山川乡</t>
        </is>
      </c>
      <c r="F287" s="34" t="inlineStr">
        <is>
          <t>全乡共涉及7村130户990亩。其中：西阳洼村22户220亩、苇芝城村6户50亩、兰家掌村25户220亩、大树塬村35户160亩、陈渠子村20户200亩、山水湾村14户90亩、光明村8户50亩。</t>
        </is>
      </c>
      <c r="G287" s="65" t="n">
        <v>8.414999999999999</v>
      </c>
      <c r="H287" s="34" t="inlineStr">
        <is>
          <t>培育壮大草畜产业、增加农户收入、助推产业振兴。</t>
        </is>
      </c>
      <c r="I287" s="65" t="n">
        <v>7</v>
      </c>
      <c r="J287" s="164" t="n">
        <v>0.013</v>
      </c>
      <c r="K287" s="164" t="n">
        <v>0.0546</v>
      </c>
      <c r="L287" s="65" t="inlineStr">
        <is>
          <t>畜牧局</t>
        </is>
      </c>
      <c r="M287" s="65" t="inlineStr">
        <is>
          <t>罗山川乡</t>
        </is>
      </c>
      <c r="N287" s="65" t="n">
        <v>2020.12</v>
      </c>
      <c r="O287" s="65" t="n"/>
    </row>
    <row r="288" ht="33.75" customFormat="1" customHeight="1" s="2">
      <c r="A288" s="32" t="inlineStr">
        <is>
          <t>(7)</t>
        </is>
      </c>
      <c r="B288" s="65" t="inlineStr">
        <is>
          <t>一般户
粮饲兼用型谷子种植</t>
        </is>
      </c>
      <c r="C288" s="65" t="inlineStr">
        <is>
          <t>新建</t>
        </is>
      </c>
      <c r="D288" s="65" t="inlineStr">
        <is>
          <t>2021.01
-
2021.12</t>
        </is>
      </c>
      <c r="E288" s="65" t="inlineStr">
        <is>
          <t>毛井镇</t>
        </is>
      </c>
      <c r="F288" s="34" t="inlineStr">
        <is>
          <t>全镇共涉及3村45户1000亩。其中：红土咀村34户750亩、施家滩村1户100亩、黄寨柯村10户150亩。</t>
        </is>
      </c>
      <c r="G288" s="65" t="n">
        <v>8.5</v>
      </c>
      <c r="H288" s="34" t="inlineStr">
        <is>
          <t>培育壮大草畜产业、增加农户收入、助推产业振兴。</t>
        </is>
      </c>
      <c r="I288" s="65" t="n">
        <v>3</v>
      </c>
      <c r="J288" s="164" t="n">
        <v>0.0045</v>
      </c>
      <c r="K288" s="164" t="n">
        <v>0.0189</v>
      </c>
      <c r="L288" s="65" t="inlineStr">
        <is>
          <t>畜牧局</t>
        </is>
      </c>
      <c r="M288" s="65" t="inlineStr">
        <is>
          <t>毛井镇</t>
        </is>
      </c>
      <c r="N288" s="65" t="n">
        <v>2020.12</v>
      </c>
      <c r="O288" s="65" t="n"/>
    </row>
    <row r="289" ht="33.75" customFormat="1" customHeight="1" s="2">
      <c r="A289" s="32" t="inlineStr">
        <is>
          <t>(8)</t>
        </is>
      </c>
      <c r="B289" s="65" t="inlineStr">
        <is>
          <t>一般户
粮饲兼用型谷子种植</t>
        </is>
      </c>
      <c r="C289" s="65" t="inlineStr">
        <is>
          <t>新建</t>
        </is>
      </c>
      <c r="D289" s="65" t="inlineStr">
        <is>
          <t>2021.01
-
2021.12</t>
        </is>
      </c>
      <c r="E289" s="65" t="inlineStr">
        <is>
          <t>南湫乡</t>
        </is>
      </c>
      <c r="F289" s="34" t="inlineStr">
        <is>
          <t>全乡共涉及5村29户252亩。其中：花儿山村5户72亩、党家洼村1户10亩、代家洼村15户100亩、岳后渠村4户25亩、双井子村4户45亩。</t>
        </is>
      </c>
      <c r="G289" s="65" t="n">
        <v>2.142</v>
      </c>
      <c r="H289" s="34" t="inlineStr">
        <is>
          <t>培育壮大草畜产业、增加农户收入、助推产业振兴。</t>
        </is>
      </c>
      <c r="I289" s="65" t="n">
        <v>5</v>
      </c>
      <c r="J289" s="164" t="n">
        <v>0.0029</v>
      </c>
      <c r="K289" s="164" t="n">
        <v>0.01218</v>
      </c>
      <c r="L289" s="65" t="inlineStr">
        <is>
          <t>畜牧局</t>
        </is>
      </c>
      <c r="M289" s="65" t="inlineStr">
        <is>
          <t>南湫乡</t>
        </is>
      </c>
      <c r="N289" s="65" t="n">
        <v>2020.12</v>
      </c>
      <c r="O289" s="65" t="n"/>
    </row>
    <row r="290" ht="67" customFormat="1" customHeight="1" s="2">
      <c r="A290" s="32" t="inlineStr">
        <is>
          <t>(9)</t>
        </is>
      </c>
      <c r="B290" s="65" t="inlineStr">
        <is>
          <t>一般户
粮饲兼用型谷子种植</t>
        </is>
      </c>
      <c r="C290" s="65" t="inlineStr">
        <is>
          <t>新建</t>
        </is>
      </c>
      <c r="D290" s="65" t="inlineStr">
        <is>
          <t>2021.01
-
2021.12</t>
        </is>
      </c>
      <c r="E290" s="65" t="inlineStr">
        <is>
          <t>曲子镇</t>
        </is>
      </c>
      <c r="F290" s="34" t="inlineStr">
        <is>
          <t>全镇共涉及15村696户4192亩。其中：五里桥村7户295亩、双城村18户250亩、孟家寨村30户297亩、刘旗村50户200亩、高李湾村53户200亩、楼房子村55户281亩、西沟村27户483亩、宋家塬村50户400亩、许家塬村24户211亩、金村寺村97户279亩、油坊塬村65户272亩、金盆掌村45户300亩、小庄子村65户200亩、马家河村58户250亩、董家塬村52户274亩。</t>
        </is>
      </c>
      <c r="G290" s="65" t="n">
        <v>35.632</v>
      </c>
      <c r="H290" s="34" t="inlineStr">
        <is>
          <t>培育壮大草畜产业、增加农户收入、助推产业振兴。</t>
        </is>
      </c>
      <c r="I290" s="65" t="n">
        <v>15</v>
      </c>
      <c r="J290" s="164" t="n">
        <v>0.0696</v>
      </c>
      <c r="K290" s="164" t="n">
        <v>0.29232</v>
      </c>
      <c r="L290" s="65" t="inlineStr">
        <is>
          <t>畜牧局</t>
        </is>
      </c>
      <c r="M290" s="65" t="inlineStr">
        <is>
          <t>曲子镇</t>
        </is>
      </c>
      <c r="N290" s="65" t="n">
        <v>2020.12</v>
      </c>
      <c r="O290" s="65" t="n"/>
    </row>
    <row r="291" ht="33.75" customFormat="1" customHeight="1" s="2">
      <c r="A291" s="32" t="inlineStr">
        <is>
          <t>(10)</t>
        </is>
      </c>
      <c r="B291" s="65" t="inlineStr">
        <is>
          <t>一般户
粮饲兼用型谷子种植</t>
        </is>
      </c>
      <c r="C291" s="65" t="inlineStr">
        <is>
          <t>新建</t>
        </is>
      </c>
      <c r="D291" s="65" t="inlineStr">
        <is>
          <t>2021.01
-
2021.12</t>
        </is>
      </c>
      <c r="E291" s="65" t="inlineStr">
        <is>
          <t>山城乡</t>
        </is>
      </c>
      <c r="F291" s="34" t="inlineStr">
        <is>
          <t>全乡共涉及7村42户385亩。其中:山城堡村2户18亩、八里铺村3户21亩、薛塬村29户280亩、王山口子村2户17亩、寨柯村2户18亩、郝掌村2户18亩、赵庄村2户13亩。</t>
        </is>
      </c>
      <c r="G291" s="65" t="n">
        <v>3.2725</v>
      </c>
      <c r="H291" s="34" t="inlineStr">
        <is>
          <t>培育壮大草畜产业、增加农户收入、助推产业振兴。</t>
        </is>
      </c>
      <c r="I291" s="65" t="n">
        <v>7</v>
      </c>
      <c r="J291" s="164" t="n">
        <v>0.0042</v>
      </c>
      <c r="K291" s="164" t="n">
        <v>0.01764</v>
      </c>
      <c r="L291" s="65" t="inlineStr">
        <is>
          <t>畜牧局</t>
        </is>
      </c>
      <c r="M291" s="65" t="inlineStr">
        <is>
          <t>山城乡</t>
        </is>
      </c>
      <c r="N291" s="65" t="n">
        <v>2020.12</v>
      </c>
      <c r="O291" s="65" t="n"/>
    </row>
    <row r="292" ht="52" customFormat="1" customHeight="1" s="2">
      <c r="A292" s="32" t="inlineStr">
        <is>
          <t>(11)</t>
        </is>
      </c>
      <c r="B292" s="65" t="inlineStr">
        <is>
          <t>一般户
粮饲兼用型谷子种植</t>
        </is>
      </c>
      <c r="C292" s="65" t="inlineStr">
        <is>
          <t>新建</t>
        </is>
      </c>
      <c r="D292" s="65" t="inlineStr">
        <is>
          <t>2021.01
-
2021.12</t>
        </is>
      </c>
      <c r="E292" s="65" t="inlineStr">
        <is>
          <t>天池乡</t>
        </is>
      </c>
      <c r="F292" s="34" t="inlineStr">
        <is>
          <t>全乡共涉及16村195户1130亩。其中：天池村75亩、张邓塬村60亩、梁家河村100亩、殷屈河村30亩、苏北岔村159亩、潘老庄村85亩、大庄台村35亩、四合掌村50亩、老庄湾村80亩、井渠淌村80亩、鲜岔村53亩、碾盘岭村40亩、大方山村60亩、喜家坪村50亩、曹李川村100亩、吴城子村73亩。</t>
        </is>
      </c>
      <c r="G292" s="65" t="n">
        <v>9.605</v>
      </c>
      <c r="H292" s="34" t="inlineStr">
        <is>
          <t>培育壮大草畜产业、增加农户收入、助推产业振兴。</t>
        </is>
      </c>
      <c r="I292" s="65" t="n">
        <v>16</v>
      </c>
      <c r="J292" s="164" t="n">
        <v>0.0195</v>
      </c>
      <c r="K292" s="164" t="n">
        <v>0.0819</v>
      </c>
      <c r="L292" s="65" t="inlineStr">
        <is>
          <t>畜牧局</t>
        </is>
      </c>
      <c r="M292" s="65" t="inlineStr">
        <is>
          <t>天池乡</t>
        </is>
      </c>
      <c r="N292" s="65" t="n">
        <v>2020.12</v>
      </c>
      <c r="O292" s="65" t="n"/>
    </row>
    <row r="293" ht="39" customFormat="1" customHeight="1" s="2">
      <c r="A293" s="32" t="inlineStr">
        <is>
          <t>(12)</t>
        </is>
      </c>
      <c r="B293" s="65" t="inlineStr">
        <is>
          <t>一般户
粮饲兼用型谷子种植</t>
        </is>
      </c>
      <c r="C293" s="65" t="inlineStr">
        <is>
          <t>新建</t>
        </is>
      </c>
      <c r="D293" s="65" t="inlineStr">
        <is>
          <t>2021.01
-
2021.12</t>
        </is>
      </c>
      <c r="E293" s="65" t="inlineStr">
        <is>
          <t>演武乡</t>
        </is>
      </c>
      <c r="F293" s="34" t="inlineStr">
        <is>
          <t>全乡共涉及5村127户599亩。其中：曳郭咀村10户100亩、杨家洼村10户100亩、黑泉河村72户121亩、黄山村15户78亩、路家塬村20户200亩。</t>
        </is>
      </c>
      <c r="G293" s="65" t="n">
        <v>5.0915</v>
      </c>
      <c r="H293" s="34" t="inlineStr">
        <is>
          <t>培育壮大草畜产业、增加农户收入、助推产业振兴。</t>
        </is>
      </c>
      <c r="I293" s="65" t="n">
        <v>5</v>
      </c>
      <c r="J293" s="164" t="n">
        <v>0.0127</v>
      </c>
      <c r="K293" s="164" t="n">
        <v>0.05334</v>
      </c>
      <c r="L293" s="65" t="inlineStr">
        <is>
          <t>畜牧局</t>
        </is>
      </c>
      <c r="M293" s="65" t="inlineStr">
        <is>
          <t>演武乡</t>
        </is>
      </c>
      <c r="N293" s="65" t="n">
        <v>2020.12</v>
      </c>
      <c r="O293" s="65" t="n"/>
    </row>
    <row r="294" ht="39" customFormat="1" customHeight="1" s="2">
      <c r="A294" s="32" t="inlineStr">
        <is>
          <t>1.5.3</t>
        </is>
      </c>
      <c r="B294" s="65" t="inlineStr">
        <is>
          <t>粮饲兼用型谷子种植</t>
        </is>
      </c>
      <c r="C294" s="65" t="inlineStr">
        <is>
          <t>新建</t>
        </is>
      </c>
      <c r="D294" s="65" t="inlineStr">
        <is>
          <t>2021.01
-
2021.12</t>
        </is>
      </c>
      <c r="E294" s="65" t="inlineStr">
        <is>
          <t>罗山川乡等9个乡镇</t>
        </is>
      </c>
      <c r="F294" s="34" t="inlineStr">
        <is>
          <t>扶持全县13个乡镇67个村3103户脱贫户（监测对象）种植秦杂谷20000亩，每亩补助85元。</t>
        </is>
      </c>
      <c r="G294" s="65" t="n">
        <v>170</v>
      </c>
      <c r="H294" s="34" t="inlineStr">
        <is>
          <t>培育壮大草畜产业，增加贫困户收入，助推脱贫攻坚。</t>
        </is>
      </c>
      <c r="I294" s="65" t="n">
        <v>67</v>
      </c>
      <c r="J294" s="164" t="n">
        <v>0.3103</v>
      </c>
      <c r="K294" s="164" t="n">
        <v>1.2932</v>
      </c>
      <c r="L294" s="65" t="inlineStr">
        <is>
          <t>畜牧局</t>
        </is>
      </c>
      <c r="M294" s="65" t="inlineStr">
        <is>
          <t>罗山川乡等9个乡镇</t>
        </is>
      </c>
      <c r="N294" s="65" t="n">
        <v>2020.12</v>
      </c>
      <c r="O294" s="65" t="n"/>
    </row>
    <row r="295" ht="54" customFormat="1" customHeight="1" s="2">
      <c r="A295" s="32" t="inlineStr">
        <is>
          <t>(1)</t>
        </is>
      </c>
      <c r="B295" s="65" t="inlineStr">
        <is>
          <t>粮饲兼用型谷子种植</t>
        </is>
      </c>
      <c r="C295" s="65" t="inlineStr">
        <is>
          <t>新建</t>
        </is>
      </c>
      <c r="D295" s="65" t="inlineStr">
        <is>
          <t>2021.01
-
2021.12</t>
        </is>
      </c>
      <c r="E295" s="65" t="inlineStr">
        <is>
          <t>罗山川乡</t>
        </is>
      </c>
      <c r="F295" s="34" t="inlineStr">
        <is>
          <t>全乡扶持183户种植秦杂谷1510亩，每亩补助85元，其中：西阳洼村18户180亩，苇芝城村20户150亩，龙柏山村25户200亩，兰家掌村21户180亩，大树塬32户240亩，陈渠子村35户300亩，山水湾村15户110亩，光明村17户150亩。</t>
        </is>
      </c>
      <c r="G295" s="65" t="n">
        <v>12.835</v>
      </c>
      <c r="H295" s="34" t="inlineStr">
        <is>
          <t>培育壮大草畜产业，增加贫困户收入，助推脱贫攻坚。</t>
        </is>
      </c>
      <c r="I295" s="65" t="inlineStr">
        <is>
          <t>8</t>
        </is>
      </c>
      <c r="J295" s="164" t="n">
        <v>0.0183</v>
      </c>
      <c r="K295" s="164" t="n">
        <v>0.065</v>
      </c>
      <c r="L295" s="65" t="inlineStr">
        <is>
          <t>畜牧局</t>
        </is>
      </c>
      <c r="M295" s="65" t="inlineStr">
        <is>
          <t>罗山川乡</t>
        </is>
      </c>
      <c r="N295" s="65" t="n">
        <v>2020.12</v>
      </c>
      <c r="O295" s="65" t="n"/>
    </row>
    <row r="296" ht="54" customFormat="1" customHeight="1" s="2">
      <c r="A296" s="32" t="inlineStr">
        <is>
          <t>(2)</t>
        </is>
      </c>
      <c r="B296" s="65" t="inlineStr">
        <is>
          <t>粮饲兼用型谷子种植</t>
        </is>
      </c>
      <c r="C296" s="65" t="inlineStr">
        <is>
          <t>新建</t>
        </is>
      </c>
      <c r="D296" s="65" t="inlineStr">
        <is>
          <t>2021.01
-
2021.12</t>
        </is>
      </c>
      <c r="E296" s="65" t="inlineStr">
        <is>
          <t>耿湾乡</t>
        </is>
      </c>
      <c r="F296" s="34" t="inlineStr">
        <is>
          <t>全乡扶持422户种植秦杂谷1530亩，每亩补助85元，其中：张台村50亩，万家湾村280亩，黑城岔村50亩，郝东掌村170亩，许家掌村80亩，潘掌村350亩，郜庄村100亩，四合原村150亩，耿河村60亩，天桥村50亩，早流渠村90亩，桃树掌村50亩，韩老庄村50亩。</t>
        </is>
      </c>
      <c r="G296" s="65" t="n">
        <v>13.005</v>
      </c>
      <c r="H296" s="34" t="inlineStr">
        <is>
          <t>培育壮大草畜产业，增加贫困户收入，助推脱贫攻坚。</t>
        </is>
      </c>
      <c r="I296" s="65" t="inlineStr">
        <is>
          <t>13</t>
        </is>
      </c>
      <c r="J296" s="164" t="n">
        <v>0.0422</v>
      </c>
      <c r="K296" s="164" t="n">
        <v>0.1899</v>
      </c>
      <c r="L296" s="65" t="inlineStr">
        <is>
          <t>畜牧局</t>
        </is>
      </c>
      <c r="M296" s="65" t="inlineStr">
        <is>
          <t>耿湾乡</t>
        </is>
      </c>
      <c r="N296" s="65" t="n">
        <v>2020.12</v>
      </c>
      <c r="O296" s="65" t="n"/>
    </row>
    <row r="297" ht="41" customFormat="1" customHeight="1" s="2">
      <c r="A297" s="32" t="inlineStr">
        <is>
          <t>(3)</t>
        </is>
      </c>
      <c r="B297" s="65" t="inlineStr">
        <is>
          <t>粮饲兼用型谷子种植</t>
        </is>
      </c>
      <c r="C297" s="65" t="inlineStr">
        <is>
          <t>新建</t>
        </is>
      </c>
      <c r="D297" s="65" t="inlineStr">
        <is>
          <t>2021.01
-
2021.12</t>
        </is>
      </c>
      <c r="E297" s="65" t="inlineStr">
        <is>
          <t>环城镇</t>
        </is>
      </c>
      <c r="F297" s="34" t="inlineStr">
        <is>
          <t>全镇扶持6个村67户贫困户种植秦杂谷177亩，每亩补助85元，其中龚淌村80亩、张淌村50亩、漫塬村30亩、宁老庄村9亩、唐塬村5亩、十五里沟村3亩。</t>
        </is>
      </c>
      <c r="G297" s="65" t="n">
        <v>1.5045</v>
      </c>
      <c r="H297" s="34" t="inlineStr">
        <is>
          <t>培育壮大草畜产业，增加贫困户收入，助推脱贫攻坚。</t>
        </is>
      </c>
      <c r="I297" s="65" t="n">
        <v>6</v>
      </c>
      <c r="J297" s="164" t="n">
        <v>0.0067</v>
      </c>
      <c r="K297" s="164" t="n">
        <v>0.0229</v>
      </c>
      <c r="L297" s="65" t="inlineStr">
        <is>
          <t>畜牧局</t>
        </is>
      </c>
      <c r="M297" s="65" t="inlineStr">
        <is>
          <t>环城镇</t>
        </is>
      </c>
      <c r="N297" s="65" t="n">
        <v>2020.12</v>
      </c>
      <c r="O297" s="65" t="n"/>
    </row>
    <row r="298" ht="41" customFormat="1" customHeight="1" s="2">
      <c r="A298" s="32" t="inlineStr">
        <is>
          <t>(4)</t>
        </is>
      </c>
      <c r="B298" s="65" t="inlineStr">
        <is>
          <t>粮饲兼用型谷子种植</t>
        </is>
      </c>
      <c r="C298" s="65" t="inlineStr">
        <is>
          <t>新建</t>
        </is>
      </c>
      <c r="D298" s="65" t="inlineStr">
        <is>
          <t>2021.01
-
2021.12</t>
        </is>
      </c>
      <c r="E298" s="65" t="inlineStr">
        <is>
          <t>毛井镇</t>
        </is>
      </c>
      <c r="F298" s="34" t="inlineStr">
        <is>
          <t>全镇扶持200户种植秦杂谷2000亩，每亩补助85元，其中：二条俭村200亩，砖城子村80亩，杨东掌村100亩，乔崾岘村400亩，黄寨柯村520亩，高家洼村100亩，红土咀村200亩，马趟村400亩。</t>
        </is>
      </c>
      <c r="G298" s="65" t="n">
        <v>17</v>
      </c>
      <c r="H298" s="34" t="inlineStr">
        <is>
          <t>培育壮大草畜产业，增加贫困户收入，助推脱贫攻坚。</t>
        </is>
      </c>
      <c r="I298" s="65" t="n">
        <v>8</v>
      </c>
      <c r="J298" s="164" t="n">
        <v>0.02</v>
      </c>
      <c r="K298" s="164" t="n">
        <v>0.1</v>
      </c>
      <c r="L298" s="65" t="inlineStr">
        <is>
          <t>畜牧局</t>
        </is>
      </c>
      <c r="M298" s="65" t="inlineStr">
        <is>
          <t>毛井镇</t>
        </is>
      </c>
      <c r="N298" s="65" t="n">
        <v>2020.12</v>
      </c>
      <c r="O298" s="65" t="n"/>
    </row>
    <row r="299" ht="41" customFormat="1" customHeight="1" s="2">
      <c r="A299" s="32" t="inlineStr">
        <is>
          <t>(5)</t>
        </is>
      </c>
      <c r="B299" s="65" t="inlineStr">
        <is>
          <t>粮饲兼用型谷子种植</t>
        </is>
      </c>
      <c r="C299" s="65" t="inlineStr">
        <is>
          <t>新建</t>
        </is>
      </c>
      <c r="D299" s="65" t="inlineStr">
        <is>
          <t>2021.01
-
2021.12</t>
        </is>
      </c>
      <c r="E299" s="65" t="inlineStr">
        <is>
          <t>樊家川镇</t>
        </is>
      </c>
      <c r="F299" s="34" t="inlineStr">
        <is>
          <t>全镇扶持324户种植秦杂谷1331亩，每亩补助85元，其中：樊家川村72亩，马驿沟村179亩，郝集村99亩，长城村村67亩，闫塬村56亩，李崾岘村120亩，马骏滩村738亩。</t>
        </is>
      </c>
      <c r="G299" s="65" t="n">
        <v>11.3135</v>
      </c>
      <c r="H299" s="34" t="inlineStr">
        <is>
          <t>培育壮大草畜产业，增加贫困户收入，助推脱贫攻坚。</t>
        </is>
      </c>
      <c r="I299" s="65" t="n">
        <v>7</v>
      </c>
      <c r="J299" s="164" t="n">
        <v>0.0324</v>
      </c>
      <c r="K299" s="164" t="n">
        <v>0.1458</v>
      </c>
      <c r="L299" s="65" t="inlineStr">
        <is>
          <t>畜牧局</t>
        </is>
      </c>
      <c r="M299" s="65" t="inlineStr">
        <is>
          <t>樊家川镇</t>
        </is>
      </c>
      <c r="N299" s="65" t="n">
        <v>2020.12</v>
      </c>
      <c r="O299" s="65" t="n"/>
    </row>
    <row r="300" ht="41" customFormat="1" customHeight="1" s="2">
      <c r="A300" s="32" t="inlineStr">
        <is>
          <t>(6)</t>
        </is>
      </c>
      <c r="B300" s="65" t="inlineStr">
        <is>
          <t>粮饲兼用型谷子种植</t>
        </is>
      </c>
      <c r="C300" s="65" t="inlineStr">
        <is>
          <t>新建</t>
        </is>
      </c>
      <c r="D300" s="65" t="inlineStr">
        <is>
          <t>2021.01
-
2021.12</t>
        </is>
      </c>
      <c r="E300" s="65" t="inlineStr">
        <is>
          <t>山城乡</t>
        </is>
      </c>
      <c r="F300" s="34" t="inlineStr">
        <is>
          <t>全乡扶持235户种植秦杂谷2115亩，每亩补助85元，其中：山城堡村252亩，八里铺村189亩，薛塬村360亩，王山口子村333亩，寨柯村252亩，冯家沟村270亩，郝掌村162亩，赵庄村117亩，谢庄村180亩。</t>
        </is>
      </c>
      <c r="G300" s="65" t="n">
        <v>17.9775</v>
      </c>
      <c r="H300" s="34" t="inlineStr">
        <is>
          <t>培育壮大草畜产业，增加贫困户收入，助推脱贫攻坚。</t>
        </is>
      </c>
      <c r="I300" s="65" t="n">
        <v>9</v>
      </c>
      <c r="J300" s="164" t="n">
        <v>0.0235</v>
      </c>
      <c r="K300" s="164" t="n">
        <v>0.094</v>
      </c>
      <c r="L300" s="65" t="inlineStr">
        <is>
          <t>畜牧局</t>
        </is>
      </c>
      <c r="M300" s="65" t="inlineStr">
        <is>
          <t>山城乡</t>
        </is>
      </c>
      <c r="N300" s="65" t="n">
        <v>2020.12</v>
      </c>
      <c r="O300" s="65" t="n"/>
    </row>
    <row r="301" ht="45" customFormat="1" customHeight="1" s="2">
      <c r="A301" s="32" t="inlineStr">
        <is>
          <t>(7)</t>
        </is>
      </c>
      <c r="B301" s="65" t="inlineStr">
        <is>
          <t>粮饲兼用型谷子种植</t>
        </is>
      </c>
      <c r="C301" s="65" t="inlineStr">
        <is>
          <t>新建</t>
        </is>
      </c>
      <c r="D301" s="65" t="inlineStr">
        <is>
          <t>2021.01
-
2021.12</t>
        </is>
      </c>
      <c r="E301" s="65" t="inlineStr">
        <is>
          <t>南湫乡</t>
        </is>
      </c>
      <c r="F301" s="34" t="inlineStr">
        <is>
          <t>全乡扶持182户种植秦杂谷1583亩，每亩补助85元。其中：党家洼村38户399亩、杨兴堡村31户300亩、代家洼村19户340亩、岳后渠村6户65亩、双井子村31户155亩、花儿山村17户128亩、洪涝池村40户196亩。</t>
        </is>
      </c>
      <c r="G301" s="65" t="n">
        <v>13.4555</v>
      </c>
      <c r="H301" s="34" t="inlineStr">
        <is>
          <t>培育壮大草畜产业，增加贫困户收入，助推脱贫攻坚。</t>
        </is>
      </c>
      <c r="I301" s="65" t="inlineStr">
        <is>
          <t>7</t>
        </is>
      </c>
      <c r="J301" s="164" t="n">
        <v>0.0182</v>
      </c>
      <c r="K301" s="164" t="n">
        <v>0.0851</v>
      </c>
      <c r="L301" s="65" t="inlineStr">
        <is>
          <t>畜牧局</t>
        </is>
      </c>
      <c r="M301" s="65" t="inlineStr">
        <is>
          <t>南湫乡</t>
        </is>
      </c>
      <c r="N301" s="65" t="n">
        <v>2020.12</v>
      </c>
      <c r="O301" s="65" t="n"/>
    </row>
    <row r="302" ht="45" customFormat="1" customHeight="1" s="2">
      <c r="A302" s="32" t="inlineStr">
        <is>
          <t>(8)</t>
        </is>
      </c>
      <c r="B302" s="65" t="inlineStr">
        <is>
          <t>粮饲兼用型谷子种植</t>
        </is>
      </c>
      <c r="C302" s="65" t="inlineStr">
        <is>
          <t>新建</t>
        </is>
      </c>
      <c r="D302" s="65" t="inlineStr">
        <is>
          <t>2021.01
-
2021.12</t>
        </is>
      </c>
      <c r="E302" s="65" t="inlineStr">
        <is>
          <t>秦团庄乡</t>
        </is>
      </c>
      <c r="F302" s="34" t="inlineStr">
        <is>
          <t>全乡扶持789户种植秦杂谷5000亩，每亩补助85元，其中：白塬畔村500亩，大天子村500亩，王团庄村630亩，新集子村750亩，新峁村870亩，贾塬村700亩，秦团庄村500亩，南掌堡子村550亩。</t>
        </is>
      </c>
      <c r="G302" s="65" t="n">
        <v>42.5</v>
      </c>
      <c r="H302" s="34" t="inlineStr">
        <is>
          <t>培育壮大草畜产业，增加贫困户收入，助推脱贫攻坚。</t>
        </is>
      </c>
      <c r="I302" s="65" t="n">
        <v>8</v>
      </c>
      <c r="J302" s="164" t="n">
        <v>0.0789</v>
      </c>
      <c r="K302" s="164" t="n">
        <v>0.3156</v>
      </c>
      <c r="L302" s="65" t="inlineStr">
        <is>
          <t>畜牧局</t>
        </is>
      </c>
      <c r="M302" s="65" t="inlineStr">
        <is>
          <t>秦团庄乡</t>
        </is>
      </c>
      <c r="N302" s="65" t="n">
        <v>2020.12</v>
      </c>
      <c r="O302" s="65" t="n"/>
    </row>
    <row r="303" ht="63" customFormat="1" customHeight="1" s="2">
      <c r="A303" s="32" t="inlineStr">
        <is>
          <t>(9)</t>
        </is>
      </c>
      <c r="B303" s="65" t="inlineStr">
        <is>
          <t>粮饲兼用型谷子种植</t>
        </is>
      </c>
      <c r="C303" s="65" t="inlineStr">
        <is>
          <t>新建</t>
        </is>
      </c>
      <c r="D303" s="65" t="inlineStr">
        <is>
          <t>2021.01
-
2021.12</t>
        </is>
      </c>
      <c r="E303" s="65" t="inlineStr">
        <is>
          <t>曲子镇</t>
        </is>
      </c>
      <c r="F303" s="34" t="inlineStr">
        <is>
          <t>全镇扶持110户种植秦杂谷261亩，每亩补助85元，其中：五里桥村5户5亩，双城村1户2亩，刘旗村7户10亩，孟家寨村2户3.5亩，高李湾村7户13亩，楼房子村6户19亩，西沟村7户17亩，宋家塬村15户42亩，许家塬村9户20亩，金村寺村7户21亩，油坊塬村14户28亩，金盆掌村12户38亩，小庄子村8户14亩，马家河村10户28.5亩。</t>
        </is>
      </c>
      <c r="G303" s="65" t="n">
        <v>2.2185</v>
      </c>
      <c r="H303" s="34" t="inlineStr">
        <is>
          <t>培育壮大草畜产业，增加贫困户收入，助推脱贫攻坚。</t>
        </is>
      </c>
      <c r="I303" s="65" t="n">
        <v>14</v>
      </c>
      <c r="J303" s="164" t="n">
        <v>0.011</v>
      </c>
      <c r="K303" s="164" t="n">
        <v>0.033</v>
      </c>
      <c r="L303" s="65" t="inlineStr">
        <is>
          <t>畜牧局</t>
        </is>
      </c>
      <c r="M303" s="65" t="inlineStr">
        <is>
          <t>曲子镇</t>
        </is>
      </c>
      <c r="N303" s="65" t="n">
        <v>2020.12</v>
      </c>
      <c r="O303" s="65" t="n"/>
    </row>
    <row r="304" ht="56" customFormat="1" customHeight="1" s="2">
      <c r="A304" s="32" t="inlineStr">
        <is>
          <t>(10)</t>
        </is>
      </c>
      <c r="B304" s="65" t="inlineStr">
        <is>
          <t>粮饲兼用型谷子种植</t>
        </is>
      </c>
      <c r="C304" s="65" t="inlineStr">
        <is>
          <t>新建</t>
        </is>
      </c>
      <c r="D304" s="65" t="inlineStr">
        <is>
          <t>2021.01
-
2021.12</t>
        </is>
      </c>
      <c r="E304" s="65" t="inlineStr">
        <is>
          <t>天池乡</t>
        </is>
      </c>
      <c r="F304" s="34" t="inlineStr">
        <is>
          <t>全乡扶持320户种植秦杂谷1370亩，每亩补助85元，其中：天池村80亩、张邓塬村60亩、梁家河村120亩、殷屈河村50亩，苏北岔村150亩，潘老庄村100亩，大庄台村50亩，四合掌村70亩，老庄湾村180亩，井渠淌村100亩，鲜岔村50亩、碾盘岭村70亩、大方山村50亩、喜家坪村100亩、曹李川村80亩、吴城子村60亩。</t>
        </is>
      </c>
      <c r="G304" s="65" t="n">
        <v>11.645</v>
      </c>
      <c r="H304" s="34" t="inlineStr">
        <is>
          <t>培育壮大草畜产业，增加贫困户收入，助推脱贫攻坚。</t>
        </is>
      </c>
      <c r="I304" s="65" t="inlineStr">
        <is>
          <t>16</t>
        </is>
      </c>
      <c r="J304" s="164" t="n">
        <v>0.018</v>
      </c>
      <c r="K304" s="164" t="n">
        <v>0.07199999999999999</v>
      </c>
      <c r="L304" s="65" t="inlineStr">
        <is>
          <t>畜牧局</t>
        </is>
      </c>
      <c r="M304" s="65" t="inlineStr">
        <is>
          <t>天池乡</t>
        </is>
      </c>
      <c r="N304" s="65" t="n">
        <v>2020.12</v>
      </c>
      <c r="O304" s="65" t="n"/>
    </row>
    <row r="305" ht="33.75" customFormat="1" customHeight="1" s="2">
      <c r="A305" s="32" t="inlineStr">
        <is>
          <t>(11)</t>
        </is>
      </c>
      <c r="B305" s="65" t="inlineStr">
        <is>
          <t>粮饲兼用型谷子种植</t>
        </is>
      </c>
      <c r="C305" s="65" t="inlineStr">
        <is>
          <t>新建</t>
        </is>
      </c>
      <c r="D305" s="65" t="inlineStr">
        <is>
          <t>2021.01
-
2021.12</t>
        </is>
      </c>
      <c r="E305" s="65" t="inlineStr">
        <is>
          <t>演武乡</t>
        </is>
      </c>
      <c r="F305" s="34" t="inlineStr">
        <is>
          <t>全乡扶持80户种植秦杂谷271亩，每亩补助85元，其中：走马硷村79亩，黄山村102亩，刘坪村11亩，黑泉河村79亩。</t>
        </is>
      </c>
      <c r="G305" s="65" t="n">
        <v>2.3035</v>
      </c>
      <c r="H305" s="34" t="inlineStr">
        <is>
          <t>培育壮大草畜产业，增加贫困户收入，助推脱贫攻坚。</t>
        </is>
      </c>
      <c r="I305" s="65" t="n">
        <v>4</v>
      </c>
      <c r="J305" s="164" t="n">
        <v>0.008</v>
      </c>
      <c r="K305" s="164" t="n">
        <v>0.0384</v>
      </c>
      <c r="L305" s="65" t="inlineStr">
        <is>
          <t>畜牧局</t>
        </is>
      </c>
      <c r="M305" s="65" t="inlineStr">
        <is>
          <t>演武乡</t>
        </is>
      </c>
      <c r="N305" s="65" t="n">
        <v>2020.12</v>
      </c>
      <c r="O305" s="65" t="n"/>
    </row>
    <row r="306" ht="42" customFormat="1" customHeight="1" s="2">
      <c r="A306" s="32" t="inlineStr">
        <is>
          <t>(12)</t>
        </is>
      </c>
      <c r="B306" s="65" t="inlineStr">
        <is>
          <t>粮饲兼用型谷子种植</t>
        </is>
      </c>
      <c r="C306" s="65" t="inlineStr">
        <is>
          <t>新建</t>
        </is>
      </c>
      <c r="D306" s="65" t="inlineStr">
        <is>
          <t>2021.01
-
2021.12</t>
        </is>
      </c>
      <c r="E306" s="65" t="inlineStr">
        <is>
          <t>合道镇</t>
        </is>
      </c>
      <c r="F306" s="34" t="inlineStr">
        <is>
          <t>全镇扶持171户种植秦杂谷352亩，每亩补助85元，其中辛坪村16亩，朱家塬村6亩，赵家塬村19亩，何家坪村14亩，瓦天沟村25亩，沈家岭村213亩，赵台村53亩，梁坪村4亩，大路洼村2亩。</t>
        </is>
      </c>
      <c r="G306" s="65" t="n">
        <v>2.992</v>
      </c>
      <c r="H306" s="34" t="inlineStr">
        <is>
          <t>培育壮大草畜产业，增加贫困户收入，助推脱贫攻坚。</t>
        </is>
      </c>
      <c r="I306" s="65" t="n">
        <v>9</v>
      </c>
      <c r="J306" s="164" t="n">
        <v>0.0171</v>
      </c>
      <c r="K306" s="164" t="n">
        <v>0.0582</v>
      </c>
      <c r="L306" s="65" t="inlineStr">
        <is>
          <t>畜牧局</t>
        </is>
      </c>
      <c r="M306" s="65" t="inlineStr">
        <is>
          <t>合道镇</t>
        </is>
      </c>
      <c r="N306" s="65" t="n">
        <v>2020.12</v>
      </c>
      <c r="O306" s="65" t="n"/>
    </row>
    <row r="307" ht="33.75" customFormat="1" customHeight="1" s="2">
      <c r="A307" s="32" t="inlineStr">
        <is>
          <t>(13)</t>
        </is>
      </c>
      <c r="B307" s="65" t="inlineStr">
        <is>
          <t>粮饲兼用型谷子种植</t>
        </is>
      </c>
      <c r="C307" s="65" t="inlineStr">
        <is>
          <t>新建</t>
        </is>
      </c>
      <c r="D307" s="65" t="inlineStr">
        <is>
          <t>2021.01
-
2021.12</t>
        </is>
      </c>
      <c r="E307" s="65" t="inlineStr">
        <is>
          <t>虎洞镇</t>
        </is>
      </c>
      <c r="F307" s="34" t="inlineStr">
        <is>
          <t>全镇扶持160户733人种植秦杂谷2500亩，每亩补助85元，其中：张家湾村44户183人1000亩，金庄原村116户183人1500亩。</t>
        </is>
      </c>
      <c r="G307" s="65" t="n">
        <v>21.25</v>
      </c>
      <c r="H307" s="34" t="inlineStr">
        <is>
          <t>培育壮大草畜产业，增加贫困户收入，助推脱贫攻坚。</t>
        </is>
      </c>
      <c r="I307" s="65" t="n">
        <v>2</v>
      </c>
      <c r="J307" s="164" t="n">
        <v>0.016</v>
      </c>
      <c r="K307" s="164" t="n">
        <v>0.0733</v>
      </c>
      <c r="L307" s="65" t="inlineStr">
        <is>
          <t>畜牧局</t>
        </is>
      </c>
      <c r="M307" s="65" t="inlineStr">
        <is>
          <t>虎洞镇</t>
        </is>
      </c>
      <c r="N307" s="65" t="n">
        <v>2020.12</v>
      </c>
      <c r="O307" s="65" t="n"/>
    </row>
    <row r="308" ht="33.75" customFormat="1" customHeight="1" s="2">
      <c r="A308" s="21" t="inlineStr">
        <is>
          <t>1.6</t>
        </is>
      </c>
      <c r="B308" s="24" t="inlineStr">
        <is>
          <t>胡萝卜种植合计</t>
        </is>
      </c>
      <c r="C308" s="24" t="inlineStr">
        <is>
          <t>新建</t>
        </is>
      </c>
      <c r="D308" s="24" t="inlineStr">
        <is>
          <t>2021.01
-
2021.12</t>
        </is>
      </c>
      <c r="E308" s="24" t="inlineStr">
        <is>
          <t>20个乡镇</t>
        </is>
      </c>
      <c r="F308" s="31" t="inlineStr">
        <is>
          <t>全县共扶持20个乡镇5464户，种植胡萝卜2500亩，县畜牧局统一采购种子，每亩按0.6kg免费供应。籽种预算价格180元/㎏。</t>
        </is>
      </c>
      <c r="G308" s="24" t="n">
        <v>27</v>
      </c>
      <c r="H308" s="31" t="inlineStr">
        <is>
          <t>培育壮大草畜产业、增加农户收入、助推产业振兴。</t>
        </is>
      </c>
      <c r="I308" s="24" t="n">
        <v>164</v>
      </c>
      <c r="J308" s="160" t="n">
        <v>0.5464</v>
      </c>
      <c r="K308" s="160" t="n">
        <v>2.23776</v>
      </c>
      <c r="L308" s="24" t="inlineStr">
        <is>
          <t>畜牧局</t>
        </is>
      </c>
      <c r="M308" s="24" t="inlineStr">
        <is>
          <t>20个乡镇</t>
        </is>
      </c>
      <c r="N308" s="65" t="n">
        <v>2020.12</v>
      </c>
      <c r="O308" s="24" t="n"/>
    </row>
    <row r="309" ht="33.75" customFormat="1" customHeight="1" s="2">
      <c r="A309" s="32" t="inlineStr">
        <is>
          <t>1.6.1</t>
        </is>
      </c>
      <c r="B309" s="65" t="inlineStr">
        <is>
          <t>脱贫户（监测对象）胡萝卜种植</t>
        </is>
      </c>
      <c r="C309" s="65" t="inlineStr">
        <is>
          <t>新建</t>
        </is>
      </c>
      <c r="D309" s="65" t="inlineStr">
        <is>
          <t>2021.01
-
2021.12</t>
        </is>
      </c>
      <c r="E309" s="65" t="inlineStr">
        <is>
          <t>洪德等19个乡镇</t>
        </is>
      </c>
      <c r="F309" s="34" t="inlineStr">
        <is>
          <t>全县共扶持19个乡镇164个村3631户，种植胡萝卜1535亩，县畜牧局统一采购种子，每亩按0.6kg免费供应，籽种预算价格180元/㎏。</t>
        </is>
      </c>
      <c r="G309" s="65" t="n">
        <v>16.578</v>
      </c>
      <c r="H309" s="34" t="inlineStr">
        <is>
          <t>培育壮大草畜产业、增加农户收入、助推产业振兴。</t>
        </is>
      </c>
      <c r="I309" s="65" t="n">
        <v>163</v>
      </c>
      <c r="J309" s="164" t="n">
        <v>0.3631</v>
      </c>
      <c r="K309" s="164" t="n">
        <v>1.52502</v>
      </c>
      <c r="L309" s="65" t="inlineStr">
        <is>
          <t>畜牧局</t>
        </is>
      </c>
      <c r="M309" s="65" t="inlineStr">
        <is>
          <t>洪德等19个乡镇</t>
        </is>
      </c>
      <c r="N309" s="65" t="n">
        <v>2020.12</v>
      </c>
      <c r="O309" s="65" t="n"/>
    </row>
    <row r="310" ht="33.75" customFormat="1" customHeight="1" s="2">
      <c r="A310" s="32" t="inlineStr">
        <is>
          <t>(1)</t>
        </is>
      </c>
      <c r="B310" s="65" t="inlineStr">
        <is>
          <t>脱贫户（监测对象）胡萝卜种植</t>
        </is>
      </c>
      <c r="C310" s="65" t="inlineStr">
        <is>
          <t>新建</t>
        </is>
      </c>
      <c r="D310" s="65" t="inlineStr">
        <is>
          <t>2021.01
-
2021.12</t>
        </is>
      </c>
      <c r="E310" s="65" t="inlineStr">
        <is>
          <t>洪德镇</t>
        </is>
      </c>
      <c r="F310" s="34" t="inlineStr">
        <is>
          <t>全镇共涉及4村156户140亩。其中：丁阳渠子40亩、新集子40亩、私盐路30亩、马塬30亩.</t>
        </is>
      </c>
      <c r="G310" s="65" t="n">
        <v>1.512</v>
      </c>
      <c r="H310" s="34" t="inlineStr">
        <is>
          <t>培育壮大草畜产业、增加农户收入、助推产业振兴。</t>
        </is>
      </c>
      <c r="I310" s="65" t="n">
        <v>4</v>
      </c>
      <c r="J310" s="164" t="n">
        <v>0.0156</v>
      </c>
      <c r="K310" s="164" t="n">
        <v>0.06551999999999999</v>
      </c>
      <c r="L310" s="65" t="inlineStr">
        <is>
          <t>畜牧局</t>
        </is>
      </c>
      <c r="M310" s="65" t="inlineStr">
        <is>
          <t>洪德镇</t>
        </is>
      </c>
      <c r="N310" s="65" t="n">
        <v>2020.12</v>
      </c>
      <c r="O310" s="65" t="n"/>
    </row>
    <row r="311" ht="54" customFormat="1" customHeight="1" s="2">
      <c r="A311" s="32" t="inlineStr">
        <is>
          <t>(2)</t>
        </is>
      </c>
      <c r="B311" s="65" t="inlineStr">
        <is>
          <t>脱贫户（监测对象）胡萝卜种植</t>
        </is>
      </c>
      <c r="C311" s="65" t="inlineStr">
        <is>
          <t>新建</t>
        </is>
      </c>
      <c r="D311" s="65" t="inlineStr">
        <is>
          <t>2021.01
-
2021.12</t>
        </is>
      </c>
      <c r="E311" s="65" t="inlineStr">
        <is>
          <t>车道镇</t>
        </is>
      </c>
      <c r="F311" s="34" t="inlineStr">
        <is>
          <t>全镇共涉及16村96户48亩。其中元峁村6户3亩、苦水掌6户3亩、双庙村6户3亩、王西掌6户3亩、吊渠村6户3亩、三角城村6户3亩、杨掌村6户3亩、万安村6户3亩、魏洼村6户3亩、陈掌村6户3亩、红台村6户3亩、樱桃掌村6户3亩、安掌村6户3亩、代掌村6户3亩、刘渠村6户3亩、刘园子村6户3亩。</t>
        </is>
      </c>
      <c r="G311" s="65" t="n">
        <v>0.5184</v>
      </c>
      <c r="H311" s="34" t="inlineStr">
        <is>
          <t>培育壮大草畜产业、增加农户收入、助推产业振兴。</t>
        </is>
      </c>
      <c r="I311" s="65" t="n">
        <v>16</v>
      </c>
      <c r="J311" s="164" t="n">
        <v>0.009599999999999999</v>
      </c>
      <c r="K311" s="164" t="n">
        <v>0.04032</v>
      </c>
      <c r="L311" s="65" t="inlineStr">
        <is>
          <t>畜牧局</t>
        </is>
      </c>
      <c r="M311" s="65" t="inlineStr">
        <is>
          <t>车道镇</t>
        </is>
      </c>
      <c r="N311" s="65" t="n">
        <v>2020.12</v>
      </c>
      <c r="O311" s="65" t="n"/>
    </row>
    <row r="312" ht="54" customFormat="1" customHeight="1" s="2">
      <c r="A312" s="32" t="inlineStr">
        <is>
          <t>(3)</t>
        </is>
      </c>
      <c r="B312" s="65" t="inlineStr">
        <is>
          <t>脱贫户（监测对象）胡萝卜种植</t>
        </is>
      </c>
      <c r="C312" s="65" t="inlineStr">
        <is>
          <t>新建</t>
        </is>
      </c>
      <c r="D312" s="65" t="inlineStr">
        <is>
          <t>2021.01
-
2021.12</t>
        </is>
      </c>
      <c r="E312" s="65" t="inlineStr">
        <is>
          <t>耿湾乡</t>
        </is>
      </c>
      <c r="F312" s="34" t="inlineStr">
        <is>
          <t>全乡共涉及13村651户104亩。其中：郜庄村32户5亩、耿河村33户5亩、韩老庄村28户5亩、郝东掌村69户11亩、黑城岔村16户2.5亩、四合原村102户16亩、桃树掌村18户3亩、天桥村13户2亩、万湾村129户20亩、许掌村36户6亩、早流渠村39户6亩、张台村15户2.5亩、潘掌村121户20亩。</t>
        </is>
      </c>
      <c r="G312" s="65" t="n">
        <v>1.1232</v>
      </c>
      <c r="H312" s="34" t="inlineStr">
        <is>
          <t>培育壮大草畜产业、增加农户收入、助推产业振兴。</t>
        </is>
      </c>
      <c r="I312" s="65" t="n">
        <v>13</v>
      </c>
      <c r="J312" s="164" t="n">
        <v>0.06510000000000001</v>
      </c>
      <c r="K312" s="164" t="n">
        <v>0.27342</v>
      </c>
      <c r="L312" s="65" t="inlineStr">
        <is>
          <t>畜牧局</t>
        </is>
      </c>
      <c r="M312" s="65" t="inlineStr">
        <is>
          <t>耿湾乡</t>
        </is>
      </c>
      <c r="N312" s="65" t="n">
        <v>2020.12</v>
      </c>
      <c r="O312" s="65" t="n"/>
    </row>
    <row r="313" ht="68" customFormat="1" customHeight="1" s="2">
      <c r="A313" s="32" t="inlineStr">
        <is>
          <t>(4)</t>
        </is>
      </c>
      <c r="B313" s="65" t="inlineStr">
        <is>
          <t>脱贫户（监测对象）胡萝卜种植</t>
        </is>
      </c>
      <c r="C313" s="65" t="inlineStr">
        <is>
          <t>新建</t>
        </is>
      </c>
      <c r="D313" s="65" t="inlineStr">
        <is>
          <t>2021.01
-
2021.12</t>
        </is>
      </c>
      <c r="E313" s="65" t="inlineStr">
        <is>
          <t>合道镇</t>
        </is>
      </c>
      <c r="F313" s="34" t="inlineStr">
        <is>
          <t>全乡共涉及17村260户130亩。其中：朱家塬村5户2.5亩、赵家塬村5户2.5亩、瓦天沟村5户2.5亩、何家坪村5户2.5亩、唐台子村5户2.5亩、梁坪村5户2.5亩、陶洼子村6户3亩、陈旗塬村5户2.5亩、辛坪村6户3亩、杨坪沟村5户2.5亩、常崾岘村5户2.5亩、寨子坪村6户3亩、红崖洼村6户3亩、大路洼村5户2.5亩、尚西坪村6户3亩、专业村赵台100户50亩、沈家岭村80户40亩。</t>
        </is>
      </c>
      <c r="G313" s="65" t="n">
        <v>1.404</v>
      </c>
      <c r="H313" s="34" t="inlineStr">
        <is>
          <t>培育壮大草畜产业、增加农户收入、助推产业振兴。</t>
        </is>
      </c>
      <c r="I313" s="65" t="n">
        <v>17</v>
      </c>
      <c r="J313" s="164" t="n">
        <v>0.026</v>
      </c>
      <c r="K313" s="164" t="n">
        <v>0.1092</v>
      </c>
      <c r="L313" s="65" t="inlineStr">
        <is>
          <t>畜牧局</t>
        </is>
      </c>
      <c r="M313" s="65" t="inlineStr">
        <is>
          <t>合道镇</t>
        </is>
      </c>
      <c r="N313" s="65" t="n">
        <v>2020.12</v>
      </c>
      <c r="O313" s="65" t="n"/>
    </row>
    <row r="314" ht="43" customFormat="1" customHeight="1" s="2">
      <c r="A314" s="32" t="inlineStr">
        <is>
          <t>(5)</t>
        </is>
      </c>
      <c r="B314" s="65" t="inlineStr">
        <is>
          <t>脱贫户（监测对象）胡萝卜种植</t>
        </is>
      </c>
      <c r="C314" s="65" t="inlineStr">
        <is>
          <t>新建</t>
        </is>
      </c>
      <c r="D314" s="65" t="inlineStr">
        <is>
          <t>2021.01
-
2021.12</t>
        </is>
      </c>
      <c r="E314" s="65" t="inlineStr">
        <is>
          <t>八珠乡</t>
        </is>
      </c>
      <c r="F314" s="34" t="inlineStr">
        <is>
          <t>全乡共涉及10村88户93亩。其中：八珠塬村3户2.5亩、曹塬村3户3亩、瓦崾岘村51户50.2亩、杏树沟村4户3.3亩、塔尔咀村3户3亩、马连掌村3户3.8亩、冯家湾村4户3亩、苟塬村1户1.5亩、湫坝沟村4户3.5亩、白塬村12户19.2亩。</t>
        </is>
      </c>
      <c r="G314" s="65" t="n">
        <v>1.0044</v>
      </c>
      <c r="H314" s="34" t="inlineStr">
        <is>
          <t>培育壮大草畜产业、增加农户收入、助推产业振兴。</t>
        </is>
      </c>
      <c r="I314" s="65" t="n">
        <v>10</v>
      </c>
      <c r="J314" s="164" t="n">
        <v>0.008800000000000001</v>
      </c>
      <c r="K314" s="164" t="n">
        <v>0.03696</v>
      </c>
      <c r="L314" s="65" t="inlineStr">
        <is>
          <t>畜牧局</t>
        </is>
      </c>
      <c r="M314" s="65" t="inlineStr">
        <is>
          <t>八珠乡</t>
        </is>
      </c>
      <c r="N314" s="65" t="n">
        <v>2020.12</v>
      </c>
      <c r="O314" s="65" t="n"/>
    </row>
    <row r="315" ht="33.75" customFormat="1" customHeight="1" s="2">
      <c r="A315" s="32" t="inlineStr">
        <is>
          <t>(6)</t>
        </is>
      </c>
      <c r="B315" s="65" t="inlineStr">
        <is>
          <t>脱贫户（监测对象）胡萝卜种植</t>
        </is>
      </c>
      <c r="C315" s="65" t="inlineStr">
        <is>
          <t>新建</t>
        </is>
      </c>
      <c r="D315" s="65" t="inlineStr">
        <is>
          <t>2021.01
-
2021.12</t>
        </is>
      </c>
      <c r="E315" s="65" t="inlineStr">
        <is>
          <t>樊家川镇</t>
        </is>
      </c>
      <c r="F315" s="34" t="inlineStr">
        <is>
          <t>全镇共涉及1村45户94亩。其中：闫塬村45户94亩。</t>
        </is>
      </c>
      <c r="G315" s="65" t="n">
        <v>1.0152</v>
      </c>
      <c r="H315" s="34" t="inlineStr">
        <is>
          <t>培育壮大草畜产业、增加农户收入、助推产业振兴。</t>
        </is>
      </c>
      <c r="I315" s="65" t="n">
        <v>1</v>
      </c>
      <c r="J315" s="164" t="n">
        <v>0.0045</v>
      </c>
      <c r="K315" s="164" t="n">
        <v>0.0189</v>
      </c>
      <c r="L315" s="65" t="inlineStr">
        <is>
          <t>畜牧局</t>
        </is>
      </c>
      <c r="M315" s="65" t="inlineStr">
        <is>
          <t>樊家川镇</t>
        </is>
      </c>
      <c r="N315" s="65" t="n">
        <v>2020.12</v>
      </c>
      <c r="O315" s="65" t="n"/>
    </row>
    <row r="316" ht="42" customFormat="1" customHeight="1" s="2">
      <c r="A316" s="32" t="inlineStr">
        <is>
          <t>(7)</t>
        </is>
      </c>
      <c r="B316" s="65" t="inlineStr">
        <is>
          <t>脱贫户（监测对象）胡萝卜种植</t>
        </is>
      </c>
      <c r="C316" s="65" t="inlineStr">
        <is>
          <t>新建</t>
        </is>
      </c>
      <c r="D316" s="65" t="inlineStr">
        <is>
          <t>2021.01
-
2021.12</t>
        </is>
      </c>
      <c r="E316" s="65" t="inlineStr">
        <is>
          <t>虎洞镇</t>
        </is>
      </c>
      <c r="F316" s="34" t="inlineStr">
        <is>
          <t>全镇共涉及8村58户65亩。其中：常兆台村5户4亩、张大掌8户8亩、刘解掌4户4亩、砂井子5户5亩、张家湾村23户33亩、半个城5户4亩、高庙湾4户3亩、金庄塬4户4亩。</t>
        </is>
      </c>
      <c r="G316" s="65" t="n">
        <v>0.702</v>
      </c>
      <c r="H316" s="34" t="inlineStr">
        <is>
          <t>培育壮大草畜产业、增加农户收入、助推产业振兴。</t>
        </is>
      </c>
      <c r="I316" s="65" t="n">
        <v>8</v>
      </c>
      <c r="J316" s="164" t="n">
        <v>0.0058</v>
      </c>
      <c r="K316" s="164" t="n">
        <v>0.02436</v>
      </c>
      <c r="L316" s="65" t="inlineStr">
        <is>
          <t>畜牧局</t>
        </is>
      </c>
      <c r="M316" s="65" t="inlineStr">
        <is>
          <t>虎洞镇</t>
        </is>
      </c>
      <c r="N316" s="65" t="n">
        <v>2020.12</v>
      </c>
      <c r="O316" s="65" t="n"/>
    </row>
    <row r="317" ht="51" customFormat="1" customHeight="1" s="2">
      <c r="A317" s="32" t="inlineStr">
        <is>
          <t>(8)</t>
        </is>
      </c>
      <c r="B317" s="65" t="inlineStr">
        <is>
          <t>脱贫户（监测对象）胡萝卜种植</t>
        </is>
      </c>
      <c r="C317" s="65" t="inlineStr">
        <is>
          <t>新建</t>
        </is>
      </c>
      <c r="D317" s="65" t="inlineStr">
        <is>
          <t>2021.01
-
2021.12</t>
        </is>
      </c>
      <c r="E317" s="65" t="inlineStr">
        <is>
          <t>芦家湾乡</t>
        </is>
      </c>
      <c r="F317" s="34" t="inlineStr">
        <is>
          <t>全乡共涉及10村269户53亩。其中：井川村36户4亩、杨新庄村10户2亩、花儿掌村10户2亩、小堡条村12户3亩、桃李湾村12户2亩、盘龙村40户4亩、宋家掌20户2亩、庙儿掌村35户3亩、王庄村64户28亩、大堡条村30户3亩。</t>
        </is>
      </c>
      <c r="G317" s="65" t="n">
        <v>0.5724</v>
      </c>
      <c r="H317" s="34" t="inlineStr">
        <is>
          <t>培育壮大草畜产业、增加农户收入、助推产业振兴。</t>
        </is>
      </c>
      <c r="I317" s="65" t="n">
        <v>10</v>
      </c>
      <c r="J317" s="164" t="n">
        <v>0.0269</v>
      </c>
      <c r="K317" s="164" t="n">
        <v>0.11298</v>
      </c>
      <c r="L317" s="65" t="inlineStr">
        <is>
          <t>畜牧局</t>
        </is>
      </c>
      <c r="M317" s="65" t="inlineStr">
        <is>
          <t>芦家湾乡</t>
        </is>
      </c>
      <c r="N317" s="65" t="n">
        <v>2020.12</v>
      </c>
      <c r="O317" s="65" t="n"/>
    </row>
    <row r="318" ht="33.75" customFormat="1" customHeight="1" s="2">
      <c r="A318" s="32" t="inlineStr">
        <is>
          <t>(9)</t>
        </is>
      </c>
      <c r="B318" s="65" t="inlineStr">
        <is>
          <t>脱贫户（监测对象）胡萝卜种植</t>
        </is>
      </c>
      <c r="C318" s="65" t="inlineStr">
        <is>
          <t>新建</t>
        </is>
      </c>
      <c r="D318" s="65" t="inlineStr">
        <is>
          <t>2021.01
-
2021.12</t>
        </is>
      </c>
      <c r="E318" s="65" t="inlineStr">
        <is>
          <t>罗山川乡</t>
        </is>
      </c>
      <c r="F318" s="34" t="inlineStr">
        <is>
          <t>全乡共涉及1村95户75亩。其中：陈渠子村95户75亩。</t>
        </is>
      </c>
      <c r="G318" s="65" t="n">
        <v>0.8100000000000001</v>
      </c>
      <c r="H318" s="34" t="inlineStr">
        <is>
          <t>培育壮大草畜产业、增加农户收入、助推产业振兴。</t>
        </is>
      </c>
      <c r="I318" s="65" t="n">
        <v>1</v>
      </c>
      <c r="J318" s="164" t="n">
        <v>0.0095</v>
      </c>
      <c r="K318" s="164" t="n">
        <v>0.0399</v>
      </c>
      <c r="L318" s="65" t="inlineStr">
        <is>
          <t>畜牧局</t>
        </is>
      </c>
      <c r="M318" s="65" t="inlineStr">
        <is>
          <t>罗山川乡</t>
        </is>
      </c>
      <c r="N318" s="65" t="n">
        <v>2020.12</v>
      </c>
      <c r="O318" s="65" t="n"/>
    </row>
    <row r="319" ht="57" customFormat="1" customHeight="1" s="2">
      <c r="A319" s="32" t="inlineStr">
        <is>
          <t>(10)</t>
        </is>
      </c>
      <c r="B319" s="65" t="inlineStr">
        <is>
          <t>脱贫户（监测对象）胡萝卜种植</t>
        </is>
      </c>
      <c r="C319" s="65" t="inlineStr">
        <is>
          <t>新建</t>
        </is>
      </c>
      <c r="D319" s="65" t="inlineStr">
        <is>
          <t>2021.01
-
2021.12</t>
        </is>
      </c>
      <c r="E319" s="65" t="inlineStr">
        <is>
          <t>毛井镇</t>
        </is>
      </c>
      <c r="F319" s="34" t="inlineStr">
        <is>
          <t>全镇共涉及13村233户87亩。其中：二条俭村27户10亩、砖城子村11户4亩、山西掌村18户6亩、杨东掌村15户6亩、红糜湾村3户1亩、施家滩村15户6亩、乔崾岘村36户14亩、黄寨柯村34户13亩、高家洼村10户4亩、丁连掌村16户6亩、大户掌村19户7亩、红土咀村9户3亩、马趟村20户7亩。</t>
        </is>
      </c>
      <c r="G319" s="65" t="n">
        <v>0.9396</v>
      </c>
      <c r="H319" s="34" t="inlineStr">
        <is>
          <t>培育壮大草畜产业、增加农户收入、助推产业振兴。</t>
        </is>
      </c>
      <c r="I319" s="65" t="n">
        <v>13</v>
      </c>
      <c r="J319" s="164" t="n">
        <v>0.0233</v>
      </c>
      <c r="K319" s="164" t="n">
        <v>0.09786</v>
      </c>
      <c r="L319" s="65" t="inlineStr">
        <is>
          <t>畜牧局</t>
        </is>
      </c>
      <c r="M319" s="65" t="inlineStr">
        <is>
          <t>毛井镇</t>
        </is>
      </c>
      <c r="N319" s="65" t="n">
        <v>2020.12</v>
      </c>
      <c r="O319" s="65" t="n"/>
    </row>
    <row r="320" ht="33.75" customFormat="1" customHeight="1" s="2">
      <c r="A320" s="32" t="inlineStr">
        <is>
          <t>(11)</t>
        </is>
      </c>
      <c r="B320" s="65" t="inlineStr">
        <is>
          <t>脱贫户（监测对象）胡萝卜种植</t>
        </is>
      </c>
      <c r="C320" s="65" t="inlineStr">
        <is>
          <t>新建</t>
        </is>
      </c>
      <c r="D320" s="65" t="inlineStr">
        <is>
          <t>2021.01
-
2021.12</t>
        </is>
      </c>
      <c r="E320" s="65" t="inlineStr">
        <is>
          <t>木钵镇</t>
        </is>
      </c>
      <c r="F320" s="34" t="inlineStr">
        <is>
          <t>全镇共涉及1个村67户60亩。其中：坪子塬村67户60亩、</t>
        </is>
      </c>
      <c r="G320" s="65" t="n">
        <v>0.648</v>
      </c>
      <c r="H320" s="34" t="inlineStr">
        <is>
          <t>培育壮大草畜产业、增加农户收入、助推产业振兴。</t>
        </is>
      </c>
      <c r="I320" s="65" t="n">
        <v>1</v>
      </c>
      <c r="J320" s="164" t="n">
        <v>0.0067</v>
      </c>
      <c r="K320" s="164" t="n">
        <v>0.02814</v>
      </c>
      <c r="L320" s="65" t="inlineStr">
        <is>
          <t>畜牧局</t>
        </is>
      </c>
      <c r="M320" s="65" t="inlineStr">
        <is>
          <t>木钵镇</t>
        </is>
      </c>
      <c r="N320" s="65" t="n">
        <v>2020.12</v>
      </c>
      <c r="O320" s="65" t="n"/>
    </row>
    <row r="321" ht="33.75" customFormat="1" customHeight="1" s="2">
      <c r="A321" s="32" t="inlineStr">
        <is>
          <t>(12)</t>
        </is>
      </c>
      <c r="B321" s="65" t="inlineStr">
        <is>
          <t>脱贫户（监测对象）胡萝卜种植</t>
        </is>
      </c>
      <c r="C321" s="65" t="inlineStr">
        <is>
          <t>新建</t>
        </is>
      </c>
      <c r="D321" s="65" t="inlineStr">
        <is>
          <t>2021.01
-
2021.12</t>
        </is>
      </c>
      <c r="E321" s="65" t="inlineStr">
        <is>
          <t>南湫乡</t>
        </is>
      </c>
      <c r="F321" s="34" t="inlineStr">
        <is>
          <t>全乡共涉及3村51户60亩。其中：党家洼村1户30亩、杨兴堡村4户10亩、洪涝池村46户20亩。</t>
        </is>
      </c>
      <c r="G321" s="65" t="n">
        <v>0.648</v>
      </c>
      <c r="H321" s="34" t="inlineStr">
        <is>
          <t>培育壮大草畜产业、增加农户收入、助推产业振兴。</t>
        </is>
      </c>
      <c r="I321" s="65" t="n">
        <v>3</v>
      </c>
      <c r="J321" s="164" t="n">
        <v>0.0051</v>
      </c>
      <c r="K321" s="164" t="n">
        <v>0.02142</v>
      </c>
      <c r="L321" s="65" t="inlineStr">
        <is>
          <t>畜牧局</t>
        </is>
      </c>
      <c r="M321" s="65" t="inlineStr">
        <is>
          <t>南湫乡</t>
        </is>
      </c>
      <c r="N321" s="65" t="n">
        <v>2020.12</v>
      </c>
      <c r="O321" s="65" t="n"/>
    </row>
    <row r="322" ht="47" customFormat="1" customHeight="1" s="2">
      <c r="A322" s="32" t="inlineStr">
        <is>
          <t>(13)</t>
        </is>
      </c>
      <c r="B322" s="65" t="inlineStr">
        <is>
          <t>脱贫户（监测对象）胡萝卜种植</t>
        </is>
      </c>
      <c r="C322" s="65" t="inlineStr">
        <is>
          <t>新建</t>
        </is>
      </c>
      <c r="D322" s="65" t="inlineStr">
        <is>
          <t>2021.01
-
2021.12</t>
        </is>
      </c>
      <c r="E322" s="65" t="inlineStr">
        <is>
          <t>秦团庄乡</t>
        </is>
      </c>
      <c r="F322" s="34" t="inlineStr">
        <is>
          <t>全乡共涉及8个村710户70亩。其中南掌堡子村78户9亩、王团庄村92户8亩、大天子村84户9亩、白塬畔村96户8亩、贾塬村101户9亩、新集子村76户9亩、秦团庄村87户9亩、新峁村96户9亩。</t>
        </is>
      </c>
      <c r="G322" s="65" t="n">
        <v>0.756</v>
      </c>
      <c r="H322" s="34" t="inlineStr">
        <is>
          <t>培育壮大草畜产业、增加农户收入、助推产业振兴。</t>
        </is>
      </c>
      <c r="I322" s="65" t="n">
        <v>8</v>
      </c>
      <c r="J322" s="164" t="n">
        <v>0.07099999999999999</v>
      </c>
      <c r="K322" s="164" t="n">
        <v>0.2982</v>
      </c>
      <c r="L322" s="65" t="inlineStr">
        <is>
          <t>畜牧局</t>
        </is>
      </c>
      <c r="M322" s="65" t="inlineStr">
        <is>
          <t>秦团庄乡</t>
        </is>
      </c>
      <c r="N322" s="65" t="n">
        <v>2020.12</v>
      </c>
      <c r="O322" s="65" t="n"/>
    </row>
    <row r="323" ht="47" customFormat="1" customHeight="1" s="2">
      <c r="A323" s="32" t="inlineStr">
        <is>
          <t>(14)</t>
        </is>
      </c>
      <c r="B323" s="65" t="inlineStr">
        <is>
          <t>脱贫户（监测对象）胡萝卜种植</t>
        </is>
      </c>
      <c r="C323" s="65" t="inlineStr">
        <is>
          <t>新建</t>
        </is>
      </c>
      <c r="D323" s="65" t="inlineStr">
        <is>
          <t>2021.01
-
2021.12</t>
        </is>
      </c>
      <c r="E323" s="65" t="inlineStr">
        <is>
          <t>曲子镇</t>
        </is>
      </c>
      <c r="F323" s="34" t="inlineStr">
        <is>
          <t>全镇共涉及9村85户59亩。其中：高李湾村4户3亩、楼房子村1户2亩、宋家塬村5户10亩、西沟村46户22亩、许家塬村10户9亩、金村寺村1户1亩、金盆掌村11户4亩、小庄子村3户4亩、董家塬村4户4亩。</t>
        </is>
      </c>
      <c r="G323" s="65" t="n">
        <v>0.6372</v>
      </c>
      <c r="H323" s="34" t="inlineStr">
        <is>
          <t>培育壮大草畜产业、增加农户收入、助推产业振兴。</t>
        </is>
      </c>
      <c r="I323" s="65" t="n">
        <v>9</v>
      </c>
      <c r="J323" s="164" t="n">
        <v>0.008500000000000001</v>
      </c>
      <c r="K323" s="164" t="n">
        <v>0.0357</v>
      </c>
      <c r="L323" s="65" t="inlineStr">
        <is>
          <t>畜牧局</t>
        </is>
      </c>
      <c r="M323" s="65" t="inlineStr">
        <is>
          <t>曲子镇</t>
        </is>
      </c>
      <c r="N323" s="65" t="n">
        <v>2020.12</v>
      </c>
      <c r="O323" s="65" t="n"/>
    </row>
    <row r="324" ht="42" customFormat="1" customHeight="1" s="2">
      <c r="A324" s="32" t="inlineStr">
        <is>
          <t>(15)</t>
        </is>
      </c>
      <c r="B324" s="65" t="inlineStr">
        <is>
          <t>脱贫户（监测对象）胡萝卜种植</t>
        </is>
      </c>
      <c r="C324" s="65" t="inlineStr">
        <is>
          <t>新建</t>
        </is>
      </c>
      <c r="D324" s="65" t="inlineStr">
        <is>
          <t>2021.01
-
2021.12</t>
        </is>
      </c>
      <c r="E324" s="65" t="inlineStr">
        <is>
          <t>山城乡</t>
        </is>
      </c>
      <c r="F324" s="34" t="inlineStr">
        <is>
          <t>全乡共涉及9村260户77亩。其中:山城堡村15户5亩、八里铺村20户10亩、薛塬村55户12.7亩、王山口子村10户10亩、寨柯村50户10亩、冯家沟村50户10亩、郝掌村21户5.2亩、赵庄村22户6亩、谢庄村17户8.1亩。</t>
        </is>
      </c>
      <c r="G324" s="65" t="n">
        <v>0.8316</v>
      </c>
      <c r="H324" s="34" t="inlineStr">
        <is>
          <t>培育壮大草畜产业、增加农户收入、助推产业振兴。</t>
        </is>
      </c>
      <c r="I324" s="65" t="n">
        <v>9</v>
      </c>
      <c r="J324" s="164" t="n">
        <v>0.026</v>
      </c>
      <c r="K324" s="164" t="n">
        <v>0.1092</v>
      </c>
      <c r="L324" s="65" t="inlineStr">
        <is>
          <t>畜牧局</t>
        </is>
      </c>
      <c r="M324" s="65" t="inlineStr">
        <is>
          <t>山城乡</t>
        </is>
      </c>
      <c r="N324" s="65" t="n">
        <v>2020.12</v>
      </c>
      <c r="O324" s="65" t="n"/>
    </row>
    <row r="325" ht="58" customFormat="1" customHeight="1" s="2">
      <c r="A325" s="32" t="inlineStr">
        <is>
          <t>(16)</t>
        </is>
      </c>
      <c r="B325" s="65" t="inlineStr">
        <is>
          <t>脱贫户（监测对象）胡萝卜种植</t>
        </is>
      </c>
      <c r="C325" s="65" t="inlineStr">
        <is>
          <t>新建</t>
        </is>
      </c>
      <c r="D325" s="65" t="inlineStr">
        <is>
          <t>2021.01
-
2021.12</t>
        </is>
      </c>
      <c r="E325" s="65" t="inlineStr">
        <is>
          <t xml:space="preserve">天池乡 </t>
        </is>
      </c>
      <c r="F325" s="34" t="inlineStr">
        <is>
          <t>全乡共涉及16村210户120亩。其中：天池村3亩、张邓塬村10亩、梁家河村12亩、殷屈河村12亩、苏北岔村15亩、潘老庄湾村10亩、大庄台村5亩、四合掌村8亩、老庄湾村5亩、井渠淌村5亩、鲜岔村5亩、碾盘岭村5亩、大方山村5亩、喜家坪村5亩、曹李川村10亩、吴城子村5亩。</t>
        </is>
      </c>
      <c r="G325" s="65" t="n">
        <v>1.296</v>
      </c>
      <c r="H325" s="34" t="inlineStr">
        <is>
          <t>培育壮大草畜产业、增加农户收入、助推产业振兴。</t>
        </is>
      </c>
      <c r="I325" s="65" t="n">
        <v>16</v>
      </c>
      <c r="J325" s="164" t="n">
        <v>0.021</v>
      </c>
      <c r="K325" s="164" t="n">
        <v>0.0882</v>
      </c>
      <c r="L325" s="65" t="inlineStr">
        <is>
          <t>畜牧局</t>
        </is>
      </c>
      <c r="M325" s="65" t="inlineStr">
        <is>
          <t xml:space="preserve">天池乡 </t>
        </is>
      </c>
      <c r="N325" s="65" t="n">
        <v>2020.12</v>
      </c>
      <c r="O325" s="65" t="n"/>
    </row>
    <row r="326" ht="36" customFormat="1" customHeight="1" s="2">
      <c r="A326" s="32" t="inlineStr">
        <is>
          <t>(17)</t>
        </is>
      </c>
      <c r="B326" s="65" t="inlineStr">
        <is>
          <t>脱贫户（监测对象）胡萝卜种植</t>
        </is>
      </c>
      <c r="C326" s="65" t="inlineStr">
        <is>
          <t>新建</t>
        </is>
      </c>
      <c r="D326" s="65" t="inlineStr">
        <is>
          <t>2021.01
-
2021.12</t>
        </is>
      </c>
      <c r="E326" s="65" t="inlineStr">
        <is>
          <t>甜水镇</t>
        </is>
      </c>
      <c r="F326" s="34" t="inlineStr">
        <is>
          <t>全镇共涉及3村28户45亩。其中：张铁村26户35亩、高崾岘1户5亩、狼儿滩1户5亩。</t>
        </is>
      </c>
      <c r="G326" s="65" t="n">
        <v>0.486</v>
      </c>
      <c r="H326" s="34" t="inlineStr">
        <is>
          <t>培育壮大草畜产业、增加农户收入、助推产业振兴。</t>
        </is>
      </c>
      <c r="I326" s="65" t="n">
        <v>3</v>
      </c>
      <c r="J326" s="164" t="n">
        <v>0.0028</v>
      </c>
      <c r="K326" s="164" t="n">
        <v>0.01176</v>
      </c>
      <c r="L326" s="65" t="inlineStr">
        <is>
          <t>畜牧局</t>
        </is>
      </c>
      <c r="M326" s="65" t="inlineStr">
        <is>
          <t>甜水镇</t>
        </is>
      </c>
      <c r="N326" s="65" t="n">
        <v>2020.12</v>
      </c>
      <c r="O326" s="65" t="n"/>
    </row>
    <row r="327" ht="55" customFormat="1" customHeight="1" s="2">
      <c r="A327" s="32" t="inlineStr">
        <is>
          <t>(18)</t>
        </is>
      </c>
      <c r="B327" s="65" t="inlineStr">
        <is>
          <t>脱贫户（监测对象）胡萝卜种植</t>
        </is>
      </c>
      <c r="C327" s="65" t="inlineStr">
        <is>
          <t>新建</t>
        </is>
      </c>
      <c r="D327" s="65" t="inlineStr">
        <is>
          <t>2021.01
-
2021.12</t>
        </is>
      </c>
      <c r="E327" s="65" t="inlineStr">
        <is>
          <t>小南沟乡</t>
        </is>
      </c>
      <c r="F327" s="34" t="inlineStr">
        <is>
          <t>全乡共涉及12村105户35亩。其中：天子渠村4户1.3亩，丁寨柯村12户4亩，许掌村4户1.3亩，燕麦掌村5户1.7亩，陈掌村3户1亩，李上山村5户1.7亩，汪天子村20户7亩，小南沟村4户1.3亩，李塬村25户8.1亩，杨胡套子村13户4.3亩，连川村1户0.3亩，粉子山村9户3亩。</t>
        </is>
      </c>
      <c r="G327" s="65" t="n">
        <v>0.378</v>
      </c>
      <c r="H327" s="34" t="inlineStr">
        <is>
          <t>培育壮大草畜产业、增加农户收入、助推产业振兴。</t>
        </is>
      </c>
      <c r="I327" s="65" t="n">
        <v>12</v>
      </c>
      <c r="J327" s="164" t="n">
        <v>0.0105</v>
      </c>
      <c r="K327" s="164" t="n">
        <v>0.0441</v>
      </c>
      <c r="L327" s="65" t="inlineStr">
        <is>
          <t>畜牧局</t>
        </is>
      </c>
      <c r="M327" s="65" t="inlineStr">
        <is>
          <t>小南沟乡</t>
        </is>
      </c>
      <c r="N327" s="65" t="n">
        <v>2020.12</v>
      </c>
      <c r="O327" s="65" t="n"/>
    </row>
    <row r="328" ht="44" customFormat="1" customHeight="1" s="2">
      <c r="A328" s="32" t="inlineStr">
        <is>
          <t>(19)</t>
        </is>
      </c>
      <c r="B328" s="65" t="inlineStr">
        <is>
          <t>脱贫户（监测对象）胡萝卜种植</t>
        </is>
      </c>
      <c r="C328" s="65" t="inlineStr">
        <is>
          <t>新建</t>
        </is>
      </c>
      <c r="D328" s="65" t="inlineStr">
        <is>
          <t>2021.01
-
2021.12</t>
        </is>
      </c>
      <c r="E328" s="65" t="inlineStr">
        <is>
          <t>演武乡</t>
        </is>
      </c>
      <c r="F328" s="34" t="inlineStr">
        <is>
          <t>全乡共涉及9村164户120亩。其中：曳郭咀村12户5亩、杨家洼村10户5亩、佛岔村10户5亩、黑泉河村20户60亩、刘坪村20户5亩、黄山村37户5亩、路家塬村9户5亩、吴家塬村10户5亩、走马硷村36户25亩。</t>
        </is>
      </c>
      <c r="G328" s="65" t="n">
        <v>1.296</v>
      </c>
      <c r="H328" s="34" t="inlineStr">
        <is>
          <t>培育壮大草畜产业、增加农户收入、助推产业振兴。</t>
        </is>
      </c>
      <c r="I328" s="65" t="n">
        <v>9</v>
      </c>
      <c r="J328" s="164" t="n">
        <v>0.0164</v>
      </c>
      <c r="K328" s="164" t="n">
        <v>0.06888</v>
      </c>
      <c r="L328" s="65" t="inlineStr">
        <is>
          <t>畜牧局</t>
        </is>
      </c>
      <c r="M328" s="65" t="inlineStr">
        <is>
          <t>演武乡</t>
        </is>
      </c>
      <c r="N328" s="65" t="n">
        <v>2020.12</v>
      </c>
      <c r="O328" s="65" t="n"/>
    </row>
    <row r="329" ht="45" customFormat="1" customHeight="1" s="2">
      <c r="A329" s="32" t="inlineStr">
        <is>
          <t>1.6.2</t>
        </is>
      </c>
      <c r="B329" s="65" t="inlineStr">
        <is>
          <t>一般户
胡萝卜种植</t>
        </is>
      </c>
      <c r="C329" s="65" t="inlineStr">
        <is>
          <t>新建</t>
        </is>
      </c>
      <c r="D329" s="65" t="inlineStr">
        <is>
          <t>2021.01
-
2021.12</t>
        </is>
      </c>
      <c r="E329" s="65" t="inlineStr">
        <is>
          <t>车道等17个乡镇</t>
        </is>
      </c>
      <c r="F329" s="34" t="inlineStr">
        <is>
          <t>全县共扶持17个乡镇121个村1833户，种植胡萝卜965亩，县畜牧局统一采购种子，每亩按0.6kg免费供应，籽种预算价格180元/㎏。</t>
        </is>
      </c>
      <c r="G329" s="65" t="n">
        <v>10.422</v>
      </c>
      <c r="H329" s="34" t="inlineStr">
        <is>
          <t>培育壮大草畜产业、增加农户收入、助推产业振兴。</t>
        </is>
      </c>
      <c r="I329" s="65" t="n">
        <v>121</v>
      </c>
      <c r="J329" s="164" t="n">
        <v>0.1833</v>
      </c>
      <c r="K329" s="164" t="n">
        <v>0.71274</v>
      </c>
      <c r="L329" s="65" t="inlineStr">
        <is>
          <t>畜牧局</t>
        </is>
      </c>
      <c r="M329" s="65" t="inlineStr">
        <is>
          <t>车道等17个乡镇</t>
        </is>
      </c>
      <c r="N329" s="65" t="n">
        <v>2020.12</v>
      </c>
      <c r="O329" s="65" t="n"/>
    </row>
    <row r="330" ht="70" customFormat="1" customHeight="1" s="2">
      <c r="A330" s="32" t="inlineStr">
        <is>
          <t>(1)</t>
        </is>
      </c>
      <c r="B330" s="65" t="inlineStr">
        <is>
          <t>一般户
胡萝卜种植</t>
        </is>
      </c>
      <c r="C330" s="65" t="inlineStr">
        <is>
          <t>新建</t>
        </is>
      </c>
      <c r="D330" s="65" t="inlineStr">
        <is>
          <t>2021.01
-
2021.12</t>
        </is>
      </c>
      <c r="E330" s="65" t="inlineStr">
        <is>
          <t>车道镇</t>
        </is>
      </c>
      <c r="F330" s="34" t="inlineStr">
        <is>
          <t>全镇共涉及16村112户52亩。其中元峁村7户3.25亩、苦水掌7户3.25亩、双庙村7户3.25亩、王西掌7户3.25亩、吊渠村7户3.25亩、三角城村7户3.25亩、杨掌村7户3.25亩、万安村7户3.25亩、魏洼村7户3.25亩、陈掌村7户3.25亩、红台村7户3.25亩、樱桃掌村7户3.25亩、安掌村7户3.25亩、代掌村7户3.25亩、刘渠村7户3.25亩、刘园子村7户3.25亩。</t>
        </is>
      </c>
      <c r="G330" s="65" t="n">
        <v>0.5616</v>
      </c>
      <c r="H330" s="34" t="inlineStr">
        <is>
          <t>培育壮大草畜产业、增加农户收入、助推产业振兴。</t>
        </is>
      </c>
      <c r="I330" s="65" t="n">
        <v>16</v>
      </c>
      <c r="J330" s="164" t="n">
        <v>0.0112</v>
      </c>
      <c r="K330" s="164" t="n">
        <v>0.04704</v>
      </c>
      <c r="L330" s="65" t="inlineStr">
        <is>
          <t>畜牧局</t>
        </is>
      </c>
      <c r="M330" s="65" t="inlineStr">
        <is>
          <t>车道镇</t>
        </is>
      </c>
      <c r="N330" s="65" t="n">
        <v>2020.12</v>
      </c>
      <c r="O330" s="65" t="n"/>
    </row>
    <row r="331" ht="55" customFormat="1" customHeight="1" s="2">
      <c r="A331" s="32" t="inlineStr">
        <is>
          <t>(2)</t>
        </is>
      </c>
      <c r="B331" s="65" t="inlineStr">
        <is>
          <t>一般户
胡萝卜种植</t>
        </is>
      </c>
      <c r="C331" s="65" t="inlineStr">
        <is>
          <t>新建</t>
        </is>
      </c>
      <c r="D331" s="65" t="inlineStr">
        <is>
          <t>2021.01
-
2021.12</t>
        </is>
      </c>
      <c r="E331" s="65" t="inlineStr">
        <is>
          <t>耿湾乡</t>
        </is>
      </c>
      <c r="F331" s="34" t="inlineStr">
        <is>
          <t>全乡共涉及13村329户56亩。其中：郜庄村18户3亩、耿河村11户2亩、韩老庄村7户2亩、郝东掌村45户7亩、黑城岔村5户2亩、四合原村15户2亩、桃树掌村4户2亩、天桥村4户2亩、万湾村51户8亩、许掌村33户5亩、早流渠村13户2亩、张台村26户4亩、潘掌村97户15亩。</t>
        </is>
      </c>
      <c r="G331" s="65" t="n">
        <v>0.6048</v>
      </c>
      <c r="H331" s="34" t="inlineStr">
        <is>
          <t>培育壮大草畜产业、增加农户收入、助推产业振兴。</t>
        </is>
      </c>
      <c r="I331" s="65" t="n">
        <v>13</v>
      </c>
      <c r="J331" s="164" t="n">
        <v>0.0329</v>
      </c>
      <c r="K331" s="164" t="n">
        <v>0.13818</v>
      </c>
      <c r="L331" s="65" t="inlineStr">
        <is>
          <t>畜牧局</t>
        </is>
      </c>
      <c r="M331" s="65" t="inlineStr">
        <is>
          <t>耿湾乡</t>
        </is>
      </c>
      <c r="N331" s="65" t="n">
        <v>2020.12</v>
      </c>
      <c r="O331" s="65" t="n"/>
    </row>
    <row r="332" ht="33.75" customFormat="1" customHeight="1" s="2">
      <c r="A332" s="32" t="inlineStr">
        <is>
          <t>(3)</t>
        </is>
      </c>
      <c r="B332" s="65" t="inlineStr">
        <is>
          <t>一般户
胡萝卜种植</t>
        </is>
      </c>
      <c r="C332" s="65" t="inlineStr">
        <is>
          <t>新建</t>
        </is>
      </c>
      <c r="D332" s="65" t="inlineStr">
        <is>
          <t>2021.01
-
2021.12</t>
        </is>
      </c>
      <c r="E332" s="65" t="inlineStr">
        <is>
          <t>合道镇</t>
        </is>
      </c>
      <c r="F332" s="34" t="inlineStr">
        <is>
          <t>全乡共涉及2村100户50亩。其中：专业村赵台村60户30亩、沈家岭村40户20亩。</t>
        </is>
      </c>
      <c r="G332" s="65" t="n">
        <v>0.54</v>
      </c>
      <c r="H332" s="34" t="inlineStr">
        <is>
          <t>培育壮大草畜产业、增加农户收入、助推产业振兴。</t>
        </is>
      </c>
      <c r="I332" s="65" t="n">
        <v>2</v>
      </c>
      <c r="J332" s="164" t="n">
        <v>0.01</v>
      </c>
      <c r="K332" s="164" t="n">
        <v>0.042</v>
      </c>
      <c r="L332" s="65" t="inlineStr">
        <is>
          <t>畜牧局</t>
        </is>
      </c>
      <c r="M332" s="65" t="inlineStr">
        <is>
          <t>合道镇</t>
        </is>
      </c>
      <c r="N332" s="65" t="n">
        <v>2020.12</v>
      </c>
      <c r="O332" s="65" t="n"/>
    </row>
    <row r="333" ht="33.75" customFormat="1" customHeight="1" s="2">
      <c r="A333" s="32" t="inlineStr">
        <is>
          <t>(4)</t>
        </is>
      </c>
      <c r="B333" s="65" t="inlineStr">
        <is>
          <t>一般户
胡萝卜种植</t>
        </is>
      </c>
      <c r="C333" s="65" t="inlineStr">
        <is>
          <t>新建</t>
        </is>
      </c>
      <c r="D333" s="65" t="inlineStr">
        <is>
          <t>2021.01
-
2021.12</t>
        </is>
      </c>
      <c r="E333" s="65" t="inlineStr">
        <is>
          <t>环城镇</t>
        </is>
      </c>
      <c r="F333" s="34" t="inlineStr">
        <is>
          <t>全镇共涉及3村86户160亩。其中：高龚塬村57户80亩、宁老庄村28户60亩、杨庙掌村1户20亩。</t>
        </is>
      </c>
      <c r="G333" s="65" t="n">
        <v>1.728</v>
      </c>
      <c r="H333" s="34" t="inlineStr">
        <is>
          <t>培育壮大草畜产业、增加农户收入、助推产业振兴。</t>
        </is>
      </c>
      <c r="I333" s="65" t="n">
        <v>3</v>
      </c>
      <c r="J333" s="164" t="n">
        <v>0.0086</v>
      </c>
      <c r="K333" s="164" t="n">
        <v>0.03612</v>
      </c>
      <c r="L333" s="65" t="inlineStr">
        <is>
          <t>畜牧局</t>
        </is>
      </c>
      <c r="M333" s="65" t="inlineStr">
        <is>
          <t>环城镇</t>
        </is>
      </c>
      <c r="N333" s="65" t="n">
        <v>2020.12</v>
      </c>
      <c r="O333" s="65" t="n"/>
    </row>
    <row r="334" ht="41" customFormat="1" customHeight="1" s="2">
      <c r="A334" s="32" t="inlineStr">
        <is>
          <t>(5)</t>
        </is>
      </c>
      <c r="B334" s="65" t="inlineStr">
        <is>
          <t>一般户
胡萝卜种植</t>
        </is>
      </c>
      <c r="C334" s="65" t="inlineStr">
        <is>
          <t>新建</t>
        </is>
      </c>
      <c r="D334" s="65" t="inlineStr">
        <is>
          <t>2021.01
-
2021.12</t>
        </is>
      </c>
      <c r="E334" s="65" t="inlineStr">
        <is>
          <t>八珠乡</t>
        </is>
      </c>
      <c r="F334" s="34" t="inlineStr">
        <is>
          <t>全乡共涉及10村40户47亩。其中：八珠塬村3户2.5亩、曹塬村2户2亩、瓦崾岘村10户9.8亩、杏树沟村2户1.7亩、塔尔咀村2户2亩、马连掌村1户1.3亩、冯家湾村3户3.8亩、苟塬村2户1.4亩、湫坝沟村2户1.7亩、白塬村13户20.8亩。</t>
        </is>
      </c>
      <c r="G334" s="65" t="n">
        <v>0.5076000000000001</v>
      </c>
      <c r="H334" s="34" t="inlineStr">
        <is>
          <t>培育壮大草畜产业、增加农户收入、助推产业振兴。</t>
        </is>
      </c>
      <c r="I334" s="65" t="n">
        <v>10</v>
      </c>
      <c r="J334" s="164" t="n">
        <v>0.004</v>
      </c>
      <c r="K334" s="164" t="n">
        <v>0.0168</v>
      </c>
      <c r="L334" s="65" t="inlineStr">
        <is>
          <t>畜牧局</t>
        </is>
      </c>
      <c r="M334" s="65" t="inlineStr">
        <is>
          <t>八珠乡</t>
        </is>
      </c>
      <c r="N334" s="65" t="n">
        <v>2020.12</v>
      </c>
      <c r="O334" s="65" t="n"/>
    </row>
    <row r="335" ht="41" customFormat="1" customHeight="1" s="2">
      <c r="A335" s="32" t="inlineStr">
        <is>
          <t>(6)</t>
        </is>
      </c>
      <c r="B335" s="65" t="inlineStr">
        <is>
          <t>一般户
胡萝卜种植</t>
        </is>
      </c>
      <c r="C335" s="65" t="inlineStr">
        <is>
          <t>新建</t>
        </is>
      </c>
      <c r="D335" s="65" t="inlineStr">
        <is>
          <t>2021.01
-
2021.12</t>
        </is>
      </c>
      <c r="E335" s="65" t="inlineStr">
        <is>
          <t>樊家川镇</t>
        </is>
      </c>
      <c r="F335" s="34" t="inlineStr">
        <is>
          <t>全镇共涉及1村14户26亩。其中：闫塬村14户26亩。</t>
        </is>
      </c>
      <c r="G335" s="65" t="n">
        <v>0.2808</v>
      </c>
      <c r="H335" s="34" t="inlineStr">
        <is>
          <t>培育壮大草畜产业、增加农户收入、助推产业振兴。</t>
        </is>
      </c>
      <c r="I335" s="65" t="n">
        <v>1</v>
      </c>
      <c r="J335" s="164" t="n">
        <v>0.0014</v>
      </c>
      <c r="K335" s="164" t="n">
        <v>0.00588</v>
      </c>
      <c r="L335" s="65" t="inlineStr">
        <is>
          <t>畜牧局</t>
        </is>
      </c>
      <c r="M335" s="65" t="inlineStr">
        <is>
          <t>樊家川镇</t>
        </is>
      </c>
      <c r="N335" s="65" t="n">
        <v>2020.12</v>
      </c>
      <c r="O335" s="65" t="n"/>
    </row>
    <row r="336" ht="41" customFormat="1" customHeight="1" s="2">
      <c r="A336" s="32" t="inlineStr">
        <is>
          <t>(7)</t>
        </is>
      </c>
      <c r="B336" s="65" t="inlineStr">
        <is>
          <t>一般户
胡萝卜种植</t>
        </is>
      </c>
      <c r="C336" s="65" t="inlineStr">
        <is>
          <t>新建</t>
        </is>
      </c>
      <c r="D336" s="65" t="inlineStr">
        <is>
          <t>2021.01
-
2021.12</t>
        </is>
      </c>
      <c r="E336" s="65" t="inlineStr">
        <is>
          <t>虎洞镇</t>
        </is>
      </c>
      <c r="F336" s="34" t="inlineStr">
        <is>
          <t>全镇共涉及8村58户55亩。其中：常兆台村5户4亩、张大掌8户8亩、刘解掌4户4亩、砂井子5户5亩、张家湾村23户23亩、半个城5户4亩、高庙湾4户3亩、金庄塬4户4亩。。</t>
        </is>
      </c>
      <c r="G336" s="65" t="n">
        <v>0.594</v>
      </c>
      <c r="H336" s="34" t="inlineStr">
        <is>
          <t>培育壮大草畜产业、增加农户收入、助推产业振兴。</t>
        </is>
      </c>
      <c r="I336" s="65" t="n">
        <v>8</v>
      </c>
      <c r="J336" s="164" t="n">
        <v>0.0058</v>
      </c>
      <c r="K336" s="164" t="n">
        <v>0.02436</v>
      </c>
      <c r="L336" s="65" t="inlineStr">
        <is>
          <t>畜牧局</t>
        </is>
      </c>
      <c r="M336" s="65" t="inlineStr">
        <is>
          <t>虎洞镇</t>
        </is>
      </c>
      <c r="N336" s="65" t="n">
        <v>2020.12</v>
      </c>
      <c r="O336" s="65" t="n"/>
    </row>
    <row r="337" ht="41" customFormat="1" customHeight="1" s="2">
      <c r="A337" s="32" t="inlineStr">
        <is>
          <t>(8)</t>
        </is>
      </c>
      <c r="B337" s="65" t="inlineStr">
        <is>
          <t>一般户
胡萝卜种植</t>
        </is>
      </c>
      <c r="C337" s="65" t="inlineStr">
        <is>
          <t>新建</t>
        </is>
      </c>
      <c r="D337" s="65" t="inlineStr">
        <is>
          <t>2021.01
-
2021.12</t>
        </is>
      </c>
      <c r="E337" s="65" t="inlineStr">
        <is>
          <t>芦家湾乡</t>
        </is>
      </c>
      <c r="F337" s="34" t="inlineStr">
        <is>
          <t>全乡共涉及10村190户47亩。其中：井川村24户3亩、杨新庄村8户2亩、花儿掌村6户1亩、小堡条村5户1亩、桃李湾村21户4亩、盘龙村20户2亩、宋家掌35户5亩、庙儿掌村20户5亩、王庄村38户22亩、大堡条村13户2亩。</t>
        </is>
      </c>
      <c r="G337" s="65" t="n">
        <v>0.5076000000000001</v>
      </c>
      <c r="H337" s="34" t="inlineStr">
        <is>
          <t>培育壮大草畜产业、增加农户收入、助推产业振兴。</t>
        </is>
      </c>
      <c r="I337" s="65" t="n">
        <v>10</v>
      </c>
      <c r="J337" s="164" t="n">
        <v>0.019</v>
      </c>
      <c r="K337" s="164" t="n">
        <v>0.0798</v>
      </c>
      <c r="L337" s="65" t="inlineStr">
        <is>
          <t>畜牧局</t>
        </is>
      </c>
      <c r="M337" s="65" t="inlineStr">
        <is>
          <t>芦家湾乡</t>
        </is>
      </c>
      <c r="N337" s="65" t="n">
        <v>2020.12</v>
      </c>
      <c r="O337" s="65" t="n"/>
    </row>
    <row r="338" ht="41" customFormat="1" customHeight="1" s="2">
      <c r="A338" s="32" t="inlineStr">
        <is>
          <t>(9)</t>
        </is>
      </c>
      <c r="B338" s="65" t="inlineStr">
        <is>
          <t>一般户
胡萝卜种植</t>
        </is>
      </c>
      <c r="C338" s="65" t="inlineStr">
        <is>
          <t>新建</t>
        </is>
      </c>
      <c r="D338" s="65" t="inlineStr">
        <is>
          <t>2021.01
-
2021.12</t>
        </is>
      </c>
      <c r="E338" s="65" t="inlineStr">
        <is>
          <t>罗山川乡</t>
        </is>
      </c>
      <c r="F338" s="34" t="inlineStr">
        <is>
          <t>全乡共涉及1村60户45亩。其中：陈渠子村60户45亩。</t>
        </is>
      </c>
      <c r="G338" s="65" t="n">
        <v>0.486</v>
      </c>
      <c r="H338" s="34" t="inlineStr">
        <is>
          <t>培育壮大草畜产业、增加农户收入、助推产业振兴。</t>
        </is>
      </c>
      <c r="I338" s="65" t="n">
        <v>1</v>
      </c>
      <c r="J338" s="164" t="n">
        <v>0.006</v>
      </c>
      <c r="K338" s="164" t="n">
        <v>0.0252</v>
      </c>
      <c r="L338" s="65" t="inlineStr">
        <is>
          <t>畜牧局</t>
        </is>
      </c>
      <c r="M338" s="65" t="inlineStr">
        <is>
          <t>罗山川乡</t>
        </is>
      </c>
      <c r="N338" s="65" t="n">
        <v>2020.12</v>
      </c>
      <c r="O338" s="65" t="n"/>
    </row>
    <row r="339" ht="57" customFormat="1" customHeight="1" s="2">
      <c r="A339" s="32" t="inlineStr">
        <is>
          <t>(10)</t>
        </is>
      </c>
      <c r="B339" s="65" t="inlineStr">
        <is>
          <t>一般户
胡萝卜种植</t>
        </is>
      </c>
      <c r="C339" s="65" t="inlineStr">
        <is>
          <t>新建</t>
        </is>
      </c>
      <c r="D339" s="65" t="inlineStr">
        <is>
          <t>2021.01
-
2021.12</t>
        </is>
      </c>
      <c r="E339" s="65" t="inlineStr">
        <is>
          <t>毛井镇</t>
        </is>
      </c>
      <c r="F339" s="34" t="inlineStr">
        <is>
          <t>全镇共涉及12村157户53亩。其中：二条俭村9户3亩、砖城子村18户6亩、山西掌村11户4亩、杨东掌村9户3亩、施家滩村22户7亩、乔崾岘村10户4亩、黄寨柯村25户9亩、高家洼村7户2亩、丁连掌村10户3亩、大户掌村10户3亩、红土咀村20户7亩、马趟村6户2亩。</t>
        </is>
      </c>
      <c r="G339" s="65" t="n">
        <v>0.5724</v>
      </c>
      <c r="H339" s="34" t="inlineStr">
        <is>
          <t>培育壮大草畜产业、增加农户收入、助推产业振兴。</t>
        </is>
      </c>
      <c r="I339" s="65" t="n">
        <v>12</v>
      </c>
      <c r="J339" s="164" t="n">
        <v>0.0157</v>
      </c>
      <c r="K339" s="164" t="n">
        <v>0.06594</v>
      </c>
      <c r="L339" s="65" t="inlineStr">
        <is>
          <t>畜牧局</t>
        </is>
      </c>
      <c r="M339" s="65" t="inlineStr">
        <is>
          <t>毛井镇</t>
        </is>
      </c>
      <c r="N339" s="65" t="n">
        <v>2020.12</v>
      </c>
      <c r="O339" s="65" t="n"/>
    </row>
    <row r="340" ht="33.75" customFormat="1" customHeight="1" s="2">
      <c r="A340" s="32" t="inlineStr">
        <is>
          <t>(11)</t>
        </is>
      </c>
      <c r="B340" s="65" t="inlineStr">
        <is>
          <t>一般户
胡萝卜种植</t>
        </is>
      </c>
      <c r="C340" s="65" t="inlineStr">
        <is>
          <t>新建</t>
        </is>
      </c>
      <c r="D340" s="65" t="inlineStr">
        <is>
          <t>2021.01
-
2021.12</t>
        </is>
      </c>
      <c r="E340" s="65" t="inlineStr">
        <is>
          <t>木钵镇</t>
        </is>
      </c>
      <c r="F340" s="34" t="inlineStr">
        <is>
          <t>全镇共涉及1村65户60亩。其中：坪子塬村65户60亩、</t>
        </is>
      </c>
      <c r="G340" s="65" t="n">
        <v>0.648</v>
      </c>
      <c r="H340" s="34" t="inlineStr">
        <is>
          <t>培育壮大草畜产业、增加农户收入、助推产业振兴。</t>
        </is>
      </c>
      <c r="I340" s="65" t="n">
        <v>1</v>
      </c>
      <c r="J340" s="164" t="n">
        <v>0.0065</v>
      </c>
      <c r="K340" s="164" t="n">
        <v>0.0273</v>
      </c>
      <c r="L340" s="65" t="inlineStr">
        <is>
          <t>畜牧局</t>
        </is>
      </c>
      <c r="M340" s="65" t="inlineStr">
        <is>
          <t>木钵镇</t>
        </is>
      </c>
      <c r="N340" s="65" t="n">
        <v>2020.12</v>
      </c>
      <c r="O340" s="65" t="n"/>
    </row>
    <row r="341" ht="33.75" customFormat="1" customHeight="1" s="2">
      <c r="A341" s="32" t="inlineStr">
        <is>
          <t>(12)</t>
        </is>
      </c>
      <c r="B341" s="65" t="inlineStr">
        <is>
          <t>一般户
胡萝卜种植</t>
        </is>
      </c>
      <c r="C341" s="65" t="inlineStr">
        <is>
          <t>新建</t>
        </is>
      </c>
      <c r="D341" s="65" t="inlineStr">
        <is>
          <t>2021.01
-
2021.12</t>
        </is>
      </c>
      <c r="E341" s="65" t="inlineStr">
        <is>
          <t>南湫乡</t>
        </is>
      </c>
      <c r="F341" s="34" t="inlineStr">
        <is>
          <t>全乡共涉及1村1户20亩。县畜牧局统一采购种子、每亩按0.6kg免费供应。其中：花儿山村1户20亩。</t>
        </is>
      </c>
      <c r="G341" s="65" t="n">
        <v>0.216</v>
      </c>
      <c r="H341" s="34" t="inlineStr">
        <is>
          <t>培育壮大草畜产业、增加农户收入、助推产业振兴。</t>
        </is>
      </c>
      <c r="I341" s="65" t="n">
        <v>1</v>
      </c>
      <c r="J341" s="164" t="n">
        <v>0.0001</v>
      </c>
      <c r="K341" s="164" t="n">
        <v>0.00042</v>
      </c>
      <c r="L341" s="65" t="inlineStr">
        <is>
          <t>畜牧局</t>
        </is>
      </c>
      <c r="M341" s="65" t="inlineStr">
        <is>
          <t>南湫乡</t>
        </is>
      </c>
      <c r="N341" s="65" t="n">
        <v>2020.12</v>
      </c>
      <c r="O341" s="65" t="n"/>
    </row>
    <row r="342" ht="48" customFormat="1" customHeight="1" s="2">
      <c r="A342" s="32" t="inlineStr">
        <is>
          <t>(13)</t>
        </is>
      </c>
      <c r="B342" s="65" t="inlineStr">
        <is>
          <t>一般户
胡萝卜种植</t>
        </is>
      </c>
      <c r="C342" s="65" t="inlineStr">
        <is>
          <t>新建</t>
        </is>
      </c>
      <c r="D342" s="65" t="inlineStr">
        <is>
          <t>2021.01
-
2021.12</t>
        </is>
      </c>
      <c r="E342" s="65" t="inlineStr">
        <is>
          <t>秦团庄乡</t>
        </is>
      </c>
      <c r="F342" s="34" t="inlineStr">
        <is>
          <t>全乡共涉及8个村92户10亩。县畜牧局统一采购种子，每亩按0.6kg免费供应。其中南掌堡子村13户1亩、王团庄村15户2亩、大天子村11户1亩、白塬畔村19户2亩、贾塬村8户1亩、新集子村10户1亩、秦团庄村9户1亩、新峁村7户1亩。</t>
        </is>
      </c>
      <c r="G342" s="65" t="n">
        <v>0.108</v>
      </c>
      <c r="H342" s="34" t="inlineStr">
        <is>
          <t>培育壮大草畜产业、增加农户收入、助推产业振兴。</t>
        </is>
      </c>
      <c r="I342" s="65" t="n">
        <v>8</v>
      </c>
      <c r="J342" s="164" t="n">
        <v>0.0092</v>
      </c>
      <c r="K342" s="164" t="n">
        <v>0.03864</v>
      </c>
      <c r="L342" s="65" t="inlineStr">
        <is>
          <t>畜牧局</t>
        </is>
      </c>
      <c r="M342" s="65" t="inlineStr">
        <is>
          <t>秦团庄乡</t>
        </is>
      </c>
      <c r="N342" s="65" t="n">
        <v>2020.12</v>
      </c>
      <c r="O342" s="65" t="n"/>
    </row>
    <row r="343" ht="48" customFormat="1" customHeight="1" s="2">
      <c r="A343" s="32" t="inlineStr">
        <is>
          <t>(14)</t>
        </is>
      </c>
      <c r="B343" s="65" t="inlineStr">
        <is>
          <t>一般户
胡萝卜种植</t>
        </is>
      </c>
      <c r="C343" s="65" t="inlineStr">
        <is>
          <t>新建</t>
        </is>
      </c>
      <c r="D343" s="65" t="inlineStr">
        <is>
          <t>2021.01
-
2021.12</t>
        </is>
      </c>
      <c r="E343" s="65" t="inlineStr">
        <is>
          <t>曲子镇</t>
        </is>
      </c>
      <c r="F343" s="34" t="inlineStr">
        <is>
          <t>全镇共涉及11村300户181亩。其中：五里桥村1户10亩、双城村1户4亩、高李湾村15户7亩、楼房子村4户4亩、西沟170户78亩、许家塬村24户21亩、宋家塬村30户30亩、金村寺村20户9亩、金盆掌14户6亩、小庄子村6户6亩、董家村15户6亩。</t>
        </is>
      </c>
      <c r="G343" s="65" t="n">
        <v>1.9548</v>
      </c>
      <c r="H343" s="34" t="inlineStr">
        <is>
          <t>培育壮大草畜产业、增加农户收入、助推产业振兴。</t>
        </is>
      </c>
      <c r="I343" s="65" t="n">
        <v>11</v>
      </c>
      <c r="J343" s="164" t="n">
        <v>0.03</v>
      </c>
      <c r="K343" s="164" t="n">
        <v>0.126</v>
      </c>
      <c r="L343" s="65" t="inlineStr">
        <is>
          <t>畜牧局</t>
        </is>
      </c>
      <c r="M343" s="65" t="inlineStr">
        <is>
          <t>曲子镇</t>
        </is>
      </c>
      <c r="N343" s="65" t="n">
        <v>2020.12</v>
      </c>
      <c r="O343" s="65" t="n"/>
    </row>
    <row r="344" ht="33.75" customFormat="1" customHeight="1" s="2">
      <c r="A344" s="32" t="inlineStr">
        <is>
          <t>(15)</t>
        </is>
      </c>
      <c r="B344" s="65" t="inlineStr">
        <is>
          <t>一般户
胡萝卜种植</t>
        </is>
      </c>
      <c r="C344" s="65" t="inlineStr">
        <is>
          <t>新建</t>
        </is>
      </c>
      <c r="D344" s="65" t="inlineStr">
        <is>
          <t>2021.01
-
2021.12</t>
        </is>
      </c>
      <c r="E344" s="65" t="inlineStr">
        <is>
          <t>山城乡</t>
        </is>
      </c>
      <c r="F344" s="34" t="inlineStr">
        <is>
          <t>全乡共涉及5村83户23亩。其中:山城堡村15户5亩、薛塬村36户7.3亩、郝掌村14户4.8亩、赵庄村13户4亩、谢庄村5户1.9亩。</t>
        </is>
      </c>
      <c r="G344" s="65" t="n">
        <v>0.2484</v>
      </c>
      <c r="H344" s="34" t="inlineStr">
        <is>
          <t>培育壮大草畜产业、增加农户收入、助推产业振兴。</t>
        </is>
      </c>
      <c r="I344" s="65" t="n">
        <v>5</v>
      </c>
      <c r="J344" s="164" t="n">
        <v>0.0083</v>
      </c>
      <c r="K344" s="164" t="n">
        <v>0.03486</v>
      </c>
      <c r="L344" s="65" t="inlineStr">
        <is>
          <t>畜牧局</t>
        </is>
      </c>
      <c r="M344" s="65" t="inlineStr">
        <is>
          <t>山城乡</t>
        </is>
      </c>
      <c r="N344" s="65" t="n">
        <v>2020.12</v>
      </c>
      <c r="O344" s="65" t="n"/>
    </row>
    <row r="345" ht="42" customFormat="1" customHeight="1" s="2">
      <c r="A345" s="32" t="inlineStr">
        <is>
          <t>(16)</t>
        </is>
      </c>
      <c r="B345" s="65" t="inlineStr">
        <is>
          <t>一般户
胡萝卜种植</t>
        </is>
      </c>
      <c r="C345" s="65" t="inlineStr">
        <is>
          <t>新建</t>
        </is>
      </c>
      <c r="D345" s="65" t="inlineStr">
        <is>
          <t>2021.01
-
2021.12</t>
        </is>
      </c>
      <c r="E345" s="65" t="inlineStr">
        <is>
          <t>甜水镇</t>
        </is>
      </c>
      <c r="F345" s="34" t="inlineStr">
        <is>
          <t>全镇共涉及7个村10户35亩。其中：大良洼村1户5亩、何塬村1户5亩、鲁掌村1户5亩、邱滩村1户5亩、甜水街村1户5亩、赵掌村1户5亩、张铁村4户5亩。</t>
        </is>
      </c>
      <c r="G345" s="65" t="n">
        <v>0.378</v>
      </c>
      <c r="H345" s="34" t="inlineStr">
        <is>
          <t>培育壮大草畜产业、增加农户收入、助推产业振兴。</t>
        </is>
      </c>
      <c r="I345" s="65" t="n">
        <v>7</v>
      </c>
      <c r="J345" s="164" t="n">
        <v>0.001</v>
      </c>
      <c r="K345" s="164" t="n">
        <v>0.0042</v>
      </c>
      <c r="L345" s="65" t="inlineStr">
        <is>
          <t>畜牧局</t>
        </is>
      </c>
      <c r="M345" s="65" t="inlineStr">
        <is>
          <t>甜水镇</t>
        </is>
      </c>
      <c r="N345" s="65" t="n">
        <v>2020.12</v>
      </c>
      <c r="O345" s="65" t="n"/>
    </row>
    <row r="346" ht="56" customFormat="1" customHeight="1" s="2">
      <c r="A346" s="32" t="inlineStr">
        <is>
          <t>(17)</t>
        </is>
      </c>
      <c r="B346" s="65" t="inlineStr">
        <is>
          <t>一般户
胡萝卜种植</t>
        </is>
      </c>
      <c r="C346" s="65" t="inlineStr">
        <is>
          <t>新建</t>
        </is>
      </c>
      <c r="D346" s="65" t="inlineStr">
        <is>
          <t>2021.01
-
2021.12</t>
        </is>
      </c>
      <c r="E346" s="65" t="inlineStr">
        <is>
          <t>小南沟乡</t>
        </is>
      </c>
      <c r="F346" s="34" t="inlineStr">
        <is>
          <t>全乡共涉及12村136户45亩。其中：天子渠村2户0.7亩，丁寨柯村4户1.3亩，许掌村3户1亩，燕麦掌村2户0.7亩，陈掌村8户2.6亩，李上山村8户2.6亩，汪天子村24户7.9亩，小南沟村30户10亩，李塬村23户7.7亩，杨胡套子村1户0.3亩，连川村10户3.3亩，粉子山村21户6.9亩。</t>
        </is>
      </c>
      <c r="G346" s="65" t="n">
        <v>0.486</v>
      </c>
      <c r="H346" s="34" t="inlineStr">
        <is>
          <t>培育壮大草畜产业、增加农户收入、助推产业振兴。</t>
        </is>
      </c>
      <c r="I346" s="65" t="n">
        <v>12</v>
      </c>
      <c r="J346" s="164" t="n">
        <v>0.0136</v>
      </c>
      <c r="K346" s="164" t="n">
        <v>0.05712</v>
      </c>
      <c r="L346" s="65" t="inlineStr">
        <is>
          <t>畜牧局</t>
        </is>
      </c>
      <c r="M346" s="65" t="inlineStr">
        <is>
          <t>小南沟乡</t>
        </is>
      </c>
      <c r="N346" s="65" t="n">
        <v>2020.12</v>
      </c>
      <c r="O346" s="65" t="n"/>
    </row>
    <row r="347" ht="42" customFormat="1" customHeight="1" s="2">
      <c r="A347" s="21" t="inlineStr">
        <is>
          <t>1.7</t>
        </is>
      </c>
      <c r="B347" s="24" t="inlineStr">
        <is>
          <t>羊棚建设合计</t>
        </is>
      </c>
      <c r="C347" s="24" t="inlineStr">
        <is>
          <t>新建</t>
        </is>
      </c>
      <c r="D347" s="24" t="inlineStr">
        <is>
          <t>2021.01
-
2021.12</t>
        </is>
      </c>
      <c r="E347" s="24" t="inlineStr">
        <is>
          <t>20个乡镇</t>
        </is>
      </c>
      <c r="F347" s="31" t="inlineStr">
        <is>
          <t>扶持1570户脱贫户（监测对象）、1457户一般户每户新建及改扩建羊棚1座。产权归农户所有。</t>
        </is>
      </c>
      <c r="G347" s="24">
        <f>G348+G371</f>
        <v/>
      </c>
      <c r="H347" s="31" t="inlineStr">
        <is>
          <t>改善养殖配套设施，提升养殖效益，增加养殖收入。</t>
        </is>
      </c>
      <c r="I347" s="24" t="n">
        <v>251</v>
      </c>
      <c r="J347" s="160" t="n">
        <v>0.4597</v>
      </c>
      <c r="K347" s="160" t="n">
        <v>1.2713</v>
      </c>
      <c r="L347" s="24" t="inlineStr">
        <is>
          <t>畜牧局</t>
        </is>
      </c>
      <c r="M347" s="24" t="inlineStr">
        <is>
          <t>20个乡镇</t>
        </is>
      </c>
      <c r="N347" s="65" t="n">
        <v>2020.12</v>
      </c>
      <c r="O347" s="24" t="n"/>
    </row>
    <row r="348" ht="42" customFormat="1" customHeight="1" s="2">
      <c r="A348" s="32" t="inlineStr">
        <is>
          <t>1.7.1</t>
        </is>
      </c>
      <c r="B348" s="65" t="inlineStr">
        <is>
          <t>脱贫户（监测对象）羊棚建设合计</t>
        </is>
      </c>
      <c r="C348" s="65" t="inlineStr">
        <is>
          <t>新建</t>
        </is>
      </c>
      <c r="D348" s="65" t="inlineStr">
        <is>
          <t>2021.01
-
2021.12</t>
        </is>
      </c>
      <c r="E348" s="65" t="inlineStr">
        <is>
          <t>车道镇等18个乡镇</t>
        </is>
      </c>
      <c r="F348" s="34" t="inlineStr">
        <is>
          <t>扶持1570户脱贫户（监测对象）每户新建及改扩建羊棚1座。每座按建设规模补助1.2万、1.5万或1.8万元。</t>
        </is>
      </c>
      <c r="G348" s="65">
        <f>SUM(G349:G370)</f>
        <v/>
      </c>
      <c r="H348" s="34" t="inlineStr">
        <is>
          <t>改善养殖配套设施，提升养殖效益，增加养殖收入。</t>
        </is>
      </c>
      <c r="I348" s="65" t="n">
        <v>197</v>
      </c>
      <c r="J348" s="164" t="n">
        <v>0.157</v>
      </c>
      <c r="K348" s="164" t="n">
        <v>0.6594</v>
      </c>
      <c r="L348" s="65" t="inlineStr">
        <is>
          <t>畜牧局</t>
        </is>
      </c>
      <c r="M348" s="65" t="inlineStr">
        <is>
          <t>车道镇等18个乡镇</t>
        </is>
      </c>
      <c r="N348" s="65" t="n">
        <v>2020.12</v>
      </c>
      <c r="O348" s="65" t="n"/>
    </row>
    <row r="349" ht="60" customFormat="1" customHeight="1" s="2">
      <c r="A349" s="32" t="inlineStr">
        <is>
          <t>（1）</t>
        </is>
      </c>
      <c r="B349" s="65" t="inlineStr">
        <is>
          <t>脱贫户（监测对象）羊棚建设</t>
        </is>
      </c>
      <c r="C349" s="65" t="inlineStr">
        <is>
          <t>新建</t>
        </is>
      </c>
      <c r="D349" s="65" t="inlineStr">
        <is>
          <t>2021.01
-
2021.12</t>
        </is>
      </c>
      <c r="E349" s="65" t="inlineStr">
        <is>
          <t>车道镇</t>
        </is>
      </c>
      <c r="F349" s="34" t="inlineStr">
        <is>
          <t>扶持13个村123户脱贫户（监测对象）每户新建及改扩建羊畜暖棚1座。其中元峁村10户10座、苦水掌3户3座、双庙村6户6座、王西掌村7户7座、吊渠村15户15座、三角城村1户1座、杨掌村9户9座、万安村13户13座、魏洼村13户13座、陈掌村5户5座、红台村4户4座、樱桃掌村10户10座、安掌村3户3座、代掌村10户10座、刘渠村11户11座、刘园子村3户3座。</t>
        </is>
      </c>
      <c r="G349" s="65" t="n">
        <v>192.4</v>
      </c>
      <c r="H349" s="34" t="inlineStr">
        <is>
          <t>改善养殖配套设施，提升养殖效益，增加养殖收入。</t>
        </is>
      </c>
      <c r="I349" s="65" t="n">
        <v>13</v>
      </c>
      <c r="J349" s="164" t="n">
        <v>0.0123</v>
      </c>
      <c r="K349" s="164" t="n">
        <v>0.05166</v>
      </c>
      <c r="L349" s="65" t="inlineStr">
        <is>
          <t>畜牧局</t>
        </is>
      </c>
      <c r="M349" s="65" t="inlineStr">
        <is>
          <t>车道镇</t>
        </is>
      </c>
      <c r="N349" s="65" t="n">
        <v>2020.12</v>
      </c>
      <c r="O349" s="65" t="n"/>
    </row>
    <row r="350" ht="60" customFormat="1" customHeight="1" s="2">
      <c r="A350" s="32" t="inlineStr">
        <is>
          <t>（2）</t>
        </is>
      </c>
      <c r="B350" s="65" t="inlineStr">
        <is>
          <t>脱贫户（监测对象）羊棚建设</t>
        </is>
      </c>
      <c r="C350" s="65" t="inlineStr">
        <is>
          <t>新建</t>
        </is>
      </c>
      <c r="D350" s="65" t="inlineStr">
        <is>
          <t>2021.01
-
2021.12</t>
        </is>
      </c>
      <c r="E350" s="65" t="inlineStr">
        <is>
          <t>耿湾乡</t>
        </is>
      </c>
      <c r="F350" s="34" t="inlineStr">
        <is>
          <t>扶持13个村117户脱贫户（监测对象）每户新建及改扩建羊畜暖棚1座。其中：郜庄村4户4座、耿河村10户10座、韩老庄村8户8座、郝东掌村10户10座、潘掌村10户10座、黑城岔村1户1座、四合原村10户10座、桃树掌村10户10座、天桥村2户2座、万湾村30户30座、许掌村9户9座、早流渠村10户10座、张台村3户3座。</t>
        </is>
      </c>
      <c r="G350" s="65" t="n">
        <v>168.7</v>
      </c>
      <c r="H350" s="34" t="inlineStr">
        <is>
          <t>改善养殖配套设施，提升养殖效益，增加养殖收入。</t>
        </is>
      </c>
      <c r="I350" s="65" t="n">
        <v>13</v>
      </c>
      <c r="J350" s="164" t="n">
        <v>0.0117</v>
      </c>
      <c r="K350" s="164" t="n">
        <v>0.04914</v>
      </c>
      <c r="L350" s="65" t="inlineStr">
        <is>
          <t>畜牧局</t>
        </is>
      </c>
      <c r="M350" s="65" t="inlineStr">
        <is>
          <t>耿湾乡</t>
        </is>
      </c>
      <c r="N350" s="65" t="n">
        <v>2020.12</v>
      </c>
      <c r="O350" s="65" t="n"/>
    </row>
    <row r="351" ht="71" customFormat="1" customHeight="1" s="2">
      <c r="A351" s="32" t="inlineStr">
        <is>
          <t>（3）</t>
        </is>
      </c>
      <c r="B351" s="65" t="inlineStr">
        <is>
          <t>脱贫户（监测对象）羊棚建设</t>
        </is>
      </c>
      <c r="C351" s="65" t="inlineStr">
        <is>
          <t>新建</t>
        </is>
      </c>
      <c r="D351" s="65" t="inlineStr">
        <is>
          <t>2021.01
-
2021.12</t>
        </is>
      </c>
      <c r="E351" s="65" t="inlineStr">
        <is>
          <t>合道镇</t>
        </is>
      </c>
      <c r="F351" s="34" t="inlineStr">
        <is>
          <t>扶持17个村167户脱贫户（监测对象）每户新建及改扩建羊畜暖棚。其中、常崾岘村10户10座、陈旗塬村6户6座、何坪村10户10座、红崖洼村5户5座、大路洼村15户15座 、梁坪村15户15座、尚西坪村10户10座、唐台子村7户7座、陶洼子村10户10座、瓦天沟村10户10座、辛坪村3户3座、杨坪沟村10户10座、寨子坪村6户6座、赵塬村10户10座、朱塬村10户10座、专业村赵台村15户15座、沈岭村15户15座。</t>
        </is>
      </c>
      <c r="G351" s="65" t="n">
        <v>258.7</v>
      </c>
      <c r="H351" s="34" t="inlineStr">
        <is>
          <t>改善养殖配套设施，提升养殖效益，增加养殖收入。</t>
        </is>
      </c>
      <c r="I351" s="65" t="n">
        <v>17</v>
      </c>
      <c r="J351" s="164" t="n">
        <v>0.0167</v>
      </c>
      <c r="K351" s="164" t="n">
        <v>0.07013999999999999</v>
      </c>
      <c r="L351" s="65" t="inlineStr">
        <is>
          <t>畜牧局</t>
        </is>
      </c>
      <c r="M351" s="65" t="inlineStr">
        <is>
          <t>合道镇</t>
        </is>
      </c>
      <c r="N351" s="65" t="n">
        <v>2020.12</v>
      </c>
      <c r="O351" s="65" t="n"/>
    </row>
    <row r="352" ht="60" customFormat="1" customHeight="1" s="2">
      <c r="A352" s="32" t="inlineStr">
        <is>
          <t>（4）</t>
        </is>
      </c>
      <c r="B352" s="65" t="inlineStr">
        <is>
          <t>脱贫户（监测对象）羊棚建设</t>
        </is>
      </c>
      <c r="C352" s="65" t="inlineStr">
        <is>
          <t>新建</t>
        </is>
      </c>
      <c r="D352" s="65" t="inlineStr">
        <is>
          <t>2021.01
-
2021.12</t>
        </is>
      </c>
      <c r="E352" s="65" t="inlineStr">
        <is>
          <t>环城镇</t>
        </is>
      </c>
      <c r="F352" s="34" t="inlineStr">
        <is>
          <t>扶持13个村47户脱贫户（监测对象）每户新建及改扩建羊畜暖棚1座。其中：陈汤塬村3户3座、红星村1户1座、马坊塬村4户4座、宁老庄村8户8座、龚淌村6户6座、高龚塬村7户7座、耿家沟村5户5座、张淌村1户1座、漫塬村1户1座、西川村1户1座、鸳鸯沟村1户1座、赵小掌村7户7座、唐塬村2户2座。</t>
        </is>
      </c>
      <c r="G352" s="65" t="n">
        <v>81.59999999999999</v>
      </c>
      <c r="H352" s="34" t="inlineStr">
        <is>
          <t>改善养殖配套设施，提升养殖效益，增加养殖收入。</t>
        </is>
      </c>
      <c r="I352" s="65" t="n">
        <v>13</v>
      </c>
      <c r="J352" s="164" t="n">
        <v>0.0047</v>
      </c>
      <c r="K352" s="164" t="n">
        <v>0.01974</v>
      </c>
      <c r="L352" s="65" t="inlineStr">
        <is>
          <t>畜牧局</t>
        </is>
      </c>
      <c r="M352" s="65" t="inlineStr">
        <is>
          <t>环城镇</t>
        </is>
      </c>
      <c r="N352" s="65" t="n">
        <v>2020.12</v>
      </c>
      <c r="O352" s="65" t="n"/>
    </row>
    <row r="353" ht="51" customFormat="1" customHeight="1" s="2">
      <c r="A353" s="32" t="inlineStr">
        <is>
          <t>（5）</t>
        </is>
      </c>
      <c r="B353" s="65" t="inlineStr">
        <is>
          <t>脱贫户（监测对象）羊棚建设</t>
        </is>
      </c>
      <c r="C353" s="65" t="inlineStr">
        <is>
          <t>新建</t>
        </is>
      </c>
      <c r="D353" s="65" t="inlineStr">
        <is>
          <t>2021.01
-
2021.12</t>
        </is>
      </c>
      <c r="E353" s="65" t="inlineStr">
        <is>
          <t>八珠乡</t>
        </is>
      </c>
      <c r="F353" s="34" t="inlineStr">
        <is>
          <t>扶持10个村102户脱贫户（监测对象）每户新建及改扩建羊畜暖棚1座。其中：八珠塬村5户5座、曹塬村6户6座、瓦崾岘村16户16座、杏树沟村5户5座、塔尔咀村5户5座、马连掌村10户10座、冯家湾村10户10座、苟塬村13户13座、湫坝沟村13户13座、白塬村19户19座。</t>
        </is>
      </c>
      <c r="G353" s="65" t="n">
        <v>110.4</v>
      </c>
      <c r="H353" s="34" t="inlineStr">
        <is>
          <t>改善养殖配套设施，提升养殖效益，增加养殖收入。</t>
        </is>
      </c>
      <c r="I353" s="65" t="n">
        <v>10</v>
      </c>
      <c r="J353" s="164" t="n">
        <v>0.0102</v>
      </c>
      <c r="K353" s="164" t="n">
        <v>0.04284</v>
      </c>
      <c r="L353" s="65" t="inlineStr">
        <is>
          <t>畜牧局</t>
        </is>
      </c>
      <c r="M353" s="65" t="inlineStr">
        <is>
          <t>八珠乡</t>
        </is>
      </c>
      <c r="N353" s="65" t="n">
        <v>2020.12</v>
      </c>
      <c r="O353" s="65" t="n"/>
    </row>
    <row r="354" ht="50" customFormat="1" customHeight="1" s="2">
      <c r="A354" s="32" t="inlineStr">
        <is>
          <t>（6）</t>
        </is>
      </c>
      <c r="B354" s="65" t="inlineStr">
        <is>
          <t>脱贫户（监测对象）羊棚建设</t>
        </is>
      </c>
      <c r="C354" s="65" t="inlineStr">
        <is>
          <t>新建</t>
        </is>
      </c>
      <c r="D354" s="65" t="inlineStr">
        <is>
          <t>2021.01
-
2021.12</t>
        </is>
      </c>
      <c r="E354" s="65" t="inlineStr">
        <is>
          <t>樊家川镇</t>
        </is>
      </c>
      <c r="F354" s="34" t="inlineStr">
        <is>
          <t>扶持8个村110户脱贫户（监测对象）每户新建及改扩建羊畜暖棚1座。其中：慕家河村10户10座、樊家川村10户10座、马驿沟村20户20座、郝集村11户11座、长城村10户10座、闫塬村10户10座、李崾岘村10户10座、马骏滩村29户29座。</t>
        </is>
      </c>
      <c r="G354" s="65" t="n">
        <v>189.8</v>
      </c>
      <c r="H354" s="34" t="inlineStr">
        <is>
          <t>改善养殖配套设施，提升养殖效益，增加养殖收入。</t>
        </is>
      </c>
      <c r="I354" s="65" t="n">
        <v>8</v>
      </c>
      <c r="J354" s="164" t="n">
        <v>0.011</v>
      </c>
      <c r="K354" s="164" t="n">
        <v>0.0462</v>
      </c>
      <c r="L354" s="65" t="inlineStr">
        <is>
          <t>畜牧局</t>
        </is>
      </c>
      <c r="M354" s="65" t="inlineStr">
        <is>
          <t>樊家川镇</t>
        </is>
      </c>
      <c r="N354" s="65" t="n">
        <v>2020.12</v>
      </c>
      <c r="O354" s="65" t="n"/>
    </row>
    <row r="355" ht="50" customFormat="1" customHeight="1" s="2">
      <c r="A355" s="32" t="inlineStr">
        <is>
          <t>（7）</t>
        </is>
      </c>
      <c r="B355" s="65" t="inlineStr">
        <is>
          <t>脱贫户（监测对象）羊棚建设</t>
        </is>
      </c>
      <c r="C355" s="65" t="inlineStr">
        <is>
          <t>新建</t>
        </is>
      </c>
      <c r="D355" s="65" t="inlineStr">
        <is>
          <t>2021.01
-
2021.12</t>
        </is>
      </c>
      <c r="E355" s="65" t="inlineStr">
        <is>
          <t>虎洞镇</t>
        </is>
      </c>
      <c r="F355" s="34" t="inlineStr">
        <is>
          <t>扶持10个村98户脱贫户（监测对象）每户新建及改扩建羊畜暖棚1座。其中：常兆台村8户8座、贾驿村4户4座、张大掌5户5座、刘解掌3户3座、砂井子14户14座、张家湾9户9座、半个城2户2座、魏家河5户5座、高庙湾10户10座、金庄塬38户38座。</t>
        </is>
      </c>
      <c r="G355" s="65" t="n">
        <v>100.2</v>
      </c>
      <c r="H355" s="34" t="inlineStr">
        <is>
          <t>改善养殖配套设施，提升养殖效益，增加养殖收入。</t>
        </is>
      </c>
      <c r="I355" s="65" t="n">
        <v>10</v>
      </c>
      <c r="J355" s="164" t="n">
        <v>0.0098</v>
      </c>
      <c r="K355" s="164" t="n">
        <v>0.04116</v>
      </c>
      <c r="L355" s="65" t="inlineStr">
        <is>
          <t>畜牧局</t>
        </is>
      </c>
      <c r="M355" s="65" t="inlineStr">
        <is>
          <t>虎洞镇</t>
        </is>
      </c>
      <c r="N355" s="65" t="n">
        <v>2020.12</v>
      </c>
      <c r="O355" s="65" t="n"/>
    </row>
    <row r="356" ht="57" customFormat="1" customHeight="1" s="2">
      <c r="A356" s="32" t="inlineStr">
        <is>
          <t>（8）</t>
        </is>
      </c>
      <c r="B356" s="65" t="inlineStr">
        <is>
          <t>脱贫户（监测对象）羊棚建设</t>
        </is>
      </c>
      <c r="C356" s="65" t="inlineStr">
        <is>
          <t>新建</t>
        </is>
      </c>
      <c r="D356" s="65" t="inlineStr">
        <is>
          <t>2021.01
-
2021.12</t>
        </is>
      </c>
      <c r="E356" s="65" t="inlineStr">
        <is>
          <t>芦家湾乡</t>
        </is>
      </c>
      <c r="F356" s="34" t="inlineStr">
        <is>
          <t>扶持10个村114户脱贫户（监测对象）每户新建及改扩建羊畜暖棚1座。其中：杨新庄村20户20座、花儿掌村10户10座、庙儿掌村10户10座、井川村11户11座、宋家掌村4户4座、桃李湾村10户10座、王庄村10户10座、大堡条村20户20座、盘龙村12户12座、小堡条村7户7座。</t>
        </is>
      </c>
      <c r="G356" s="65" t="n">
        <v>207.8</v>
      </c>
      <c r="H356" s="34" t="inlineStr">
        <is>
          <t>改善养殖配套设施，提升养殖效益，增加养殖收入。</t>
        </is>
      </c>
      <c r="I356" s="65" t="n">
        <v>10</v>
      </c>
      <c r="J356" s="164" t="n">
        <v>0.0114</v>
      </c>
      <c r="K356" s="164" t="n">
        <v>0.04788</v>
      </c>
      <c r="L356" s="65" t="inlineStr">
        <is>
          <t>畜牧局</t>
        </is>
      </c>
      <c r="M356" s="65" t="inlineStr">
        <is>
          <t>芦家湾乡</t>
        </is>
      </c>
      <c r="N356" s="65" t="n">
        <v>2020.12</v>
      </c>
      <c r="O356" s="65" t="n"/>
    </row>
    <row r="357" ht="45" customFormat="1" customHeight="1" s="2">
      <c r="A357" s="32" t="inlineStr">
        <is>
          <t>（9）</t>
        </is>
      </c>
      <c r="B357" s="65" t="inlineStr">
        <is>
          <t>脱贫户（监测对象）羊棚建设</t>
        </is>
      </c>
      <c r="C357" s="65" t="inlineStr">
        <is>
          <t>新建</t>
        </is>
      </c>
      <c r="D357" s="65" t="inlineStr">
        <is>
          <t>2021.01
-
2021.12</t>
        </is>
      </c>
      <c r="E357" s="65" t="inlineStr">
        <is>
          <t>罗山川乡</t>
        </is>
      </c>
      <c r="F357" s="34" t="inlineStr">
        <is>
          <t>扶持8个村80户脱贫户（监测对象）每户新建及改扩建羊畜暖棚1座。。其中：西阳洼村2户2座、苇芝城村10户10座、龙柏山村20户20座、兰家掌村10户10座、大树塬村18户18座、陈渠子村5户5座、山水湾村10户10座、光明村5户5座。</t>
        </is>
      </c>
      <c r="G357" s="65" t="n">
        <v>160.9</v>
      </c>
      <c r="H357" s="34" t="inlineStr">
        <is>
          <t>改善养殖配套设施，提升养殖效益，增加养殖收入。</t>
        </is>
      </c>
      <c r="I357" s="65" t="n">
        <v>8</v>
      </c>
      <c r="J357" s="164" t="n">
        <v>0.008</v>
      </c>
      <c r="K357" s="164" t="n">
        <v>0.0336</v>
      </c>
      <c r="L357" s="65" t="inlineStr">
        <is>
          <t>畜牧局</t>
        </is>
      </c>
      <c r="M357" s="65" t="inlineStr">
        <is>
          <t>罗山川乡</t>
        </is>
      </c>
      <c r="N357" s="65" t="n">
        <v>2020.12</v>
      </c>
      <c r="O357" s="65" t="n"/>
    </row>
    <row r="358" ht="60" customFormat="1" customHeight="1" s="2">
      <c r="A358" s="32" t="inlineStr">
        <is>
          <t>（10）</t>
        </is>
      </c>
      <c r="B358" s="65" t="inlineStr">
        <is>
          <t>脱贫户（监测对象）羊棚建设</t>
        </is>
      </c>
      <c r="C358" s="65" t="inlineStr">
        <is>
          <t>新建</t>
        </is>
      </c>
      <c r="D358" s="65" t="inlineStr">
        <is>
          <t>2021.01
-
2021.12</t>
        </is>
      </c>
      <c r="E358" s="65" t="inlineStr">
        <is>
          <t>毛井镇</t>
        </is>
      </c>
      <c r="F358" s="34" t="inlineStr">
        <is>
          <t>扶持13个村116户脱贫户（监测对象）每户新建及改扩建羊畜暖棚1座。其中：二条俭村10户10座、砖城子村4户4座、山西掌村8户8座、杨东掌村10户10座、红糜湾村3户3座、施家滩村10户10座、乔崾岘村13户13座、黄寨柯村12户12座、高家洼村5户5座、丁连掌村15户15座、大户掌村9户9座、红土咀村10户10座、马趟村7户7座。</t>
        </is>
      </c>
      <c r="G358" s="65" t="n">
        <v>213.7</v>
      </c>
      <c r="H358" s="34" t="inlineStr">
        <is>
          <t>改善养殖配套设施，提升养殖效益，增加养殖收入。</t>
        </is>
      </c>
      <c r="I358" s="65" t="n">
        <v>13</v>
      </c>
      <c r="J358" s="164" t="n">
        <v>0.0116</v>
      </c>
      <c r="K358" s="164" t="n">
        <v>0.04872</v>
      </c>
      <c r="L358" s="65" t="inlineStr">
        <is>
          <t>畜牧局</t>
        </is>
      </c>
      <c r="M358" s="65" t="inlineStr">
        <is>
          <t>毛井镇</t>
        </is>
      </c>
      <c r="N358" s="65" t="n">
        <v>2020.12</v>
      </c>
      <c r="O358" s="65" t="n"/>
    </row>
    <row r="359" ht="67" customFormat="1" customHeight="1" s="2">
      <c r="A359" s="32" t="inlineStr">
        <is>
          <t>（11）</t>
        </is>
      </c>
      <c r="B359" s="65" t="inlineStr">
        <is>
          <t>脱贫户（监测对象）羊棚建设</t>
        </is>
      </c>
      <c r="C359" s="65" t="inlineStr">
        <is>
          <t>新建</t>
        </is>
      </c>
      <c r="D359" s="65" t="inlineStr">
        <is>
          <t>2021.01
-
2021.12</t>
        </is>
      </c>
      <c r="E359" s="65" t="inlineStr">
        <is>
          <t>木钵镇</t>
        </is>
      </c>
      <c r="F359" s="34" t="inlineStr">
        <is>
          <t>扶持15个村60户脱贫户（监测对象）每户新建及改扩建羊畜暖棚1座。其中：殷家桥村3户3座、木钵街村2户2座、周湾村3户3座、韩洼子村2户2座、曹旗村3户3座、高寨村4户4座、高楼塬村3户3座、刘家塬村2户2座、邓寨子村5户5座、郭西掌村8户8座、二合塬村6户6座、坪子塬村6户6座、井儿岔村3户3座、罗家沟村4户4座、水坝滩村6户6座。</t>
        </is>
      </c>
      <c r="G359" s="65" t="n">
        <v>90.8</v>
      </c>
      <c r="H359" s="34" t="inlineStr">
        <is>
          <t>改善养殖配套设施，提升养殖效益，增加养殖收入。</t>
        </is>
      </c>
      <c r="I359" s="65" t="n">
        <v>15</v>
      </c>
      <c r="J359" s="164" t="n">
        <v>0.006</v>
      </c>
      <c r="K359" s="164" t="n">
        <v>0.0252</v>
      </c>
      <c r="L359" s="65" t="inlineStr">
        <is>
          <t>畜牧局</t>
        </is>
      </c>
      <c r="M359" s="65" t="inlineStr">
        <is>
          <t>木钵镇</t>
        </is>
      </c>
      <c r="N359" s="65" t="n">
        <v>2020.12</v>
      </c>
      <c r="O359" s="65" t="n"/>
    </row>
    <row r="360" ht="48" customFormat="1" customHeight="1" s="2">
      <c r="A360" s="32" t="inlineStr">
        <is>
          <t>（12）</t>
        </is>
      </c>
      <c r="B360" s="65" t="inlineStr">
        <is>
          <t>脱贫户（监测对象）羊棚建设</t>
        </is>
      </c>
      <c r="C360" s="65" t="inlineStr">
        <is>
          <t>新建</t>
        </is>
      </c>
      <c r="D360" s="65" t="inlineStr">
        <is>
          <t>2021.01
-
2021.12</t>
        </is>
      </c>
      <c r="E360" s="65" t="inlineStr">
        <is>
          <t>南湫乡</t>
        </is>
      </c>
      <c r="F360" s="34" t="inlineStr">
        <is>
          <t>扶持7个村99户脱贫户（监测对象）每户新建及改扩建羊畜暖棚1座。其中：花儿山村11户11座、党家洼村13户13座、杨兴堡村8户8座、代家洼村22户22座、岳后渠村10户10座、洪涝池村20户20座、双井子村15户15座。</t>
        </is>
      </c>
      <c r="G360" s="65" t="n">
        <v>147.9</v>
      </c>
      <c r="H360" s="34" t="inlineStr">
        <is>
          <t>改善养殖配套设施，提升养殖效益，增加养殖收入。</t>
        </is>
      </c>
      <c r="I360" s="65" t="n">
        <v>7</v>
      </c>
      <c r="J360" s="164" t="n">
        <v>0.009900000000000001</v>
      </c>
      <c r="K360" s="164" t="n">
        <v>0.04158</v>
      </c>
      <c r="L360" s="65" t="inlineStr">
        <is>
          <t>畜牧局</t>
        </is>
      </c>
      <c r="M360" s="65" t="inlineStr">
        <is>
          <t>南湫乡</t>
        </is>
      </c>
      <c r="N360" s="65" t="n">
        <v>2020.12</v>
      </c>
      <c r="O360" s="65" t="n"/>
    </row>
    <row r="361" ht="48" customFormat="1" customHeight="1" s="2">
      <c r="A361" s="32" t="inlineStr">
        <is>
          <t>（13）</t>
        </is>
      </c>
      <c r="B361" s="65" t="inlineStr">
        <is>
          <t>脱贫户（监测对象）羊棚建设</t>
        </is>
      </c>
      <c r="C361" s="65" t="inlineStr">
        <is>
          <t>新建</t>
        </is>
      </c>
      <c r="D361" s="65" t="inlineStr">
        <is>
          <t>2021.01
-
2021.12</t>
        </is>
      </c>
      <c r="E361" s="65" t="inlineStr">
        <is>
          <t>秦团庄乡</t>
        </is>
      </c>
      <c r="F361" s="34" t="inlineStr">
        <is>
          <t>扶持8个村60户脱贫户（监测对象）每户新建及改扩建羊畜暖棚1座。其中：王团庄村10户10座、新峁村8户8座、白塬畔村6户6座、秦团庄村8户8座、南掌堡子6户6座、贾塬村8户8座、大天子村7户7座、新集子村7户7座。</t>
        </is>
      </c>
      <c r="G361" s="65" t="n">
        <v>79.8</v>
      </c>
      <c r="H361" s="34" t="inlineStr">
        <is>
          <t>改善养殖配套设施，提升养殖效益，增加养殖收入。</t>
        </is>
      </c>
      <c r="I361" s="65" t="n">
        <v>8</v>
      </c>
      <c r="J361" s="164" t="n">
        <v>0.006</v>
      </c>
      <c r="K361" s="164" t="n">
        <v>0.0252</v>
      </c>
      <c r="L361" s="65" t="inlineStr">
        <is>
          <t>畜牧局</t>
        </is>
      </c>
      <c r="M361" s="65" t="inlineStr">
        <is>
          <t>秦团庄乡</t>
        </is>
      </c>
      <c r="N361" s="65" t="n">
        <v>2020.12</v>
      </c>
      <c r="O361" s="65" t="n"/>
    </row>
    <row r="362" ht="60" customFormat="1" customHeight="1" s="2">
      <c r="A362" s="32" t="inlineStr">
        <is>
          <t>（14）</t>
        </is>
      </c>
      <c r="B362" s="65" t="inlineStr">
        <is>
          <t>脱贫户（监测对象）羊棚建设</t>
        </is>
      </c>
      <c r="C362" s="65" t="inlineStr">
        <is>
          <t>新建</t>
        </is>
      </c>
      <c r="D362" s="65" t="inlineStr">
        <is>
          <t>2021.01
-
2021.12</t>
        </is>
      </c>
      <c r="E362" s="65" t="inlineStr">
        <is>
          <t>曲子镇</t>
        </is>
      </c>
      <c r="F362" s="34" t="inlineStr">
        <is>
          <t>扶持12个村52户脱贫户（监测对象）每户新建及改扩建羊畜暖棚1座。其中：五里桥村2户2座、双城村1户1座、高李湾村2户2座、楼房子村7户7座、西沟村5户5座、宋家塬村6户6座、许家塬村15户15座、金村寺村6户6座、油坊塬村2户2座、金盆掌村4户4座、小庄子村1户1座、孟家寨村1户1座。</t>
        </is>
      </c>
      <c r="G362" s="65" t="n">
        <v>76.8</v>
      </c>
      <c r="H362" s="34" t="inlineStr">
        <is>
          <t>改善养殖配套设施，提升养殖效益，增加养殖收入。</t>
        </is>
      </c>
      <c r="I362" s="65" t="n">
        <v>12</v>
      </c>
      <c r="J362" s="164" t="n">
        <v>0.0052</v>
      </c>
      <c r="K362" s="164" t="n">
        <v>0.02184</v>
      </c>
      <c r="L362" s="65" t="inlineStr">
        <is>
          <t>畜牧局</t>
        </is>
      </c>
      <c r="M362" s="65" t="inlineStr">
        <is>
          <t>曲子镇</t>
        </is>
      </c>
      <c r="N362" s="65" t="n">
        <v>2020.12</v>
      </c>
      <c r="O362" s="65" t="n"/>
    </row>
    <row r="363" ht="44" customFormat="1" customHeight="1" s="2">
      <c r="A363" s="32" t="inlineStr">
        <is>
          <t>（15）</t>
        </is>
      </c>
      <c r="B363" s="65" t="inlineStr">
        <is>
          <t>脱贫户（监测对象）羊棚建设</t>
        </is>
      </c>
      <c r="C363" s="65" t="inlineStr">
        <is>
          <t>新建</t>
        </is>
      </c>
      <c r="D363" s="65" t="inlineStr">
        <is>
          <t>2021.01
-
2021.12</t>
        </is>
      </c>
      <c r="E363" s="65" t="inlineStr">
        <is>
          <t>山城乡</t>
        </is>
      </c>
      <c r="F363" s="34" t="inlineStr">
        <is>
          <t>扶持8个村38户脱贫户（监测对象）每户新建及改扩建羊畜暖棚1座。其中：山城堡村4户4座、八里铺村4户4座、薛塬村6户6座、王山口子村8户8座、寨柯村5户5座、冯家沟村4户4座、郝掌村4户4座、谢庄村3户3座。</t>
        </is>
      </c>
      <c r="G363" s="65" t="n">
        <v>67.52</v>
      </c>
      <c r="H363" s="34" t="inlineStr">
        <is>
          <t>改善养殖配套设施，提升养殖效益，增加养殖收入。</t>
        </is>
      </c>
      <c r="I363" s="65" t="n">
        <v>8</v>
      </c>
      <c r="J363" s="164" t="n">
        <v>0.0038</v>
      </c>
      <c r="K363" s="164" t="n">
        <v>0.01596</v>
      </c>
      <c r="L363" s="65" t="inlineStr">
        <is>
          <t>畜牧局</t>
        </is>
      </c>
      <c r="M363" s="65" t="inlineStr">
        <is>
          <t>山城乡</t>
        </is>
      </c>
      <c r="N363" s="65" t="n">
        <v>2020.12</v>
      </c>
      <c r="O363" s="65" t="n"/>
    </row>
    <row r="364" ht="65" customFormat="1" customHeight="1" s="2">
      <c r="A364" s="32" t="inlineStr">
        <is>
          <t>（16）</t>
        </is>
      </c>
      <c r="B364" s="65" t="inlineStr">
        <is>
          <t>脱贫户（监测对象）羊棚建设</t>
        </is>
      </c>
      <c r="C364" s="65" t="inlineStr">
        <is>
          <t>新建</t>
        </is>
      </c>
      <c r="D364" s="65" t="inlineStr">
        <is>
          <t>2021.01
-
2021.12</t>
        </is>
      </c>
      <c r="E364" s="65" t="inlineStr">
        <is>
          <t>天池乡</t>
        </is>
      </c>
      <c r="F364" s="34" t="inlineStr">
        <is>
          <t>扶持15个村90户脱贫户（监测对象）每户新建及改扩建羊畜暖棚1座。其中：天池村5户5座、张邓塬村10户10座、梁家河村17户17座、殷屈河村15户15座、苏北岔村10户10座、潘老庄村4户4座、大庄台村3户3座、四合掌村6户6座、老庄湾村3户3座、井渠淌村4户4座、鲜岔村3户3座、碾盘岭村3户3座、大方山村2户2座、喜家坪村3户3座、吴城子村2户2座。</t>
        </is>
      </c>
      <c r="G364" s="65" t="n">
        <v>154.8</v>
      </c>
      <c r="H364" s="34" t="inlineStr">
        <is>
          <t>改善养殖配套设施，提升养殖效益，增加养殖收入。</t>
        </is>
      </c>
      <c r="I364" s="65" t="n">
        <v>15</v>
      </c>
      <c r="J364" s="164" t="n">
        <v>0.008999999999999999</v>
      </c>
      <c r="K364" s="164" t="n">
        <v>0.0378</v>
      </c>
      <c r="L364" s="65" t="inlineStr">
        <is>
          <t>畜牧局</t>
        </is>
      </c>
      <c r="M364" s="65" t="inlineStr">
        <is>
          <t>天池乡</t>
        </is>
      </c>
      <c r="N364" s="65" t="n">
        <v>2020.12</v>
      </c>
      <c r="O364" s="65" t="n"/>
    </row>
    <row r="365" ht="47" customFormat="1" customHeight="1" s="2">
      <c r="A365" s="32" t="inlineStr">
        <is>
          <t>（17）</t>
        </is>
      </c>
      <c r="B365" s="65" t="inlineStr">
        <is>
          <t>脱贫户（监测对象）羊棚建设</t>
        </is>
      </c>
      <c r="C365" s="65" t="inlineStr">
        <is>
          <t>新建</t>
        </is>
      </c>
      <c r="D365" s="65" t="inlineStr">
        <is>
          <t>2021.01
-
2021.12</t>
        </is>
      </c>
      <c r="E365" s="65" t="inlineStr">
        <is>
          <t>小南沟乡</t>
        </is>
      </c>
      <c r="F365" s="34" t="inlineStr">
        <is>
          <t>扶持8个村脱贫户（监测对象）新建及改扩建羊畜暖棚10户。其中：丁寨柯村1户1座、许掌村1户1座、燕麦掌村1户1座、汪天子村2户2座、小南沟村1户1座、李塬村2户2座、杨胡套子村1户1座、粉子山村1户1座。</t>
        </is>
      </c>
      <c r="G365" s="65" t="n">
        <v>10.8</v>
      </c>
      <c r="H365" s="34" t="inlineStr">
        <is>
          <t>改善养殖配套设施，提升养殖效益，增加养殖收入。</t>
        </is>
      </c>
      <c r="I365" s="65" t="n">
        <v>8</v>
      </c>
      <c r="J365" s="164" t="n">
        <v>0.001</v>
      </c>
      <c r="K365" s="164" t="n">
        <v>0.0042</v>
      </c>
      <c r="L365" s="65" t="inlineStr">
        <is>
          <t>畜牧局</t>
        </is>
      </c>
      <c r="M365" s="65" t="inlineStr">
        <is>
          <t>小南沟乡</t>
        </is>
      </c>
      <c r="N365" s="65" t="n">
        <v>2020.12</v>
      </c>
      <c r="O365" s="65" t="n"/>
    </row>
    <row r="366" ht="47" customFormat="1" customHeight="1" s="2">
      <c r="A366" s="32" t="inlineStr">
        <is>
          <t>（18）</t>
        </is>
      </c>
      <c r="B366" s="65" t="inlineStr">
        <is>
          <t>脱贫户（监测对象）羊棚建设</t>
        </is>
      </c>
      <c r="C366" s="65" t="inlineStr">
        <is>
          <t>新建</t>
        </is>
      </c>
      <c r="D366" s="65" t="inlineStr">
        <is>
          <t>2021.01
-
2021.12</t>
        </is>
      </c>
      <c r="E366" s="65" t="inlineStr">
        <is>
          <t>演武乡</t>
        </is>
      </c>
      <c r="F366" s="34" t="inlineStr">
        <is>
          <t>扶持9个村87户脱贫户（监测对象）每户新建及改扩建羊畜暖棚1座。其中：曳郭咀村5户5座、杨家洼村5户5座、佛岔村16户16座、黑泉河村20户20座、刘坪村8户8座、黄山村18户18座、路家塬村5户5座、吴家塬村5户5座、走马硷村5户5座。</t>
        </is>
      </c>
      <c r="G366" s="65" t="n">
        <v>123.9</v>
      </c>
      <c r="H366" s="34" t="inlineStr">
        <is>
          <t>改善养殖配套设施，提升养殖效益，增加养殖收入。</t>
        </is>
      </c>
      <c r="I366" s="65" t="n">
        <v>9</v>
      </c>
      <c r="J366" s="164" t="n">
        <v>0.008699999999999999</v>
      </c>
      <c r="K366" s="164" t="n">
        <v>0.03654</v>
      </c>
      <c r="L366" s="65" t="inlineStr">
        <is>
          <t>畜牧局</t>
        </is>
      </c>
      <c r="M366" s="65" t="inlineStr">
        <is>
          <t>演武乡</t>
        </is>
      </c>
      <c r="N366" s="65" t="n">
        <v>2020.12</v>
      </c>
      <c r="O366" s="65" t="n"/>
    </row>
    <row r="367" ht="45" customFormat="1" customHeight="1" s="2">
      <c r="A367" s="32" t="inlineStr">
        <is>
          <t>（19）</t>
        </is>
      </c>
      <c r="B367" s="65" t="inlineStr">
        <is>
          <t>脱贫户（监测对象）羊棚建设</t>
        </is>
      </c>
      <c r="C367" s="65" t="inlineStr">
        <is>
          <t>新建</t>
        </is>
      </c>
      <c r="D367" s="65" t="inlineStr">
        <is>
          <t>2021.01
-
2021.12</t>
        </is>
      </c>
      <c r="E367" s="65" t="inlineStr">
        <is>
          <t>车道镇</t>
        </is>
      </c>
      <c r="F367" s="34" t="inlineStr">
        <is>
          <t>全镇共扶持2个村5户新建及改扩建羊畜暖棚6座。其中：吊渠村3户3座，对标补齐2座每座补助1.5万元，新建75+75补助1.8万元，改扩建1座，每座补助0.3万元，陈掌村1户1座，对标补齐补助0.9万元。</t>
        </is>
      </c>
      <c r="G367" s="65" t="n">
        <v>6</v>
      </c>
      <c r="H367" s="65" t="inlineStr">
        <is>
          <t>改善养殖配套设施；减少饲草浪费；提升养殖效益；增加养殖收入。</t>
        </is>
      </c>
      <c r="I367" s="65" t="n">
        <v>2</v>
      </c>
      <c r="J367" s="164" t="n">
        <v>0.0005</v>
      </c>
      <c r="K367" s="164" t="n">
        <v>0.0024</v>
      </c>
      <c r="L367" s="65" t="inlineStr">
        <is>
          <t>畜牧局</t>
        </is>
      </c>
      <c r="M367" s="65" t="inlineStr">
        <is>
          <t>车道镇</t>
        </is>
      </c>
      <c r="N367" s="65" t="n">
        <v>2020.12</v>
      </c>
      <c r="O367" s="65" t="n"/>
    </row>
    <row r="368" ht="45" customFormat="1" customHeight="1" s="2">
      <c r="A368" s="32" t="inlineStr">
        <is>
          <t>（20）</t>
        </is>
      </c>
      <c r="B368" s="65" t="inlineStr">
        <is>
          <t>脱贫户（监测对象）羊棚建设</t>
        </is>
      </c>
      <c r="C368" s="65" t="inlineStr">
        <is>
          <t>新建</t>
        </is>
      </c>
      <c r="D368" s="65" t="inlineStr">
        <is>
          <t>2021.01
-
2021.12</t>
        </is>
      </c>
      <c r="E368" s="65" t="inlineStr">
        <is>
          <t>耿湾乡</t>
        </is>
      </c>
      <c r="F368" s="34" t="inlineStr">
        <is>
          <t>全乡共扶持8个村103户新建及改扩建羊畜暖棚103座。其中：郜庄村11户11座，耿河村8户8座，郝东掌村10户10座，潘掌村10户10座，，四合原村7户7座，天桥村1户1座，万湾村55户55座，早流渠村1户1座。</t>
        </is>
      </c>
      <c r="G368" s="65" t="n">
        <v>158.1</v>
      </c>
      <c r="H368" s="65" t="inlineStr">
        <is>
          <t>改善养殖配套设施；减少饲草浪费；提升养殖效益；增加养殖收入。</t>
        </is>
      </c>
      <c r="I368" s="65" t="n">
        <v>13</v>
      </c>
      <c r="J368" s="164" t="n">
        <v>0.0103</v>
      </c>
      <c r="K368" s="164" t="n">
        <v>0.04326</v>
      </c>
      <c r="L368" s="65" t="inlineStr">
        <is>
          <t>畜牧局</t>
        </is>
      </c>
      <c r="M368" s="65" t="inlineStr">
        <is>
          <t>耿湾乡</t>
        </is>
      </c>
      <c r="N368" s="65" t="n">
        <v>2020.12</v>
      </c>
      <c r="O368" s="65" t="n"/>
    </row>
    <row r="369" ht="67" customFormat="1" customHeight="1" s="2">
      <c r="A369" s="32" t="inlineStr">
        <is>
          <t>（21）</t>
        </is>
      </c>
      <c r="B369" s="65" t="inlineStr">
        <is>
          <t>脱贫户（监测对象）羊棚建设</t>
        </is>
      </c>
      <c r="C369" s="65" t="inlineStr">
        <is>
          <t>新建</t>
        </is>
      </c>
      <c r="D369" s="65" t="inlineStr">
        <is>
          <t>2021.01
-
2021.12</t>
        </is>
      </c>
      <c r="E369" s="65" t="inlineStr">
        <is>
          <t>合道镇</t>
        </is>
      </c>
      <c r="F369" s="34" t="inlineStr">
        <is>
          <t>全镇共扶持17个村145户新建及改扩建羊畜暖棚145座。其中；常崾岘村12户12座，陈旗塬村2户2座，何坪村9户9座，红崖洼村2户2座，大路洼村21户21座 ，梁坪村15户15座，尚西坪村9户9座，唐台子村5户5座，陶洼子村7户7座，瓦天沟村4户4座，辛坪村3户3座，杨坪沟村5户5座，寨子坪村10户10座，赵塬村7户7座，朱塬5户5座，赵台村18户18座，沈岭村11户11座。</t>
        </is>
      </c>
      <c r="G369" s="65" t="n">
        <v>221.1</v>
      </c>
      <c r="H369" s="65" t="inlineStr">
        <is>
          <t>改善养殖配套设施；减少饲草浪费；提升养殖效益；增加养殖收入。</t>
        </is>
      </c>
      <c r="I369" s="65" t="n">
        <v>17</v>
      </c>
      <c r="J369" s="164" t="n">
        <v>0.0145</v>
      </c>
      <c r="K369" s="164" t="n">
        <v>0.0609</v>
      </c>
      <c r="L369" s="65" t="inlineStr">
        <is>
          <t>畜牧局</t>
        </is>
      </c>
      <c r="M369" s="65" t="inlineStr">
        <is>
          <t>合道镇</t>
        </is>
      </c>
      <c r="N369" s="65" t="n">
        <v>2020.12</v>
      </c>
      <c r="O369" s="65" t="n"/>
    </row>
    <row r="370" ht="46" customFormat="1" customHeight="1" s="2">
      <c r="A370" s="32" t="inlineStr">
        <is>
          <t>（22）</t>
        </is>
      </c>
      <c r="B370" s="65" t="inlineStr">
        <is>
          <t>脱贫户（监测对象）羊棚建设</t>
        </is>
      </c>
      <c r="C370" s="65" t="inlineStr">
        <is>
          <t>新建</t>
        </is>
      </c>
      <c r="D370" s="65" t="inlineStr">
        <is>
          <t>2021.01
-
2021.12</t>
        </is>
      </c>
      <c r="E370" s="65" t="inlineStr">
        <is>
          <t>南湫乡</t>
        </is>
      </c>
      <c r="F370" s="34" t="inlineStr">
        <is>
          <t>全乡共扶持7个村88户新建及改扩建羊畜暖棚88座。其中：代家洼村8户8座，杨兴堡村9户9座，双井子村10户10座，花儿山村13户13座，岳后渠村15户15座，党家洼村13座，洪涝池村20座。</t>
        </is>
      </c>
      <c r="G370" s="65" t="n">
        <v>134.4</v>
      </c>
      <c r="H370" s="65" t="inlineStr">
        <is>
          <t>改善养殖配套设施；减少饲草浪费；提升养殖效益；增加养殖收入。</t>
        </is>
      </c>
      <c r="I370" s="65" t="n">
        <v>7</v>
      </c>
      <c r="J370" s="164" t="n">
        <v>0.008800000000000001</v>
      </c>
      <c r="K370" s="164" t="n">
        <v>0.03696</v>
      </c>
      <c r="L370" s="65" t="inlineStr">
        <is>
          <t>畜牧局</t>
        </is>
      </c>
      <c r="M370" s="65" t="inlineStr">
        <is>
          <t>南湫乡</t>
        </is>
      </c>
      <c r="N370" s="65" t="n">
        <v>2020.12</v>
      </c>
      <c r="O370" s="65" t="n"/>
    </row>
    <row r="371" ht="45" customFormat="1" customHeight="1" s="2">
      <c r="A371" s="32" t="inlineStr">
        <is>
          <t>1.7.2</t>
        </is>
      </c>
      <c r="B371" s="65" t="inlineStr">
        <is>
          <t>一般户
羊棚建设</t>
        </is>
      </c>
      <c r="C371" s="65" t="inlineStr">
        <is>
          <t>新建</t>
        </is>
      </c>
      <c r="D371" s="65" t="inlineStr">
        <is>
          <t>2021.01
-
2021.12</t>
        </is>
      </c>
      <c r="E371" s="65" t="inlineStr">
        <is>
          <t>车道镇等19个乡镇</t>
        </is>
      </c>
      <c r="F371" s="34" t="inlineStr">
        <is>
          <t>全县共扶持19个乡镇214个村1457户，新建羊棚1457座。每座按建设规模补助1.2万、1.5万或1.8万元。</t>
        </is>
      </c>
      <c r="G371" s="65" t="n">
        <v>2242</v>
      </c>
      <c r="H371" s="34" t="inlineStr">
        <is>
          <t>改善养殖配套设施、减少饲草浪费、提升养殖效益、增加养殖收入。</t>
        </is>
      </c>
      <c r="I371" s="65" t="n">
        <v>214</v>
      </c>
      <c r="J371" s="164" t="n">
        <v>0.1457</v>
      </c>
      <c r="K371" s="164" t="n">
        <v>0.61194</v>
      </c>
      <c r="L371" s="65" t="inlineStr">
        <is>
          <t>畜牧局</t>
        </is>
      </c>
      <c r="M371" s="65" t="inlineStr">
        <is>
          <t>车道镇等19个乡镇</t>
        </is>
      </c>
      <c r="N371" s="65" t="n">
        <v>2020.12</v>
      </c>
      <c r="O371" s="65" t="n"/>
    </row>
    <row r="372" ht="57" customFormat="1" customHeight="1" s="2">
      <c r="A372" s="32" t="inlineStr">
        <is>
          <t>（1）</t>
        </is>
      </c>
      <c r="B372" s="65" t="inlineStr">
        <is>
          <t>车道镇一般户
羊棚建设</t>
        </is>
      </c>
      <c r="C372" s="65" t="inlineStr">
        <is>
          <t>新建</t>
        </is>
      </c>
      <c r="D372" s="65" t="inlineStr">
        <is>
          <t>2021.01
-
2021.12</t>
        </is>
      </c>
      <c r="E372" s="65" t="inlineStr">
        <is>
          <t>车道镇</t>
        </is>
      </c>
      <c r="F372" s="34" t="inlineStr">
        <is>
          <t>全镇共扶持14个村新建及改扩建羊畜暖棚55户55座。其中：元峁村4户4座、苦水掌7户7座、双庙村2户2座、王西掌2户2座、吊渠村9户9座、杨掌村3户3座、万安村6户6座、魏洼村4户4座、陈掌村3户3座、红台村3户3座、樱桃掌村4户4座、代掌村3户3座、刘渠村4户4座、刘园子村1户1座。</t>
        </is>
      </c>
      <c r="G372" s="65" t="n">
        <v>99</v>
      </c>
      <c r="H372" s="34" t="inlineStr">
        <is>
          <t>改善养殖配套设施、减少饲草浪费、提升养殖效益、增加养殖收入。</t>
        </is>
      </c>
      <c r="I372" s="65" t="n">
        <v>14</v>
      </c>
      <c r="J372" s="164" t="n">
        <v>0.0055</v>
      </c>
      <c r="K372" s="164" t="n">
        <v>0.0231</v>
      </c>
      <c r="L372" s="65" t="inlineStr">
        <is>
          <t>畜牧局</t>
        </is>
      </c>
      <c r="M372" s="65" t="inlineStr">
        <is>
          <t>车道镇</t>
        </is>
      </c>
      <c r="N372" s="65" t="n">
        <v>2020.12</v>
      </c>
      <c r="O372" s="65" t="n"/>
    </row>
    <row r="373" ht="54" customFormat="1" customHeight="1" s="2">
      <c r="A373" s="32" t="inlineStr">
        <is>
          <t>（2）</t>
        </is>
      </c>
      <c r="B373" s="65" t="inlineStr">
        <is>
          <t>耿湾乡一般户
羊棚建设</t>
        </is>
      </c>
      <c r="C373" s="65" t="inlineStr">
        <is>
          <t>新建</t>
        </is>
      </c>
      <c r="D373" s="65" t="inlineStr">
        <is>
          <t>2021.01
-
2021.12</t>
        </is>
      </c>
      <c r="E373" s="65" t="inlineStr">
        <is>
          <t>耿湾乡</t>
        </is>
      </c>
      <c r="F373" s="34" t="inlineStr">
        <is>
          <t>全乡共扶持12个村新建及改扩建羊畜暖棚92户92座。其中：韩老庄村1户1座、郝东掌村4户4座、郜庄村11户11座、耿河村4户4座、四合原村6户6座、潘掌村20户20座、桃树掌村2户2座、天桥村1户1座、万湾村23户23座、许掌村10户10座、早流渠村4户4座、张台村6户6座。</t>
        </is>
      </c>
      <c r="G373" s="65" t="n">
        <v>138.6</v>
      </c>
      <c r="H373" s="34" t="inlineStr">
        <is>
          <t>改善养殖配套设施、减少饲草浪费、提升养殖效益、增加养殖收入。</t>
        </is>
      </c>
      <c r="I373" s="65" t="n">
        <v>12</v>
      </c>
      <c r="J373" s="164" t="n">
        <v>0.0092</v>
      </c>
      <c r="K373" s="164" t="n">
        <v>0.03864</v>
      </c>
      <c r="L373" s="65" t="inlineStr">
        <is>
          <t>畜牧局</t>
        </is>
      </c>
      <c r="M373" s="65" t="inlineStr">
        <is>
          <t>耿湾乡</t>
        </is>
      </c>
      <c r="N373" s="65" t="n">
        <v>2020.12</v>
      </c>
      <c r="O373" s="65" t="n"/>
    </row>
    <row r="374" ht="66" customFormat="1" customHeight="1" s="2">
      <c r="A374" s="32" t="inlineStr">
        <is>
          <t>（3）</t>
        </is>
      </c>
      <c r="B374" s="65" t="inlineStr">
        <is>
          <t>合道镇一般户
羊棚建设</t>
        </is>
      </c>
      <c r="C374" s="65" t="inlineStr">
        <is>
          <t>新建</t>
        </is>
      </c>
      <c r="D374" s="65" t="inlineStr">
        <is>
          <t>2021.01
-
2021.12</t>
        </is>
      </c>
      <c r="E374" s="65" t="inlineStr">
        <is>
          <t>合道镇</t>
        </is>
      </c>
      <c r="F374" s="34" t="inlineStr">
        <is>
          <t>全镇共扶持17个村新建及改扩建羊畜暖棚131户131座。其中、常崾岘村5户5座、陈旗塬村6户6座、何坪村10户10座、红崖洼村11户11座、大路洼村9户9座 、梁坪村9户9座、尚西坪村3户3座、唐台子村4户4座、陶洼子村11户11座、瓦天沟村7户7座、辛坪村2户2座、杨坪沟村10户10座、寨子坪村15户15座、赵塬村10户10座、朱塬7户7座、专业村赵台村5户5座、沈岭村7户7座。</t>
        </is>
      </c>
      <c r="G374" s="65" t="n">
        <v>198.4</v>
      </c>
      <c r="H374" s="34" t="inlineStr">
        <is>
          <t>改善养殖配套设施、减少饲草浪费、提升养殖效益、增加养殖收入。</t>
        </is>
      </c>
      <c r="I374" s="65" t="n">
        <v>17</v>
      </c>
      <c r="J374" s="164" t="n">
        <v>0.0131</v>
      </c>
      <c r="K374" s="164" t="n">
        <v>0.05502</v>
      </c>
      <c r="L374" s="65" t="inlineStr">
        <is>
          <t>畜牧局</t>
        </is>
      </c>
      <c r="M374" s="65" t="inlineStr">
        <is>
          <t>合道镇</t>
        </is>
      </c>
      <c r="N374" s="65" t="n">
        <v>2020.12</v>
      </c>
      <c r="O374" s="65" t="n"/>
    </row>
    <row r="375" ht="81" customFormat="1" customHeight="1" s="2">
      <c r="A375" s="32" t="inlineStr">
        <is>
          <t>（4）</t>
        </is>
      </c>
      <c r="B375" s="65" t="inlineStr">
        <is>
          <t>环城镇一般户
羊棚建设</t>
        </is>
      </c>
      <c r="C375" s="65" t="inlineStr">
        <is>
          <t>新建</t>
        </is>
      </c>
      <c r="D375" s="65" t="inlineStr">
        <is>
          <t>2021.01
-
2021.12</t>
        </is>
      </c>
      <c r="E375" s="65" t="inlineStr">
        <is>
          <t>环城镇</t>
        </is>
      </c>
      <c r="F375" s="34" t="inlineStr">
        <is>
          <t>全镇共扶持23个村新建及改扩建羊畜暖棚193户193座。其中：北郭塬村5户5座、陈汤塬村27户27座、城东塬村2户2座、红星村2户2座、马坊塬村5户5座、宁老庄村30户30座、龚淌村12户12座、冉旗寨村5户5座、十八里村6户6座、十五里村4户4座、高龚塬村37户37座、耿家沟村5户5座、漫塬村4户4座、西川村6户6座、肖川村4户4座、鸳鸯沟村5户5座、杨庙掌村4户4座、赵小掌村8户8座、唐塬村4户4座、张滩滩村2户2座、张淌村6户6座、周塬村5户5座、五里屯村5户5座。</t>
        </is>
      </c>
      <c r="G375" s="65" t="n">
        <v>347.4</v>
      </c>
      <c r="H375" s="34" t="inlineStr">
        <is>
          <t>改善养殖配套设施、减少饲草浪费、提升养殖效益、增加养殖收入。</t>
        </is>
      </c>
      <c r="I375" s="65" t="n">
        <v>23</v>
      </c>
      <c r="J375" s="164" t="n">
        <v>0.0193</v>
      </c>
      <c r="K375" s="164" t="n">
        <v>0.08105999999999999</v>
      </c>
      <c r="L375" s="65" t="inlineStr">
        <is>
          <t>畜牧局</t>
        </is>
      </c>
      <c r="M375" s="65" t="inlineStr">
        <is>
          <t>环城镇</t>
        </is>
      </c>
      <c r="N375" s="65" t="n">
        <v>2020.12</v>
      </c>
      <c r="O375" s="65" t="n"/>
    </row>
    <row r="376" ht="43" customFormat="1" customHeight="1" s="2">
      <c r="A376" s="32" t="inlineStr">
        <is>
          <t>（5）</t>
        </is>
      </c>
      <c r="B376" s="65" t="inlineStr">
        <is>
          <t>八珠乡一般户
羊棚建设</t>
        </is>
      </c>
      <c r="C376" s="65" t="inlineStr">
        <is>
          <t>新建</t>
        </is>
      </c>
      <c r="D376" s="65" t="inlineStr">
        <is>
          <t>2021.01
-
2021.12</t>
        </is>
      </c>
      <c r="E376" s="65" t="inlineStr">
        <is>
          <t>八珠乡</t>
        </is>
      </c>
      <c r="F376" s="34" t="inlineStr">
        <is>
          <t>全乡共扶持10个村新建及改扩建羊畜暖棚74户74座。其中：八珠塬村2户2座、曹塬村3户3座、瓦崾岘村20户20座、杏树沟村3户3座、塔尔咀村5户5座、马连掌村4户4座、冯家湾村24户24座、苟塬村7户7座、湫坝沟村2户2座、白塬村4户4座。</t>
        </is>
      </c>
      <c r="G376" s="65" t="n">
        <v>88.8</v>
      </c>
      <c r="H376" s="34" t="inlineStr">
        <is>
          <t>改善养殖配套设施、减少饲草浪费、提升养殖效益、增加养殖收入。</t>
        </is>
      </c>
      <c r="I376" s="65" t="n">
        <v>10</v>
      </c>
      <c r="J376" s="164" t="n">
        <v>0.0074</v>
      </c>
      <c r="K376" s="164" t="n">
        <v>0.03108</v>
      </c>
      <c r="L376" s="65" t="inlineStr">
        <is>
          <t>畜牧局</t>
        </is>
      </c>
      <c r="M376" s="65" t="inlineStr">
        <is>
          <t>八珠乡</t>
        </is>
      </c>
      <c r="N376" s="65" t="n">
        <v>2020.12</v>
      </c>
      <c r="O376" s="65" t="n"/>
    </row>
    <row r="377" ht="43" customFormat="1" customHeight="1" s="2">
      <c r="A377" s="32" t="inlineStr">
        <is>
          <t>（6）</t>
        </is>
      </c>
      <c r="B377" s="65" t="inlineStr">
        <is>
          <t>樊家川镇一般户
羊棚建设</t>
        </is>
      </c>
      <c r="C377" s="65" t="inlineStr">
        <is>
          <t>新建</t>
        </is>
      </c>
      <c r="D377" s="65" t="inlineStr">
        <is>
          <t>2021.01
-
2021.12</t>
        </is>
      </c>
      <c r="E377" s="65" t="inlineStr">
        <is>
          <t>樊家川镇</t>
        </is>
      </c>
      <c r="F377" s="34" t="inlineStr">
        <is>
          <t>全镇共扶持7个村新建及改扩建羊畜暖棚44户44座。其中：慕家河村4户4座、樊家川村6户6座、马驿沟村14户14座、长城村5户5座、闫塬村7户7座、李崾岘村4户4座、马骏滩村4户4座。</t>
        </is>
      </c>
      <c r="G377" s="65" t="n">
        <v>73.8</v>
      </c>
      <c r="H377" s="34" t="inlineStr">
        <is>
          <t>改善养殖配套设施、减少饲草浪费、提升养殖效益、增加养殖收入。</t>
        </is>
      </c>
      <c r="I377" s="65" t="n">
        <v>7</v>
      </c>
      <c r="J377" s="164" t="n">
        <v>0.0044</v>
      </c>
      <c r="K377" s="164" t="n">
        <v>0.01848</v>
      </c>
      <c r="L377" s="65" t="inlineStr">
        <is>
          <t>畜牧局</t>
        </is>
      </c>
      <c r="M377" s="65" t="inlineStr">
        <is>
          <t>樊家川镇</t>
        </is>
      </c>
      <c r="N377" s="65" t="n">
        <v>2020.12</v>
      </c>
      <c r="O377" s="65" t="n"/>
    </row>
    <row r="378" ht="45" customFormat="1" customHeight="1" s="2">
      <c r="A378" s="32" t="inlineStr">
        <is>
          <t>（7）</t>
        </is>
      </c>
      <c r="B378" s="65" t="inlineStr">
        <is>
          <t>虎洞镇一般户
羊棚建设</t>
        </is>
      </c>
      <c r="C378" s="65" t="inlineStr">
        <is>
          <t>新建</t>
        </is>
      </c>
      <c r="D378" s="65" t="inlineStr">
        <is>
          <t>2021.01
-
2021.12</t>
        </is>
      </c>
      <c r="E378" s="65" t="inlineStr">
        <is>
          <t>虎洞镇</t>
        </is>
      </c>
      <c r="F378" s="34" t="inlineStr">
        <is>
          <t>全镇共扶持9个村新建及改扩建羊畜暖棚126户126座。其中：常兆台村5户5座、贾驿村27户27座、刘解掌村6户6座、张家湾村16户16座、半个城村14户14座、魏家河村6户6座、高庙湾村7户7座、金庄塬村34户34座、砂井子11户11座</t>
        </is>
      </c>
      <c r="G378" s="65" t="n">
        <v>141.3</v>
      </c>
      <c r="H378" s="34" t="inlineStr">
        <is>
          <t>改善养殖配套设施、减少饲草浪费、提升养殖效益、增加养殖收入。</t>
        </is>
      </c>
      <c r="I378" s="65" t="n">
        <v>9</v>
      </c>
      <c r="J378" s="164" t="n">
        <v>0.0126</v>
      </c>
      <c r="K378" s="164" t="n">
        <v>0.05292</v>
      </c>
      <c r="L378" s="65" t="inlineStr">
        <is>
          <t>畜牧局</t>
        </is>
      </c>
      <c r="M378" s="65" t="inlineStr">
        <is>
          <t>虎洞镇</t>
        </is>
      </c>
      <c r="N378" s="65" t="n">
        <v>2020.12</v>
      </c>
      <c r="O378" s="65" t="n"/>
    </row>
    <row r="379" ht="45" customFormat="1" customHeight="1" s="2">
      <c r="A379" s="32" t="inlineStr">
        <is>
          <t>（8）</t>
        </is>
      </c>
      <c r="B379" s="65" t="inlineStr">
        <is>
          <t>芦家湾乡一般户
羊棚建设</t>
        </is>
      </c>
      <c r="C379" s="65" t="inlineStr">
        <is>
          <t>新建</t>
        </is>
      </c>
      <c r="D379" s="65" t="inlineStr">
        <is>
          <t>2021.01
-
2021.12</t>
        </is>
      </c>
      <c r="E379" s="65" t="inlineStr">
        <is>
          <t>芦家湾乡</t>
        </is>
      </c>
      <c r="F379" s="34" t="inlineStr">
        <is>
          <t>全乡共扶持10个村新建及改扩建羊畜暖棚60户60座。其中：杨新庄村3户3座、花儿掌村9户9座、庙儿掌村3户3座、井川村2户2座、宋家掌村10户10座、桃李湾村4户4座、王庄村8户8座、大堡条村10户10座、盘龙村6户6座、小堡条村5户5座。</t>
        </is>
      </c>
      <c r="G379" s="65" t="n">
        <v>107.4</v>
      </c>
      <c r="H379" s="34" t="inlineStr">
        <is>
          <t>改善养殖配套设施、减少饲草浪费、提升养殖效益、增加养殖收入。</t>
        </is>
      </c>
      <c r="I379" s="65" t="n">
        <v>10</v>
      </c>
      <c r="J379" s="164" t="n">
        <v>0.006</v>
      </c>
      <c r="K379" s="164" t="n">
        <v>0.0252</v>
      </c>
      <c r="L379" s="65" t="inlineStr">
        <is>
          <t>畜牧局</t>
        </is>
      </c>
      <c r="M379" s="65" t="inlineStr">
        <is>
          <t>芦家湾乡</t>
        </is>
      </c>
      <c r="N379" s="65" t="n">
        <v>2020.12</v>
      </c>
      <c r="O379" s="65" t="n"/>
    </row>
    <row r="380" ht="47" customFormat="1" customHeight="1" s="2">
      <c r="A380" s="32" t="inlineStr">
        <is>
          <t>（9）</t>
        </is>
      </c>
      <c r="B380" s="65" t="inlineStr">
        <is>
          <t>罗山川乡一般户
羊棚建设</t>
        </is>
      </c>
      <c r="C380" s="65" t="inlineStr">
        <is>
          <t>新建</t>
        </is>
      </c>
      <c r="D380" s="65" t="inlineStr">
        <is>
          <t>2021.01
-
2021.12</t>
        </is>
      </c>
      <c r="E380" s="65" t="inlineStr">
        <is>
          <t>罗山川乡</t>
        </is>
      </c>
      <c r="F380" s="34" t="inlineStr">
        <is>
          <t>全乡共扶持8个村新建及改扩建羊畜暖棚63户63座。。其中：西阳洼村5座、苇芝城村4座、龙柏山村8座、兰家掌村11座、大树塬村20座、陈渠子村3座、山水湾村2座、光明村10座。</t>
        </is>
      </c>
      <c r="G380" s="65" t="n">
        <v>113.4</v>
      </c>
      <c r="H380" s="34" t="inlineStr">
        <is>
          <t>改善养殖配套设施、减少饲草浪费、提升养殖效益、增加养殖收入。</t>
        </is>
      </c>
      <c r="I380" s="65" t="n">
        <v>8</v>
      </c>
      <c r="J380" s="164" t="n">
        <v>0.0063</v>
      </c>
      <c r="K380" s="164" t="n">
        <v>0.02646</v>
      </c>
      <c r="L380" s="65" t="inlineStr">
        <is>
          <t>畜牧局</t>
        </is>
      </c>
      <c r="M380" s="65" t="inlineStr">
        <is>
          <t>罗山川乡</t>
        </is>
      </c>
      <c r="N380" s="65" t="n">
        <v>2020.12</v>
      </c>
      <c r="O380" s="65" t="n"/>
    </row>
    <row r="381" ht="57" customFormat="1" customHeight="1" s="2">
      <c r="A381" s="32" t="inlineStr">
        <is>
          <t>（10）</t>
        </is>
      </c>
      <c r="B381" s="65" t="inlineStr">
        <is>
          <t>毛井镇一般户
羊棚建设</t>
        </is>
      </c>
      <c r="C381" s="65" t="inlineStr">
        <is>
          <t>新建</t>
        </is>
      </c>
      <c r="D381" s="65" t="inlineStr">
        <is>
          <t>2021.01
-
2021.12</t>
        </is>
      </c>
      <c r="E381" s="65" t="inlineStr">
        <is>
          <t>毛井镇</t>
        </is>
      </c>
      <c r="F381" s="34" t="inlineStr">
        <is>
          <t>全镇共扶持12个村新建及改扩建羊畜暖棚43户43座。其中：二条俭村1户1座、砖城子村6户6座、山西掌村1户1座、杨东掌村1户1座、施家滩村2户2座、乔崾岘村4户4座、黄寨柯村6户6座、高家洼村2户2座、丁连掌村13户13座、大户掌村1户1座、红土咀村4户4座、马趟村2户2座。</t>
        </is>
      </c>
      <c r="G381" s="65" t="n">
        <v>70.2</v>
      </c>
      <c r="H381" s="34" t="inlineStr">
        <is>
          <t>改善养殖配套设施、减少饲草浪费、提升养殖效益、增加养殖收入。</t>
        </is>
      </c>
      <c r="I381" s="65" t="n">
        <v>12</v>
      </c>
      <c r="J381" s="164" t="n">
        <v>0.0043</v>
      </c>
      <c r="K381" s="164" t="n">
        <v>0.01806</v>
      </c>
      <c r="L381" s="65" t="inlineStr">
        <is>
          <t>畜牧局</t>
        </is>
      </c>
      <c r="M381" s="65" t="inlineStr">
        <is>
          <t>毛井镇</t>
        </is>
      </c>
      <c r="N381" s="65" t="n">
        <v>2020.12</v>
      </c>
      <c r="O381" s="65" t="n"/>
    </row>
    <row r="382" ht="68" customFormat="1" customHeight="1" s="2">
      <c r="A382" s="32" t="inlineStr">
        <is>
          <t>（11）</t>
        </is>
      </c>
      <c r="B382" s="65" t="inlineStr">
        <is>
          <t>木钵镇一般户
羊棚建设</t>
        </is>
      </c>
      <c r="C382" s="65" t="inlineStr">
        <is>
          <t>新建</t>
        </is>
      </c>
      <c r="D382" s="65" t="inlineStr">
        <is>
          <t>2021.01
-
2021.12</t>
        </is>
      </c>
      <c r="E382" s="65" t="inlineStr">
        <is>
          <t>木钵镇</t>
        </is>
      </c>
      <c r="F382" s="34" t="inlineStr">
        <is>
          <t>全镇共扶持16个村新建及改扩建羊畜暖棚54户54座。其中：殷家桥村3户3座、木钵街村5户5座、周湾村2户2座、韩洼子村2户2座、曹旗村3户3座、高寨村4户4座、高楼塬村3户3座、刘家塬村3户3座、白家掌村2户2座、邓寨子村4户4座、郭西掌村7户7座、二合塬村6户6座、坪子塬村3户3座、井儿岔村4户4座、罗家沟村1户1座、水坝滩村2户2座。</t>
        </is>
      </c>
      <c r="G382" s="65" t="n">
        <v>87</v>
      </c>
      <c r="H382" s="34" t="inlineStr">
        <is>
          <t>改善养殖配套设施、减少饲草浪费、提升养殖效益、增加养殖收入。</t>
        </is>
      </c>
      <c r="I382" s="65" t="n">
        <v>16</v>
      </c>
      <c r="J382" s="164" t="n">
        <v>0.0054</v>
      </c>
      <c r="K382" s="164" t="n">
        <v>0.02268</v>
      </c>
      <c r="L382" s="65" t="inlineStr">
        <is>
          <t>畜牧局</t>
        </is>
      </c>
      <c r="M382" s="65" t="inlineStr">
        <is>
          <t>木钵镇</t>
        </is>
      </c>
      <c r="N382" s="65" t="n">
        <v>2020.12</v>
      </c>
      <c r="O382" s="65" t="n"/>
    </row>
    <row r="383" ht="42" customFormat="1" customHeight="1" s="2">
      <c r="A383" s="32" t="inlineStr">
        <is>
          <t>（12）</t>
        </is>
      </c>
      <c r="B383" s="65" t="inlineStr">
        <is>
          <t>南湫乡一般户
羊棚建设</t>
        </is>
      </c>
      <c r="C383" s="65" t="inlineStr">
        <is>
          <t>新建</t>
        </is>
      </c>
      <c r="D383" s="65" t="inlineStr">
        <is>
          <t>2021.01
-
2021.12</t>
        </is>
      </c>
      <c r="E383" s="65" t="inlineStr">
        <is>
          <t>南湫乡</t>
        </is>
      </c>
      <c r="F383" s="34" t="inlineStr">
        <is>
          <t>全乡共扶持6个村新建及改扩建羊畜暖棚31户31座。其中：花儿山村10户10座、党家洼村2户2座、代家洼村9户9座、岳后渠村1户1座、洪涝池村3户3座、双井子村6户6座。</t>
        </is>
      </c>
      <c r="G383" s="65" t="n">
        <v>41.7</v>
      </c>
      <c r="H383" s="34" t="inlineStr">
        <is>
          <t>改善养殖配套设施、减少饲草浪费、提升养殖效益、增加养殖收入。</t>
        </is>
      </c>
      <c r="I383" s="65" t="n">
        <v>6</v>
      </c>
      <c r="J383" s="164" t="n">
        <v>0.0031</v>
      </c>
      <c r="K383" s="164" t="n">
        <v>0.01302</v>
      </c>
      <c r="L383" s="65" t="inlineStr">
        <is>
          <t>畜牧局</t>
        </is>
      </c>
      <c r="M383" s="65" t="inlineStr">
        <is>
          <t>南湫乡</t>
        </is>
      </c>
      <c r="N383" s="65" t="n">
        <v>2020.12</v>
      </c>
      <c r="O383" s="65" t="n"/>
    </row>
    <row r="384" ht="42" customFormat="1" customHeight="1" s="2">
      <c r="A384" s="32" t="inlineStr">
        <is>
          <t>（13）</t>
        </is>
      </c>
      <c r="B384" s="65" t="inlineStr">
        <is>
          <t>秦团庄乡一般户
羊棚建设</t>
        </is>
      </c>
      <c r="C384" s="65" t="inlineStr">
        <is>
          <t>新建</t>
        </is>
      </c>
      <c r="D384" s="65" t="inlineStr">
        <is>
          <t>2021.01
-
2021.12</t>
        </is>
      </c>
      <c r="E384" s="65" t="inlineStr">
        <is>
          <t>秦团庄乡</t>
        </is>
      </c>
      <c r="F384" s="34" t="inlineStr">
        <is>
          <t>全乡共扶持8个村新建及改扩建羊畜暖棚22户22座。其中：王团庄村2户2座、新峁村1户1座、白塬畔村4户4座、秦团庄村3户3座、南掌堡子2户2座、贾塬村3户3座、大天子村3户3座、新集子村4户4座。</t>
        </is>
      </c>
      <c r="G384" s="65" t="n">
        <v>28.8</v>
      </c>
      <c r="H384" s="34" t="inlineStr">
        <is>
          <t>改善养殖配套设施、减少饲草浪费、提升养殖效益、增加养殖收入。</t>
        </is>
      </c>
      <c r="I384" s="65" t="n">
        <v>8</v>
      </c>
      <c r="J384" s="164" t="n">
        <v>0.0022</v>
      </c>
      <c r="K384" s="164" t="n">
        <v>0.00924</v>
      </c>
      <c r="L384" s="65" t="inlineStr">
        <is>
          <t>畜牧局</t>
        </is>
      </c>
      <c r="M384" s="65" t="inlineStr">
        <is>
          <t>秦团庄乡</t>
        </is>
      </c>
      <c r="N384" s="65" t="n">
        <v>2020.12</v>
      </c>
      <c r="O384" s="65" t="n"/>
    </row>
    <row r="385" ht="63" customFormat="1" customHeight="1" s="2">
      <c r="A385" s="32" t="inlineStr">
        <is>
          <t>（14）</t>
        </is>
      </c>
      <c r="B385" s="65" t="inlineStr">
        <is>
          <t>曲子镇一般户
羊棚建设</t>
        </is>
      </c>
      <c r="C385" s="65" t="inlineStr">
        <is>
          <t>新建</t>
        </is>
      </c>
      <c r="D385" s="65" t="inlineStr">
        <is>
          <t>2021.01
-
2021.12</t>
        </is>
      </c>
      <c r="E385" s="65" t="inlineStr">
        <is>
          <t>曲子镇</t>
        </is>
      </c>
      <c r="F385" s="34" t="inlineStr">
        <is>
          <t>全镇共扶持11个村新建及改扩建羊畜暖棚161户161座。其中：双城村5户5座、刘旗村8户8座、高李湾村12户12座、楼房子村34户34座、西沟村17户17座、宋家塬村17户17座、许家塬村39户39座、金村寺村8户8座、油坊塬村8户8座、金盆掌村6户6座、小庄子村7户7座。</t>
        </is>
      </c>
      <c r="G385" s="65" t="n">
        <v>258.6</v>
      </c>
      <c r="H385" s="34" t="inlineStr">
        <is>
          <t>改善养殖配套设施、减少饲草浪费、提升养殖效益、增加养殖收入。</t>
        </is>
      </c>
      <c r="I385" s="65" t="n">
        <v>11</v>
      </c>
      <c r="J385" s="164" t="n">
        <v>0.0161</v>
      </c>
      <c r="K385" s="164" t="n">
        <v>0.06762</v>
      </c>
      <c r="L385" s="65" t="inlineStr">
        <is>
          <t>畜牧局</t>
        </is>
      </c>
      <c r="M385" s="65" t="inlineStr">
        <is>
          <t>曲子镇</t>
        </is>
      </c>
      <c r="N385" s="65" t="n">
        <v>2020.12</v>
      </c>
      <c r="O385" s="65" t="n"/>
    </row>
    <row r="386" ht="48" customFormat="1" customHeight="1" s="2">
      <c r="A386" s="32" t="inlineStr">
        <is>
          <t>（15）</t>
        </is>
      </c>
      <c r="B386" s="65" t="inlineStr">
        <is>
          <t>山城乡一般户
羊棚建设</t>
        </is>
      </c>
      <c r="C386" s="65" t="inlineStr">
        <is>
          <t>新建</t>
        </is>
      </c>
      <c r="D386" s="65" t="inlineStr">
        <is>
          <t>2021.01
-
2021.12</t>
        </is>
      </c>
      <c r="E386" s="65" t="inlineStr">
        <is>
          <t>山城乡</t>
        </is>
      </c>
      <c r="F386" s="34" t="inlineStr">
        <is>
          <t>全乡共扶持8个村新建及改扩建羊畜暖棚52户52座。其中:山城堡村5户5座、八里铺村3户3座、薛塬村16户16座、王山口子村13户13座、冯家沟村3户3座、郝掌村3户3座、赵庄村4户4座、谢庄村5户5座。</t>
        </is>
      </c>
      <c r="G386" s="65" t="n">
        <v>87.90000000000001</v>
      </c>
      <c r="H386" s="34" t="inlineStr">
        <is>
          <t>改善养殖配套设施、减少饲草浪费、提升养殖效益、增加养殖收入。</t>
        </is>
      </c>
      <c r="I386" s="65" t="n">
        <v>8</v>
      </c>
      <c r="J386" s="164" t="n">
        <v>0.0052</v>
      </c>
      <c r="K386" s="164" t="n">
        <v>0.02184</v>
      </c>
      <c r="L386" s="65" t="inlineStr">
        <is>
          <t>畜牧局</t>
        </is>
      </c>
      <c r="M386" s="65" t="inlineStr">
        <is>
          <t>山城乡</t>
        </is>
      </c>
      <c r="N386" s="65" t="n">
        <v>2020.12</v>
      </c>
      <c r="O386" s="65" t="n"/>
    </row>
    <row r="387" ht="60" customFormat="1" customHeight="1" s="2">
      <c r="A387" s="32" t="inlineStr">
        <is>
          <t>（16）</t>
        </is>
      </c>
      <c r="B387" s="65" t="inlineStr">
        <is>
          <t>天池乡一般户
羊棚建设</t>
        </is>
      </c>
      <c r="C387" s="65" t="inlineStr">
        <is>
          <t>新建</t>
        </is>
      </c>
      <c r="D387" s="65" t="inlineStr">
        <is>
          <t>2021.01
-
2021.12</t>
        </is>
      </c>
      <c r="E387" s="65" t="inlineStr">
        <is>
          <t>天池乡</t>
        </is>
      </c>
      <c r="F387" s="34" t="inlineStr">
        <is>
          <t>全乡共扶持16个村新建及改扩建羊畜暖棚83户83座。其中：天池村4座、张邓塬村11座、梁家河村4座、殷屈河村3座、苏北岔村1座、潘老庄村5座、大庄台村2座、四合掌村9座、老庄湾村1座、井渠淌村6座、鲜岔村2座、碾盘岭村6座、大方山村2座、喜家坪村2座、曹李川村7座、吴城子村18座。</t>
        </is>
      </c>
      <c r="G387" s="65" t="n">
        <v>135.6</v>
      </c>
      <c r="H387" s="34" t="inlineStr">
        <is>
          <t>改善养殖配套设施、减少饲草浪费、提升养殖效益、增加养殖收入。</t>
        </is>
      </c>
      <c r="I387" s="65" t="n">
        <v>16</v>
      </c>
      <c r="J387" s="164" t="n">
        <v>0.0083</v>
      </c>
      <c r="K387" s="164" t="n">
        <v>0.03486</v>
      </c>
      <c r="L387" s="65" t="inlineStr">
        <is>
          <t>畜牧局</t>
        </is>
      </c>
      <c r="M387" s="65" t="inlineStr">
        <is>
          <t>天池乡</t>
        </is>
      </c>
      <c r="N387" s="65" t="n">
        <v>2020.12</v>
      </c>
      <c r="O387" s="65" t="n"/>
    </row>
    <row r="388" ht="48" customFormat="1" customHeight="1" s="2">
      <c r="A388" s="32" t="inlineStr">
        <is>
          <t>（17）</t>
        </is>
      </c>
      <c r="B388" s="65" t="inlineStr">
        <is>
          <t>甜水镇一般户
羊棚建设</t>
        </is>
      </c>
      <c r="C388" s="65" t="inlineStr">
        <is>
          <t>新建</t>
        </is>
      </c>
      <c r="D388" s="65" t="inlineStr">
        <is>
          <t>2021.01
-
2021.12</t>
        </is>
      </c>
      <c r="E388" s="65" t="inlineStr">
        <is>
          <t>甜水镇</t>
        </is>
      </c>
      <c r="F388" s="34" t="inlineStr">
        <is>
          <t>全镇共扶持9个村新建及改扩建羊畜暖棚31户31座。其中：张铁村2户2座、何塬村8户8座、大良洼村6户6座、赵掌村1户1座、七里墩村1户1座、高崾岘村8户8座、鲁掌村1户1座、甜水街村1户1座、邱滩村3户3座。</t>
        </is>
      </c>
      <c r="G388" s="65" t="n">
        <v>48.6</v>
      </c>
      <c r="H388" s="34" t="inlineStr">
        <is>
          <t>改善养殖配套设施、减少饲草浪费、提升养殖效益、增加养殖收入。</t>
        </is>
      </c>
      <c r="I388" s="65" t="n">
        <v>9</v>
      </c>
      <c r="J388" s="164" t="n">
        <v>0.0031</v>
      </c>
      <c r="K388" s="164" t="n">
        <v>0.01302</v>
      </c>
      <c r="L388" s="65" t="inlineStr">
        <is>
          <t>畜牧局</t>
        </is>
      </c>
      <c r="M388" s="65" t="inlineStr">
        <is>
          <t>甜水镇</t>
        </is>
      </c>
      <c r="N388" s="65" t="n">
        <v>2020.12</v>
      </c>
      <c r="O388" s="65" t="n"/>
    </row>
    <row r="389" ht="45" customFormat="1" customHeight="1" s="2">
      <c r="A389" s="32" t="inlineStr">
        <is>
          <t>（18）</t>
        </is>
      </c>
      <c r="B389" s="65" t="inlineStr">
        <is>
          <t>小南沟乡一般户
羊棚建设</t>
        </is>
      </c>
      <c r="C389" s="65" t="inlineStr">
        <is>
          <t>新建</t>
        </is>
      </c>
      <c r="D389" s="65" t="inlineStr">
        <is>
          <t>2021.01
-
2021.12</t>
        </is>
      </c>
      <c r="E389" s="65" t="inlineStr">
        <is>
          <t>小南沟乡</t>
        </is>
      </c>
      <c r="F389" s="34" t="inlineStr">
        <is>
          <t>全乡共扶持9个村新建及改扩建羊畜暖棚42户42座。其中：丁寨柯村2户2座、燕麦掌村1户1座、陈掌村3户3座、李上山村3户3座、汪天子村14户14座、小南沟村4户4座、李塬村5户5座、连川村4户4座、粉子山村6户6座。</t>
        </is>
      </c>
      <c r="G389" s="65" t="n">
        <v>40.5</v>
      </c>
      <c r="H389" s="34" t="inlineStr">
        <is>
          <t>改善养殖配套设施、减少饲草浪费、提升养殖效益、增加养殖收入。</t>
        </is>
      </c>
      <c r="I389" s="65" t="n">
        <v>9</v>
      </c>
      <c r="J389" s="164" t="n">
        <v>0.0042</v>
      </c>
      <c r="K389" s="164" t="n">
        <v>0.01764</v>
      </c>
      <c r="L389" s="65" t="inlineStr">
        <is>
          <t>畜牧局</t>
        </is>
      </c>
      <c r="M389" s="65" t="inlineStr">
        <is>
          <t>小南沟乡</t>
        </is>
      </c>
      <c r="N389" s="65" t="n">
        <v>2020.12</v>
      </c>
      <c r="O389" s="65" t="n"/>
    </row>
    <row r="390" ht="48" customFormat="1" customHeight="1" s="2">
      <c r="A390" s="32" t="inlineStr">
        <is>
          <t>（19）</t>
        </is>
      </c>
      <c r="B390" s="65" t="inlineStr">
        <is>
          <t>演武乡一般户
羊棚建设</t>
        </is>
      </c>
      <c r="C390" s="65" t="inlineStr">
        <is>
          <t>新建</t>
        </is>
      </c>
      <c r="D390" s="65" t="inlineStr">
        <is>
          <t>2021.01
-
2021.12</t>
        </is>
      </c>
      <c r="E390" s="65" t="inlineStr">
        <is>
          <t>演武乡</t>
        </is>
      </c>
      <c r="F390" s="34" t="inlineStr">
        <is>
          <t>全乡共扶持9个村新建及改扩建羊畜暖棚100户100座。其中：曳郭咀村3户3座、杨家洼村14户14座、佛岔村16户16座、黑泉河村25户25座、刘坪村10户10座、黄山村5户5座、路家塬村11户11座、吴家塬村5户5座、走马硷村11户11座。</t>
        </is>
      </c>
      <c r="G390" s="65" t="n">
        <v>135</v>
      </c>
      <c r="H390" s="34" t="inlineStr">
        <is>
          <t>改善养殖配套设施、减少饲草浪费、提升养殖效益、增加养殖收入。</t>
        </is>
      </c>
      <c r="I390" s="65" t="n">
        <v>9</v>
      </c>
      <c r="J390" s="164" t="n">
        <v>0.01</v>
      </c>
      <c r="K390" s="164" t="n">
        <v>0.042</v>
      </c>
      <c r="L390" s="65" t="inlineStr">
        <is>
          <t>畜牧局</t>
        </is>
      </c>
      <c r="M390" s="65" t="inlineStr">
        <is>
          <t>演武乡</t>
        </is>
      </c>
      <c r="N390" s="65" t="n">
        <v>2020.12</v>
      </c>
      <c r="O390" s="65" t="n"/>
    </row>
    <row r="391" ht="46" customFormat="1" customHeight="1" s="2">
      <c r="A391" s="21" t="inlineStr">
        <is>
          <t>1.8</t>
        </is>
      </c>
      <c r="B391" s="24" t="inlineStr">
        <is>
          <t>羊畜暖棚建设合计</t>
        </is>
      </c>
      <c r="C391" s="24" t="inlineStr">
        <is>
          <t>新建</t>
        </is>
      </c>
      <c r="D391" s="24" t="inlineStr">
        <is>
          <t>2021.01
-
2021.12</t>
        </is>
      </c>
      <c r="E391" s="95" t="inlineStr">
        <is>
          <t>洪德镇等2乡镇</t>
        </is>
      </c>
      <c r="F391" s="31" t="inlineStr">
        <is>
          <t>扶持454户养殖户每户新建一座，“50+50”㎡暖棚每座补助1.2万元，“75+75”㎡暖棚每座补助1.8万元，“63+45”㎡暖棚每座补助1.8万元。产权归农户所有。</t>
        </is>
      </c>
      <c r="G391" s="24" t="n">
        <v>720</v>
      </c>
      <c r="H391" s="31" t="inlineStr">
        <is>
          <t>扶持养殖户发展草畜产业，改善养殖户生产条件，增加养殖收入。</t>
        </is>
      </c>
      <c r="I391" s="24" t="n">
        <v>47</v>
      </c>
      <c r="J391" s="160" t="n">
        <v>0.0454</v>
      </c>
      <c r="K391" s="160" t="n">
        <v>0.2087</v>
      </c>
      <c r="L391" s="24" t="inlineStr">
        <is>
          <t>畜牧局</t>
        </is>
      </c>
      <c r="M391" s="24" t="inlineStr">
        <is>
          <t>洪德镇</t>
        </is>
      </c>
      <c r="N391" s="65" t="n">
        <v>2020.12</v>
      </c>
      <c r="O391" s="24" t="n"/>
    </row>
    <row r="392" ht="39" customFormat="1" customHeight="1" s="2">
      <c r="A392" s="29" t="inlineStr">
        <is>
          <t>（1）</t>
        </is>
      </c>
      <c r="B392" s="29" t="inlineStr">
        <is>
          <t>脱贫户（监测对象）羊畜暖棚建设</t>
        </is>
      </c>
      <c r="C392" s="29" t="inlineStr">
        <is>
          <t>新建</t>
        </is>
      </c>
      <c r="D392" s="65" t="inlineStr">
        <is>
          <t>2021.01
-
2021.12</t>
        </is>
      </c>
      <c r="E392" s="29" t="inlineStr">
        <is>
          <t>洪德镇</t>
        </is>
      </c>
      <c r="F392" s="62" t="inlineStr">
        <is>
          <t>扶持263户脱贫户每户新建1座。373.2万元、</t>
        </is>
      </c>
      <c r="G392" s="29" t="n">
        <v>373.2</v>
      </c>
      <c r="H392" s="62" t="inlineStr">
        <is>
          <t>扶持建档立卡户发展草畜产业，改善建档立卡户生产条件，提高建档立卡户收入。</t>
        </is>
      </c>
      <c r="I392" s="29" t="n">
        <v>18</v>
      </c>
      <c r="J392" s="163" t="n">
        <v>0.0185</v>
      </c>
      <c r="K392" s="163" t="n">
        <v>0.09324</v>
      </c>
      <c r="L392" s="29" t="inlineStr">
        <is>
          <t>畜牧局</t>
        </is>
      </c>
      <c r="M392" s="29" t="inlineStr">
        <is>
          <t>洪德镇</t>
        </is>
      </c>
      <c r="N392" s="65" t="n">
        <v>2020.12</v>
      </c>
      <c r="O392" s="65" t="n"/>
    </row>
    <row r="393" ht="57" customFormat="1" customHeight="1" s="2">
      <c r="A393" s="29" t="inlineStr">
        <is>
          <t>（2）</t>
        </is>
      </c>
      <c r="B393" s="29" t="inlineStr">
        <is>
          <t>脱贫户（监测对象）羊棚建设</t>
        </is>
      </c>
      <c r="C393" s="29" t="inlineStr">
        <is>
          <t>新建</t>
        </is>
      </c>
      <c r="D393" s="65" t="inlineStr">
        <is>
          <t>2021.01
-
2021.12</t>
        </is>
      </c>
      <c r="E393" s="29" t="inlineStr">
        <is>
          <t>甜水镇</t>
        </is>
      </c>
      <c r="F393" s="62" t="inlineStr">
        <is>
          <t>扶持10个村143户新建及改扩建1座。其中：甜水街村14座、张铁村21座、鲁掌村3座、何塬村35座、邱滩村13座、赵掌村16座、高崾岘村21座、狼儿滩村15座、大良洼村3座、七里墩村2座。</t>
        </is>
      </c>
      <c r="G393" s="29" t="n">
        <v>222</v>
      </c>
      <c r="H393" s="62" t="inlineStr">
        <is>
          <t>改善养殖配套设施、减少饲草浪费、提升养殖效益、增加养殖收入。</t>
        </is>
      </c>
      <c r="I393" s="29" t="n">
        <v>10</v>
      </c>
      <c r="J393" s="163" t="n">
        <v>0.0143</v>
      </c>
      <c r="K393" s="163" t="n">
        <v>0.06006</v>
      </c>
      <c r="L393" s="29" t="inlineStr">
        <is>
          <t>畜牧局</t>
        </is>
      </c>
      <c r="M393" s="29" t="inlineStr">
        <is>
          <t>甜水镇</t>
        </is>
      </c>
      <c r="N393" s="65" t="n">
        <v>2020.12</v>
      </c>
      <c r="O393" s="65" t="n"/>
    </row>
    <row r="394" ht="36" customFormat="1" customHeight="1" s="2">
      <c r="A394" s="29" t="inlineStr">
        <is>
          <t>（3）</t>
        </is>
      </c>
      <c r="B394" s="65" t="inlineStr">
        <is>
          <t>洪德镇一般户
羊畜暖棚建设</t>
        </is>
      </c>
      <c r="C394" s="65" t="inlineStr">
        <is>
          <t>新建</t>
        </is>
      </c>
      <c r="D394" s="65" t="inlineStr">
        <is>
          <t>2021.01
-
2021.12</t>
        </is>
      </c>
      <c r="E394" s="65" t="inlineStr">
        <is>
          <t>洪德镇</t>
        </is>
      </c>
      <c r="F394" s="34" t="inlineStr">
        <is>
          <t>扶持户72户一般农每户新建暖棚1座。</t>
        </is>
      </c>
      <c r="G394" s="65" t="n">
        <v>124.8</v>
      </c>
      <c r="H394" s="34" t="inlineStr">
        <is>
          <t>扶持养殖户发展草畜产业，改善养殖户生产条件，增加养殖收入。</t>
        </is>
      </c>
      <c r="I394" s="65" t="n">
        <v>19</v>
      </c>
      <c r="J394" s="164" t="n">
        <v>0.0126</v>
      </c>
      <c r="K394" s="164" t="n">
        <v>0.05544</v>
      </c>
      <c r="L394" s="65" t="inlineStr">
        <is>
          <t>畜牧局</t>
        </is>
      </c>
      <c r="M394" s="65" t="inlineStr">
        <is>
          <t>洪德镇</t>
        </is>
      </c>
      <c r="N394" s="65" t="n">
        <v>2020.12</v>
      </c>
      <c r="O394" s="65" t="n"/>
    </row>
    <row r="395" ht="43" customFormat="1" customHeight="1" s="2">
      <c r="A395" s="21" t="inlineStr">
        <is>
          <t>1.9</t>
        </is>
      </c>
      <c r="B395" s="24" t="inlineStr">
        <is>
          <t>草棚建设合计</t>
        </is>
      </c>
      <c r="C395" s="24" t="inlineStr">
        <is>
          <t>新建</t>
        </is>
      </c>
      <c r="D395" s="24" t="inlineStr">
        <is>
          <t>2021.01
-
2021.12</t>
        </is>
      </c>
      <c r="E395" s="24" t="inlineStr">
        <is>
          <t>全县20个乡镇</t>
        </is>
      </c>
      <c r="F395" s="31" t="inlineStr">
        <is>
          <t>扶持2931户脱贫户（监测对象）、1412户一般户，每户新建草棚1座。产权归农户所有。</t>
        </is>
      </c>
      <c r="G395" s="24" t="n">
        <v>3040.1</v>
      </c>
      <c r="H395" s="31" t="inlineStr">
        <is>
          <t>改善养殖配套设施、减少饲草浪费、提升养殖效益、增加养殖收入。</t>
        </is>
      </c>
      <c r="I395" s="24" t="n">
        <v>251</v>
      </c>
      <c r="J395" s="160" t="n">
        <v>0.4343</v>
      </c>
      <c r="K395" s="160" t="n">
        <v>1.8631</v>
      </c>
      <c r="L395" s="24" t="inlineStr">
        <is>
          <t>畜牧局</t>
        </is>
      </c>
      <c r="M395" s="24" t="inlineStr">
        <is>
          <t>全20个乡镇</t>
        </is>
      </c>
      <c r="N395" s="65" t="n">
        <v>2020.12</v>
      </c>
      <c r="O395" s="24" t="n"/>
    </row>
    <row r="396" ht="36" customFormat="1" customHeight="1" s="2">
      <c r="A396" s="32" t="inlineStr">
        <is>
          <t>1.9.1</t>
        </is>
      </c>
      <c r="B396" s="65" t="inlineStr">
        <is>
          <t>脱贫户（监测对象）草棚建设合计</t>
        </is>
      </c>
      <c r="C396" s="65" t="inlineStr">
        <is>
          <t>新建</t>
        </is>
      </c>
      <c r="D396" s="65" t="inlineStr">
        <is>
          <t>2021.01-2121.12</t>
        </is>
      </c>
      <c r="E396" s="65" t="inlineStr">
        <is>
          <t>车道镇20个乡镇</t>
        </is>
      </c>
      <c r="F396" s="34" t="inlineStr">
        <is>
          <t>扶持20个乡镇226个村2931户脱贫户（监测对象）每户新建草棚1座，每座补助7000元。</t>
        </is>
      </c>
      <c r="G396" s="65" t="n">
        <v>2051.7</v>
      </c>
      <c r="H396" s="34" t="inlineStr">
        <is>
          <t>改善养殖配套设施、减少饲草浪费、提升养殖效益、增加养殖收入。</t>
        </is>
      </c>
      <c r="I396" s="65" t="n">
        <v>226</v>
      </c>
      <c r="J396" s="164" t="n">
        <v>0.2931</v>
      </c>
      <c r="K396" s="164" t="n">
        <v>1.2747</v>
      </c>
      <c r="L396" s="65" t="inlineStr">
        <is>
          <t>畜牧局</t>
        </is>
      </c>
      <c r="M396" s="65" t="inlineStr">
        <is>
          <t>车道镇等20个乡镇</t>
        </is>
      </c>
      <c r="N396" s="65" t="n">
        <v>2020.12</v>
      </c>
      <c r="O396" s="65" t="n"/>
    </row>
    <row r="397" ht="66" customFormat="1" customHeight="1" s="2">
      <c r="A397" s="32" t="inlineStr">
        <is>
          <t>（1）</t>
        </is>
      </c>
      <c r="B397" s="65" t="inlineStr">
        <is>
          <t>脱贫户（监测对象）草棚建设</t>
        </is>
      </c>
      <c r="C397" s="65" t="inlineStr">
        <is>
          <t>新建</t>
        </is>
      </c>
      <c r="D397" s="65" t="inlineStr">
        <is>
          <t>2021.01-2121.12</t>
        </is>
      </c>
      <c r="E397" s="65" t="inlineStr">
        <is>
          <t>车道镇</t>
        </is>
      </c>
      <c r="F397" s="34" t="inlineStr">
        <is>
          <t>扶持16村291户脱贫户（监测对象）每户新建草棚1座，其中：元峁村18户18座、苦水掌23户23座、双庙村16户16座、王西掌32户32座、吊渠村19户19座、三角城村7户7座、杨掌村16户16座、万安村28户28座、魏洼村52户52座、陈掌村9户9座、红台村9户9座、樱桃掌村9户9座、安掌村10户10座、代掌村17户17座、刘渠村15户15座、刘园子村11户11座。</t>
        </is>
      </c>
      <c r="G397" s="65" t="n">
        <v>203.7</v>
      </c>
      <c r="H397" s="34" t="inlineStr">
        <is>
          <t>改善养殖配套设施、减少饲草浪费、提升养殖效益、增加养殖收入。</t>
        </is>
      </c>
      <c r="I397" s="65" t="n">
        <v>16</v>
      </c>
      <c r="J397" s="164" t="n">
        <v>0.0291</v>
      </c>
      <c r="K397" s="164" t="n">
        <v>0.1222</v>
      </c>
      <c r="L397" s="65" t="inlineStr">
        <is>
          <t>畜牧局</t>
        </is>
      </c>
      <c r="M397" s="65" t="inlineStr">
        <is>
          <t>车道镇</t>
        </is>
      </c>
      <c r="N397" s="65" t="n">
        <v>2020.12</v>
      </c>
      <c r="O397" s="65" t="n"/>
    </row>
    <row r="398" ht="56" customFormat="1" customHeight="1" s="2">
      <c r="A398" s="32" t="inlineStr">
        <is>
          <t>（2）</t>
        </is>
      </c>
      <c r="B398" s="65" t="inlineStr">
        <is>
          <t>脱贫户（监测对象）草棚建设</t>
        </is>
      </c>
      <c r="C398" s="65" t="inlineStr">
        <is>
          <t>新建</t>
        </is>
      </c>
      <c r="D398" s="65" t="inlineStr">
        <is>
          <t>2021.01-2121.12</t>
        </is>
      </c>
      <c r="E398" s="65" t="inlineStr">
        <is>
          <t>耿湾乡</t>
        </is>
      </c>
      <c r="F398" s="34" t="inlineStr">
        <is>
          <t>扶持13村177户脱贫户（监测对象）每户新建草棚1座，其中：郜庄村7户7座、耿河村21户21座、韩老庄村14户14座、郝东掌村13户13座、黑城岔村7户7座、潘掌村10户10座、四合原村21户21座、桃树掌村7户7座、天桥村6户6座、万湾村51户51座、许掌村11户11座、早流渠村7户7座、张台村2户2座。</t>
        </is>
      </c>
      <c r="G398" s="65" t="n">
        <v>123.9</v>
      </c>
      <c r="H398" s="34" t="inlineStr">
        <is>
          <t>改善养殖配套设施、减少饲草浪费、提升养殖效益、增加养殖收入。</t>
        </is>
      </c>
      <c r="I398" s="65" t="n">
        <v>13</v>
      </c>
      <c r="J398" s="164" t="n">
        <v>0.0177</v>
      </c>
      <c r="K398" s="164" t="n">
        <v>0.0743</v>
      </c>
      <c r="L398" s="65" t="inlineStr">
        <is>
          <t>畜牧局</t>
        </is>
      </c>
      <c r="M398" s="65" t="inlineStr">
        <is>
          <t>耿湾乡</t>
        </is>
      </c>
      <c r="N398" s="65" t="n">
        <v>2020.12</v>
      </c>
      <c r="O398" s="65" t="n"/>
    </row>
    <row r="399" ht="71" customFormat="1" customHeight="1" s="2">
      <c r="A399" s="32" t="inlineStr">
        <is>
          <t>（3）</t>
        </is>
      </c>
      <c r="B399" s="65" t="inlineStr">
        <is>
          <t>脱贫户（监测对象）草棚建设</t>
        </is>
      </c>
      <c r="C399" s="65" t="inlineStr">
        <is>
          <t>新建</t>
        </is>
      </c>
      <c r="D399" s="65" t="inlineStr">
        <is>
          <t>2021.01-2121.12</t>
        </is>
      </c>
      <c r="E399" s="65" t="inlineStr">
        <is>
          <t>合道镇</t>
        </is>
      </c>
      <c r="F399" s="34" t="inlineStr">
        <is>
          <t>扶持17村253户脱贫户（监测对象）（监测对象）每户新建草棚1座，其中：常崾岘村14户14座、陈旗塬村8户8座、大路洼村23户23座、何坪村15户15座、红崖洼村7户7座、梁坪村22户22座、尚西坪12户12座、唐台子村8户8座、陶洼子村15户15座、瓦天沟村13户13座、辛坪村7户7座、杨坪沟村10户10座、寨子坪村5户5座、赵家塬村16户16座、朱家塬14户14座、赵台村19户19座、沈家岭村45户45座。</t>
        </is>
      </c>
      <c r="G399" s="65" t="n">
        <v>177.1</v>
      </c>
      <c r="H399" s="34" t="inlineStr">
        <is>
          <t>改善养殖配套设施、减少饲草浪费、提升养殖效益、增加养殖收入。</t>
        </is>
      </c>
      <c r="I399" s="65" t="n">
        <v>17</v>
      </c>
      <c r="J399" s="164" t="n">
        <v>0.0253</v>
      </c>
      <c r="K399" s="164" t="n">
        <v>0.1062</v>
      </c>
      <c r="L399" s="65" t="inlineStr">
        <is>
          <t>畜牧局</t>
        </is>
      </c>
      <c r="M399" s="65" t="inlineStr">
        <is>
          <t>合道镇</t>
        </is>
      </c>
      <c r="N399" s="65" t="n">
        <v>2020.12</v>
      </c>
      <c r="O399" s="65" t="n"/>
    </row>
    <row r="400" ht="47" customFormat="1" customHeight="1" s="2">
      <c r="A400" s="32" t="inlineStr">
        <is>
          <t>（4）</t>
        </is>
      </c>
      <c r="B400" s="65" t="inlineStr">
        <is>
          <t>脱贫户（监测对象）草棚建设</t>
        </is>
      </c>
      <c r="C400" s="65" t="inlineStr">
        <is>
          <t>新建</t>
        </is>
      </c>
      <c r="D400" s="65" t="inlineStr">
        <is>
          <t>2021.01-2121.12</t>
        </is>
      </c>
      <c r="E400" s="65" t="inlineStr">
        <is>
          <t>环城镇</t>
        </is>
      </c>
      <c r="F400" s="34" t="inlineStr">
        <is>
          <t>扶持8村36户脱贫户（监测对象）每户新建草棚1座，一般湖羊养殖专业户有33户33座、其中：高龚塬村6户6座、耿家沟村5户5座、宁老庄村8户8座、龚淌村3户3座、漫塬村3户3座、西川村2户2座、鸳鸯沟村1户1座、赵小掌村8户8座。</t>
        </is>
      </c>
      <c r="G400" s="65" t="n">
        <v>25.2</v>
      </c>
      <c r="H400" s="34" t="inlineStr">
        <is>
          <t>改善养殖配套设施、减少饲草浪费、提升养殖效益、增加养殖收入。</t>
        </is>
      </c>
      <c r="I400" s="65" t="n">
        <v>8</v>
      </c>
      <c r="J400" s="164" t="n">
        <v>0.0036</v>
      </c>
      <c r="K400" s="164" t="n">
        <v>0.0151</v>
      </c>
      <c r="L400" s="65" t="inlineStr">
        <is>
          <t>畜牧局</t>
        </is>
      </c>
      <c r="M400" s="65" t="inlineStr">
        <is>
          <t>环城镇</t>
        </is>
      </c>
      <c r="N400" s="65" t="n">
        <v>2020.12</v>
      </c>
      <c r="O400" s="65" t="n"/>
    </row>
    <row r="401" ht="45" customFormat="1" customHeight="1" s="2">
      <c r="A401" s="32" t="inlineStr">
        <is>
          <t>（5）</t>
        </is>
      </c>
      <c r="B401" s="65" t="inlineStr">
        <is>
          <t>脱贫户（监测对象）草棚建设</t>
        </is>
      </c>
      <c r="C401" s="65" t="inlineStr">
        <is>
          <t>新建</t>
        </is>
      </c>
      <c r="D401" s="65" t="inlineStr">
        <is>
          <t>2021.01-2121.12</t>
        </is>
      </c>
      <c r="E401" s="65" t="inlineStr">
        <is>
          <t>八珠乡</t>
        </is>
      </c>
      <c r="F401" s="34" t="inlineStr">
        <is>
          <t>扶持10村126户脱贫户（监测对象）每户新建草棚1座，其中：八珠塬村8户8座、曹塬村6户6座、瓦崾岘村16户16座、杏树沟村2户2座、塔尔咀村4户4座、马连掌村18户18座、冯家湾村28户28座、苟塬村1户1座、湫坝沟村17户17座、白塬村26户26座。</t>
        </is>
      </c>
      <c r="G401" s="65" t="n">
        <v>88.2</v>
      </c>
      <c r="H401" s="34" t="inlineStr">
        <is>
          <t>改善养殖配套设施、减少饲草浪费、提升养殖效益、增加养殖收入。</t>
        </is>
      </c>
      <c r="I401" s="65" t="n">
        <v>10</v>
      </c>
      <c r="J401" s="164" t="n">
        <v>0.0126</v>
      </c>
      <c r="K401" s="164" t="n">
        <v>0.0529</v>
      </c>
      <c r="L401" s="65" t="inlineStr">
        <is>
          <t>畜牧局</t>
        </is>
      </c>
      <c r="M401" s="65" t="inlineStr">
        <is>
          <t>八珠乡</t>
        </is>
      </c>
      <c r="N401" s="65" t="n">
        <v>2020.12</v>
      </c>
      <c r="O401" s="65" t="n"/>
    </row>
    <row r="402" ht="43" customFormat="1" customHeight="1" s="2">
      <c r="A402" s="32" t="inlineStr">
        <is>
          <t>（6）</t>
        </is>
      </c>
      <c r="B402" s="65" t="inlineStr">
        <is>
          <t>脱贫户（监测对象）草棚建设</t>
        </is>
      </c>
      <c r="C402" s="65" t="inlineStr">
        <is>
          <t>新建</t>
        </is>
      </c>
      <c r="D402" s="65" t="inlineStr">
        <is>
          <t>2021.01-2121.12</t>
        </is>
      </c>
      <c r="E402" s="65" t="inlineStr">
        <is>
          <t>樊家川镇</t>
        </is>
      </c>
      <c r="F402" s="34" t="inlineStr">
        <is>
          <t>扶持8村163户脱贫户（监测对象）163座，其中：慕家河村10户10座、樊家川村11户11座、马驿沟村30户30座、郝集村：7户7座、长城村20户20座、闫塬村21户21座、李崾岘村：25户25座、马骏滩村39户39座。</t>
        </is>
      </c>
      <c r="G402" s="65" t="n">
        <v>114.1</v>
      </c>
      <c r="H402" s="34" t="inlineStr">
        <is>
          <t>改善养殖配套设施、减少饲草浪费、提升养殖效益、增加养殖收入。</t>
        </is>
      </c>
      <c r="I402" s="65" t="n">
        <v>8</v>
      </c>
      <c r="J402" s="164" t="n">
        <v>0.0163</v>
      </c>
      <c r="K402" s="164" t="n">
        <v>0.0684</v>
      </c>
      <c r="L402" s="65" t="inlineStr">
        <is>
          <t>畜牧局</t>
        </is>
      </c>
      <c r="M402" s="65" t="inlineStr">
        <is>
          <t>樊家川镇</t>
        </is>
      </c>
      <c r="N402" s="65" t="n">
        <v>2020.12</v>
      </c>
      <c r="O402" s="65" t="n"/>
    </row>
    <row r="403" ht="43" customFormat="1" customHeight="1" s="2">
      <c r="A403" s="32" t="inlineStr">
        <is>
          <t>（7）</t>
        </is>
      </c>
      <c r="B403" s="65" t="inlineStr">
        <is>
          <t>脱贫户（监测对象）草棚建设</t>
        </is>
      </c>
      <c r="C403" s="65" t="inlineStr">
        <is>
          <t>新建</t>
        </is>
      </c>
      <c r="D403" s="65" t="inlineStr">
        <is>
          <t>2021.01-2121.12</t>
        </is>
      </c>
      <c r="E403" s="65" t="inlineStr">
        <is>
          <t>虎洞镇</t>
        </is>
      </c>
      <c r="F403" s="34" t="inlineStr">
        <is>
          <t>扶持9个村131户脱贫户（监测对象）每户新建草棚1座，其中：常兆台4座、贾驿村1座、刘解掌18座、砂井子15座、张家湾10座、半个城12座、魏家河5座、高庙湾13座、金庄塬53座。</t>
        </is>
      </c>
      <c r="G403" s="65" t="n">
        <v>91.7</v>
      </c>
      <c r="H403" s="34" t="inlineStr">
        <is>
          <t>改善养殖配套设施、减少饲草浪费、提升养殖效益、增加养殖收入。</t>
        </is>
      </c>
      <c r="I403" s="65" t="n">
        <v>9</v>
      </c>
      <c r="J403" s="164" t="n">
        <v>0.0131</v>
      </c>
      <c r="K403" s="164" t="n">
        <v>0.055</v>
      </c>
      <c r="L403" s="65" t="inlineStr">
        <is>
          <t>畜牧局</t>
        </is>
      </c>
      <c r="M403" s="65" t="inlineStr">
        <is>
          <t>虎洞镇</t>
        </is>
      </c>
      <c r="N403" s="65" t="n">
        <v>2020.12</v>
      </c>
      <c r="O403" s="65" t="n"/>
    </row>
    <row r="404" ht="53" customFormat="1" customHeight="1" s="2">
      <c r="A404" s="32" t="inlineStr">
        <is>
          <t>（8）</t>
        </is>
      </c>
      <c r="B404" s="65" t="inlineStr">
        <is>
          <t>脱贫户（监测对象）草棚建设</t>
        </is>
      </c>
      <c r="C404" s="65" t="inlineStr">
        <is>
          <t>新建</t>
        </is>
      </c>
      <c r="D404" s="65" t="inlineStr">
        <is>
          <t>2021.01-2121.12</t>
        </is>
      </c>
      <c r="E404" s="65" t="inlineStr">
        <is>
          <t>芦家湾乡</t>
        </is>
      </c>
      <c r="F404" s="34" t="inlineStr">
        <is>
          <t>扶持10个村179户脱贫户（监测对象）每户新建草棚1座，其中：杨新庄村24户24座、花儿掌村11户11座、庙儿掌村13户13座、井川村3户3座、宋家掌村2户2座、桃李湾村12户12座、王庄村22户22座、大堡条村32户32座、盘龙村48户48座、小堡条村12户12座。</t>
        </is>
      </c>
      <c r="G404" s="65" t="n">
        <v>125.3</v>
      </c>
      <c r="H404" s="34" t="inlineStr">
        <is>
          <t>改善养殖配套设施、减少饲草浪费、提升养殖效益、增加养殖收入。</t>
        </is>
      </c>
      <c r="I404" s="65" t="n">
        <v>10</v>
      </c>
      <c r="J404" s="164" t="n">
        <v>0.0179</v>
      </c>
      <c r="K404" s="164" t="n">
        <v>0.0751</v>
      </c>
      <c r="L404" s="65" t="inlineStr">
        <is>
          <t>畜牧局</t>
        </is>
      </c>
      <c r="M404" s="65" t="inlineStr">
        <is>
          <t>芦家湾乡</t>
        </is>
      </c>
      <c r="N404" s="65" t="n">
        <v>2020.12</v>
      </c>
      <c r="O404" s="65" t="n"/>
    </row>
    <row r="405" ht="45" customFormat="1" customHeight="1" s="2">
      <c r="A405" s="32" t="inlineStr">
        <is>
          <t>（9）</t>
        </is>
      </c>
      <c r="B405" s="65" t="inlineStr">
        <is>
          <t>脱贫户（监测对象）草棚建设</t>
        </is>
      </c>
      <c r="C405" s="65" t="inlineStr">
        <is>
          <t>新建</t>
        </is>
      </c>
      <c r="D405" s="65" t="inlineStr">
        <is>
          <t>2021.01-2121.12</t>
        </is>
      </c>
      <c r="E405" s="65" t="inlineStr">
        <is>
          <t>罗山川乡</t>
        </is>
      </c>
      <c r="F405" s="34" t="inlineStr">
        <is>
          <t>扶持8村139户脱贫户（监测对象）（监测对象）每户新建草棚1座，其中：西阳洼村2座、苇芝城村18座、龙柏山村39座、兰家掌村22座、大树塬村25座、陈渠子村7座、山水湾村17座、光明村9座。</t>
        </is>
      </c>
      <c r="G405" s="65" t="n">
        <v>97.3</v>
      </c>
      <c r="H405" s="34" t="inlineStr">
        <is>
          <t>改善养殖配套设施、减少饲草浪费、提升养殖效益、增加养殖收入。</t>
        </is>
      </c>
      <c r="I405" s="65" t="n">
        <v>8</v>
      </c>
      <c r="J405" s="164" t="n">
        <v>0.0139</v>
      </c>
      <c r="K405" s="164" t="n">
        <v>0.0583</v>
      </c>
      <c r="L405" s="65" t="inlineStr">
        <is>
          <t>畜牧局</t>
        </is>
      </c>
      <c r="M405" s="65" t="inlineStr">
        <is>
          <t>罗山川乡</t>
        </is>
      </c>
      <c r="N405" s="65" t="n">
        <v>2020.12</v>
      </c>
      <c r="O405" s="65" t="n"/>
    </row>
    <row r="406" ht="58" customFormat="1" customHeight="1" s="2">
      <c r="A406" s="32" t="inlineStr">
        <is>
          <t>（10）</t>
        </is>
      </c>
      <c r="B406" s="65" t="inlineStr">
        <is>
          <t>脱贫户（监测对象）草棚建设</t>
        </is>
      </c>
      <c r="C406" s="65" t="inlineStr">
        <is>
          <t>新建</t>
        </is>
      </c>
      <c r="D406" s="65" t="inlineStr">
        <is>
          <t>2021.01-2121.12</t>
        </is>
      </c>
      <c r="E406" s="65" t="inlineStr">
        <is>
          <t>毛井镇</t>
        </is>
      </c>
      <c r="F406" s="34" t="inlineStr">
        <is>
          <t>扶持13个村188户脱贫户（监测对象）每户新建草棚1座，其中：二条俭村16户16座、砖城子村5户5座、山西掌村11户11座、杨东掌村19户19座、红糜湾村3户3座、施家滩村18户18座、乔崾岘村25户25座、黄寨柯村20户20座、高家洼村7户7座、丁连掌村32户32座、大户掌村8户8座、红土咀村10户10座、马趟村14户14座。</t>
        </is>
      </c>
      <c r="G406" s="65" t="n">
        <v>131.6</v>
      </c>
      <c r="H406" s="34" t="inlineStr">
        <is>
          <t>改善养殖配套设施、减少饲草浪费、提升养殖效益、增加养殖收入。</t>
        </is>
      </c>
      <c r="I406" s="65" t="n">
        <v>13</v>
      </c>
      <c r="J406" s="164" t="n">
        <v>0.0188</v>
      </c>
      <c r="K406" s="164" t="n">
        <v>0.0789</v>
      </c>
      <c r="L406" s="65" t="inlineStr">
        <is>
          <t>畜牧局</t>
        </is>
      </c>
      <c r="M406" s="65" t="inlineStr">
        <is>
          <t>毛井镇</t>
        </is>
      </c>
      <c r="N406" s="65" t="n">
        <v>2020.12</v>
      </c>
      <c r="O406" s="65" t="n"/>
    </row>
    <row r="407" ht="61" customFormat="1" customHeight="1" s="2">
      <c r="A407" s="32" t="inlineStr">
        <is>
          <t>（11）</t>
        </is>
      </c>
      <c r="B407" s="65" t="inlineStr">
        <is>
          <t>脱贫户（监测对象）草棚建设</t>
        </is>
      </c>
      <c r="C407" s="65" t="inlineStr">
        <is>
          <t>新建</t>
        </is>
      </c>
      <c r="D407" s="65" t="inlineStr">
        <is>
          <t>2021.01-2121.12</t>
        </is>
      </c>
      <c r="E407" s="65" t="inlineStr">
        <is>
          <t>木钵镇</t>
        </is>
      </c>
      <c r="F407" s="34" t="inlineStr">
        <is>
          <t>扶持15村61户脱贫户（监测对象）每户新建草棚1座，其中：殷家桥村2户2座、木钵街村1户1座、周湾村1户1座、韩洼子村4户4座、曹旗村7户7座、高寨村9户9座、高楼塬村2户2座、刘家塬村2户2座、白家掌村4户4座、邓寨子村6户6座、郭西掌村2户2座、二合塬村5户5座、坪子塬村7户7座、罗家沟村2户2座、水坝滩村7户7座。</t>
        </is>
      </c>
      <c r="G407" s="65" t="n">
        <v>42.7</v>
      </c>
      <c r="H407" s="34" t="inlineStr">
        <is>
          <t>改善养殖配套设施、减少饲草浪费、提升养殖效益、增加养殖收入。</t>
        </is>
      </c>
      <c r="I407" s="65" t="n">
        <v>15</v>
      </c>
      <c r="J407" s="164" t="n">
        <v>0.0061</v>
      </c>
      <c r="K407" s="164" t="n">
        <v>0.0256</v>
      </c>
      <c r="L407" s="65" t="inlineStr">
        <is>
          <t>畜牧局</t>
        </is>
      </c>
      <c r="M407" s="65" t="inlineStr">
        <is>
          <t>木钵镇</t>
        </is>
      </c>
      <c r="N407" s="65" t="n">
        <v>2020.12</v>
      </c>
      <c r="O407" s="65" t="n"/>
    </row>
    <row r="408" ht="48" customFormat="1" customHeight="1" s="2">
      <c r="A408" s="32" t="inlineStr">
        <is>
          <t>（12）</t>
        </is>
      </c>
      <c r="B408" s="65" t="inlineStr">
        <is>
          <t>脱贫户（监测对象）草棚建设</t>
        </is>
      </c>
      <c r="C408" s="65" t="inlineStr">
        <is>
          <t>新建</t>
        </is>
      </c>
      <c r="D408" s="65" t="inlineStr">
        <is>
          <t>2021.01-2121.12</t>
        </is>
      </c>
      <c r="E408" s="65" t="inlineStr">
        <is>
          <t>南湫乡</t>
        </is>
      </c>
      <c r="F408" s="34" t="inlineStr">
        <is>
          <t>扶持7个村199户脱贫户（监测对象）每户新建草棚1座，其中：花儿山村24户24座、党家洼村22户22座、杨兴堡村15户15座、代家洼村28户28座、岳后渠村36户36座、洪涝池村37户37座、双井子村37户37座。</t>
        </is>
      </c>
      <c r="G408" s="65" t="n">
        <v>139.3</v>
      </c>
      <c r="H408" s="34" t="inlineStr">
        <is>
          <t>改善养殖配套设施、减少饲草浪费、提升养殖效益、增加养殖收入。</t>
        </is>
      </c>
      <c r="I408" s="65" t="n">
        <v>7</v>
      </c>
      <c r="J408" s="164" t="n">
        <v>0.0199</v>
      </c>
      <c r="K408" s="164" t="n">
        <v>0.0858</v>
      </c>
      <c r="L408" s="65" t="inlineStr">
        <is>
          <t>畜牧局</t>
        </is>
      </c>
      <c r="M408" s="65" t="inlineStr">
        <is>
          <t>南湫乡</t>
        </is>
      </c>
      <c r="N408" s="65" t="n">
        <v>2020.12</v>
      </c>
      <c r="O408" s="65" t="n"/>
    </row>
    <row r="409" ht="49" customFormat="1" customHeight="1" s="2">
      <c r="A409" s="32" t="inlineStr">
        <is>
          <t>（13）</t>
        </is>
      </c>
      <c r="B409" s="65" t="inlineStr">
        <is>
          <t>脱贫户（监测对象）草棚建设</t>
        </is>
      </c>
      <c r="C409" s="65" t="inlineStr">
        <is>
          <t>新建</t>
        </is>
      </c>
      <c r="D409" s="65" t="inlineStr">
        <is>
          <t>2021.01-2121.12</t>
        </is>
      </c>
      <c r="E409" s="65" t="inlineStr">
        <is>
          <t>秦团庄乡</t>
        </is>
      </c>
      <c r="F409" s="34" t="inlineStr">
        <is>
          <t>扶持8村62户脱贫户（监测对象）每户新建草棚1座，其中：王团庄村8户8座、新峁村6户6座、白塬畔村9户9座、秦团庄村7户7座、南掌堡子6户6座、贾塬村9户9座、大天子村8户8座、新集子村9户9座。</t>
        </is>
      </c>
      <c r="G409" s="65" t="n">
        <v>43.4</v>
      </c>
      <c r="H409" s="34" t="inlineStr">
        <is>
          <t>改善养殖配套设施、减少饲草浪费、提升养殖效益、增加养殖收入。</t>
        </is>
      </c>
      <c r="I409" s="65" t="n">
        <v>8</v>
      </c>
      <c r="J409" s="164" t="n">
        <v>0.0062</v>
      </c>
      <c r="K409" s="164" t="n">
        <v>0.026</v>
      </c>
      <c r="L409" s="65" t="inlineStr">
        <is>
          <t>畜牧局</t>
        </is>
      </c>
      <c r="M409" s="65" t="inlineStr">
        <is>
          <t>秦团庄乡</t>
        </is>
      </c>
      <c r="N409" s="65" t="n">
        <v>2020.12</v>
      </c>
      <c r="O409" s="65" t="n"/>
    </row>
    <row r="410" ht="54" customFormat="1" customHeight="1" s="2">
      <c r="A410" s="32" t="inlineStr">
        <is>
          <t>（14）</t>
        </is>
      </c>
      <c r="B410" s="65" t="inlineStr">
        <is>
          <t>脱贫户（监测对象）草棚建设</t>
        </is>
      </c>
      <c r="C410" s="65" t="inlineStr">
        <is>
          <t>新建</t>
        </is>
      </c>
      <c r="D410" s="65" t="inlineStr">
        <is>
          <t>2021.01-2121.12</t>
        </is>
      </c>
      <c r="E410" s="65" t="inlineStr">
        <is>
          <t>曲子镇</t>
        </is>
      </c>
      <c r="F410" s="34" t="inlineStr">
        <is>
          <t>扶持12村61户脱贫户（监测对象）每户新建草棚1座，其中：五里桥村2户2座、双城村2户2座、孟家寨村1户1座、高李湾村4户4座、楼房子村6户6座、西沟村5户5座、宋家塬村10户10座、许家塬村15户15座、金村寺村5户5座、金盆掌村4户4座、小庄子村1户1座、董家塬村6户6座。</t>
        </is>
      </c>
      <c r="G410" s="65" t="n">
        <v>42.7</v>
      </c>
      <c r="H410" s="34" t="inlineStr">
        <is>
          <t>改善养殖配套设施、减少饲草浪费、提升养殖效益、增加养殖收入。</t>
        </is>
      </c>
      <c r="I410" s="65" t="n">
        <v>12</v>
      </c>
      <c r="J410" s="164" t="n">
        <v>0.0061</v>
      </c>
      <c r="K410" s="164" t="n">
        <v>0.0256</v>
      </c>
      <c r="L410" s="65" t="inlineStr">
        <is>
          <t>畜牧局</t>
        </is>
      </c>
      <c r="M410" s="65" t="inlineStr">
        <is>
          <t>曲子镇</t>
        </is>
      </c>
      <c r="N410" s="65" t="n">
        <v>2020.12</v>
      </c>
      <c r="O410" s="65" t="n"/>
    </row>
    <row r="411" ht="51" customFormat="1" customHeight="1" s="2">
      <c r="A411" s="32" t="inlineStr">
        <is>
          <t>（15）</t>
        </is>
      </c>
      <c r="B411" s="65" t="inlineStr">
        <is>
          <t>脱贫户（监测对象）草棚建设</t>
        </is>
      </c>
      <c r="C411" s="65" t="inlineStr">
        <is>
          <t>新建</t>
        </is>
      </c>
      <c r="D411" s="65" t="inlineStr">
        <is>
          <t>2021.01-2121.12</t>
        </is>
      </c>
      <c r="E411" s="65" t="inlineStr">
        <is>
          <t>山城乡</t>
        </is>
      </c>
      <c r="F411" s="34" t="inlineStr">
        <is>
          <t>扶持9村97户脱贫户（监测对象）每户新建草棚1座，其中：山城堡村15户15座、八里铺村10户10座、薛塬村12户12座、王山口子村13户13座、寨柯村14户14座、冯家沟村10户10座、郝掌村10户10座、赵庄村8户8座、谢庄村5户5座。</t>
        </is>
      </c>
      <c r="G411" s="65" t="n">
        <v>67.90000000000001</v>
      </c>
      <c r="H411" s="34" t="inlineStr">
        <is>
          <t>改善养殖配套设施、减少饲草浪费、提升养殖效益、增加养殖收入。</t>
        </is>
      </c>
      <c r="I411" s="65" t="n">
        <v>9</v>
      </c>
      <c r="J411" s="164" t="n">
        <v>0.0097</v>
      </c>
      <c r="K411" s="164" t="n">
        <v>0.0407</v>
      </c>
      <c r="L411" s="65" t="inlineStr">
        <is>
          <t>畜牧局</t>
        </is>
      </c>
      <c r="M411" s="65" t="inlineStr">
        <is>
          <t>山城乡</t>
        </is>
      </c>
      <c r="N411" s="65" t="n">
        <v>2020.12</v>
      </c>
      <c r="O411" s="65" t="n"/>
    </row>
    <row r="412" ht="65" customFormat="1" customHeight="1" s="2">
      <c r="A412" s="32" t="inlineStr">
        <is>
          <t>（16）</t>
        </is>
      </c>
      <c r="B412" s="65" t="inlineStr">
        <is>
          <t>脱贫户（监测对象）草棚建设</t>
        </is>
      </c>
      <c r="C412" s="65" t="inlineStr">
        <is>
          <t>新建</t>
        </is>
      </c>
      <c r="D412" s="65" t="inlineStr">
        <is>
          <t>2021.01-2121.12</t>
        </is>
      </c>
      <c r="E412" s="65" t="inlineStr">
        <is>
          <t>天池乡</t>
        </is>
      </c>
      <c r="F412" s="34" t="inlineStr">
        <is>
          <t>扶持16村236户脱贫户（监测对象）每户新建草棚1座，其中：天池村8户8座、张邓塬村24户24座、梁家河村24户24座、殷屈河村8户8座、苏北岔村14户14座、潘老庄村24户24座、大庄台村14户14座、四合掌村27户27座、老庄湾村4户4座、井渠淌村57户57座、鲜岔村5户5座、碾盘岭村6户6座、大方山村6户6座、喜家坪村9户9座、曹李川村3户3座、吴城子村3户3座。</t>
        </is>
      </c>
      <c r="G412" s="65" t="n">
        <v>165.2</v>
      </c>
      <c r="H412" s="34" t="inlineStr">
        <is>
          <t>改善养殖配套设施、减少饲草浪费、提升养殖效益、增加养殖收入。</t>
        </is>
      </c>
      <c r="I412" s="65" t="n">
        <v>16</v>
      </c>
      <c r="J412" s="164" t="n">
        <v>0.0236</v>
      </c>
      <c r="K412" s="164" t="n">
        <v>0.09909999999999999</v>
      </c>
      <c r="L412" s="65" t="inlineStr">
        <is>
          <t>畜牧局</t>
        </is>
      </c>
      <c r="M412" s="65" t="inlineStr">
        <is>
          <t>天池乡</t>
        </is>
      </c>
      <c r="N412" s="65" t="n">
        <v>2020.12</v>
      </c>
      <c r="O412" s="65" t="n"/>
    </row>
    <row r="413" ht="47" customFormat="1" customHeight="1" s="2">
      <c r="A413" s="32" t="inlineStr">
        <is>
          <t>（17）</t>
        </is>
      </c>
      <c r="B413" s="65" t="inlineStr">
        <is>
          <t>脱贫户（监测对象）草棚建设</t>
        </is>
      </c>
      <c r="C413" s="65" t="inlineStr">
        <is>
          <t>新建</t>
        </is>
      </c>
      <c r="D413" s="65" t="inlineStr">
        <is>
          <t>2021.01-2121.12</t>
        </is>
      </c>
      <c r="E413" s="65" t="inlineStr">
        <is>
          <t>甜水镇</t>
        </is>
      </c>
      <c r="F413" s="34" t="inlineStr">
        <is>
          <t>扶持10个村156户脱贫户（监测对象）每户新建草棚1座，其中：甜水街村10户10座、张铁村20户20座、鲁掌村3户3座、何塬村37户37座、邱滩村14户14座、高崾岘村43户43座、狼儿滩村18户18座、大良洼村5户5座、七里墩村2户2座、赵掌4户4座。</t>
        </is>
      </c>
      <c r="G413" s="65" t="n">
        <v>109.2</v>
      </c>
      <c r="H413" s="34" t="inlineStr">
        <is>
          <t>改善养殖配套设施、减少饲草浪费、提升养殖效益、增加养殖收入。</t>
        </is>
      </c>
      <c r="I413" s="65" t="n">
        <v>10</v>
      </c>
      <c r="J413" s="164" t="n">
        <v>0.0156</v>
      </c>
      <c r="K413" s="164" t="n">
        <v>0.0655</v>
      </c>
      <c r="L413" s="65" t="inlineStr">
        <is>
          <t>畜牧局</t>
        </is>
      </c>
      <c r="M413" s="65" t="inlineStr">
        <is>
          <t>甜水镇</t>
        </is>
      </c>
      <c r="N413" s="65" t="n">
        <v>2020.12</v>
      </c>
      <c r="O413" s="65" t="n"/>
    </row>
    <row r="414" ht="52" customFormat="1" customHeight="1" s="2">
      <c r="A414" s="32" t="inlineStr">
        <is>
          <t>（18）</t>
        </is>
      </c>
      <c r="B414" s="65" t="inlineStr">
        <is>
          <t>脱贫户（监测对象）草棚建设</t>
        </is>
      </c>
      <c r="C414" s="65" t="inlineStr">
        <is>
          <t>新建</t>
        </is>
      </c>
      <c r="D414" s="65" t="inlineStr">
        <is>
          <t>2021.01-2121.12</t>
        </is>
      </c>
      <c r="E414" s="65" t="inlineStr">
        <is>
          <t>小南沟乡</t>
        </is>
      </c>
      <c r="F414" s="34" t="inlineStr">
        <is>
          <t>扶持11村88户脱贫户（监测对象）每户新建草棚1座，其中：天子渠村4户4座、丁寨柯村12户12座、许掌村1户1座、燕麦掌村2户2座、陈掌村1户1座、李上山村4户4座、汪天子村13户13座、李塬村26户26座、杨胡套子村13户13座、连川村1户1座、粉子山村11户11座。</t>
        </is>
      </c>
      <c r="G414" s="65" t="n">
        <v>61.6</v>
      </c>
      <c r="H414" s="34" t="inlineStr">
        <is>
          <t>改善养殖配套设施、减少饲草浪费、提升养殖效益、增加养殖收入。</t>
        </is>
      </c>
      <c r="I414" s="65" t="n">
        <v>11</v>
      </c>
      <c r="J414" s="164" t="n">
        <v>0.008800000000000001</v>
      </c>
      <c r="K414" s="164" t="n">
        <v>0.0369</v>
      </c>
      <c r="L414" s="65" t="inlineStr">
        <is>
          <t>畜牧局</t>
        </is>
      </c>
      <c r="M414" s="65" t="inlineStr">
        <is>
          <t>小南沟乡</t>
        </is>
      </c>
      <c r="N414" s="65" t="n">
        <v>2020.12</v>
      </c>
      <c r="O414" s="65" t="n"/>
    </row>
    <row r="415" ht="48" customFormat="1" customHeight="1" s="2">
      <c r="A415" s="32" t="inlineStr">
        <is>
          <t>（19）</t>
        </is>
      </c>
      <c r="B415" s="65" t="inlineStr">
        <is>
          <t>脱贫户（监测对象）草棚建设</t>
        </is>
      </c>
      <c r="C415" s="65" t="inlineStr">
        <is>
          <t>新建</t>
        </is>
      </c>
      <c r="D415" s="65" t="inlineStr">
        <is>
          <t>2021.01-2121.12</t>
        </is>
      </c>
      <c r="E415" s="65" t="inlineStr">
        <is>
          <t>演武乡</t>
        </is>
      </c>
      <c r="F415" s="34" t="inlineStr">
        <is>
          <t>扶持8村133户脱贫户（监测对象）每户新建草棚1座，其中：杨家洼村8户8座、佛岔村39户39座、黑泉河村22户22座、刘坪村8户8座、黄山村15户15座、路家塬村19户19座、吴家塬村14户14座、走马硷村8户8座。</t>
        </is>
      </c>
      <c r="G415" s="65" t="n">
        <v>93.09999999999999</v>
      </c>
      <c r="H415" s="34" t="inlineStr">
        <is>
          <t>改善养殖配套设施、减少饲草浪费、提升养殖效益、增加养殖收入。</t>
        </is>
      </c>
      <c r="I415" s="65" t="n">
        <v>8</v>
      </c>
      <c r="J415" s="164" t="n">
        <v>0.0133</v>
      </c>
      <c r="K415" s="164" t="n">
        <v>0.0558</v>
      </c>
      <c r="L415" s="65" t="inlineStr">
        <is>
          <t>畜牧局</t>
        </is>
      </c>
      <c r="M415" s="65" t="inlineStr">
        <is>
          <t>演武乡</t>
        </is>
      </c>
      <c r="N415" s="65" t="n">
        <v>2020.12</v>
      </c>
      <c r="O415" s="65" t="n"/>
    </row>
    <row r="416" ht="61" customFormat="1" customHeight="1" s="2">
      <c r="A416" s="32" t="inlineStr">
        <is>
          <t>（20）</t>
        </is>
      </c>
      <c r="B416" s="65" t="inlineStr">
        <is>
          <t>脱贫户（监测对象）草棚建设</t>
        </is>
      </c>
      <c r="C416" s="65" t="inlineStr">
        <is>
          <t>新建</t>
        </is>
      </c>
      <c r="D416" s="65" t="inlineStr">
        <is>
          <t>2021.01-2121.12</t>
        </is>
      </c>
      <c r="E416" s="65" t="inlineStr">
        <is>
          <t>洪德镇</t>
        </is>
      </c>
      <c r="F416" s="34" t="inlineStr">
        <is>
          <t>扶持全镇155户脱贫户（监测对象）每户新建草棚1座，其中：大户塬村3座、丁阳渠子村21座、耿塬畔村24座、河连湾村5座、洪德街村4座、寇河村10座、李达掌村13座、李塬村9座、梁岔村11座、马塬村15座、私盐路村2座、苏长沟村2座、肖关村3座、新集子村15座、许旗村3座、张崾岘村7座、张塬村1座、赵洼村7座。</t>
        </is>
      </c>
      <c r="G416" s="65" t="n">
        <v>108.5</v>
      </c>
      <c r="H416" s="34" t="inlineStr">
        <is>
          <t>改善养殖配套设施、减少饲草浪费、提升养殖效益、增加养殖收入。</t>
        </is>
      </c>
      <c r="I416" s="65" t="n">
        <v>18</v>
      </c>
      <c r="J416" s="164" t="n">
        <v>0.0155</v>
      </c>
      <c r="K416" s="164" t="n">
        <v>0.1087</v>
      </c>
      <c r="L416" s="65" t="inlineStr">
        <is>
          <t>畜牧局</t>
        </is>
      </c>
      <c r="M416" s="65" t="inlineStr">
        <is>
          <t>洪德镇</t>
        </is>
      </c>
      <c r="N416" s="65" t="n">
        <v>2020.12</v>
      </c>
      <c r="O416" s="65" t="n"/>
    </row>
    <row r="417" ht="41" customFormat="1" customHeight="1" s="2">
      <c r="A417" s="32" t="inlineStr">
        <is>
          <t>1.9.2</t>
        </is>
      </c>
      <c r="B417" s="65" t="inlineStr">
        <is>
          <t>一般户
草棚建设</t>
        </is>
      </c>
      <c r="C417" s="65" t="inlineStr">
        <is>
          <t>新建</t>
        </is>
      </c>
      <c r="D417" s="65" t="inlineStr">
        <is>
          <t>2021.01
-
2021.12</t>
        </is>
      </c>
      <c r="E417" s="65" t="inlineStr">
        <is>
          <t>全县20个乡镇</t>
        </is>
      </c>
      <c r="F417" s="34" t="inlineStr">
        <is>
          <t>全县共扶持20个乡镇209个村1412户，新建草棚1412座，每座补助7000元。</t>
        </is>
      </c>
      <c r="G417" s="65" t="n">
        <v>988.4</v>
      </c>
      <c r="H417" s="34" t="inlineStr">
        <is>
          <t>改善养殖配套设施、减少饲草浪费、提升养殖效益、增加养殖收入。</t>
        </is>
      </c>
      <c r="I417" s="65" t="n">
        <v>209</v>
      </c>
      <c r="J417" s="164" t="n">
        <v>0.1412</v>
      </c>
      <c r="K417" s="164" t="n">
        <v>0.5884200000000001</v>
      </c>
      <c r="L417" s="65" t="inlineStr">
        <is>
          <t>畜牧局</t>
        </is>
      </c>
      <c r="M417" s="65" t="inlineStr">
        <is>
          <t>全20个乡镇</t>
        </is>
      </c>
      <c r="N417" s="65" t="n">
        <v>2020.12</v>
      </c>
      <c r="O417" s="65" t="n"/>
    </row>
    <row r="418" ht="67" customFormat="1" customHeight="1" s="2">
      <c r="A418" s="32" t="inlineStr">
        <is>
          <t>（1）</t>
        </is>
      </c>
      <c r="B418" s="65" t="inlineStr">
        <is>
          <t>洪德镇一般户
草棚建设</t>
        </is>
      </c>
      <c r="C418" s="65" t="inlineStr">
        <is>
          <t>新建</t>
        </is>
      </c>
      <c r="D418" s="65" t="inlineStr">
        <is>
          <t>2021.01
-
2021.12</t>
        </is>
      </c>
      <c r="E418" s="65" t="inlineStr">
        <is>
          <t>洪德镇</t>
        </is>
      </c>
      <c r="F418" s="34" t="inlineStr">
        <is>
          <t>全镇共涉及12村69户69座，每座补助7000元。其中：河连湾村4户4座、寇河村2户2座、梁岔村2户2座、马塬村7户7座、苗河村3户3座、苏长沟村1户1座、肖关村1户1座、新集子村8户8座、许旗村2户2座、张崾岘村11户11座、张塬村11户11座、赵洼村17户17座。</t>
        </is>
      </c>
      <c r="G418" s="65" t="n">
        <v>48.3</v>
      </c>
      <c r="H418" s="34" t="inlineStr">
        <is>
          <t>改善养殖配套设施、减少饲草浪费、提升养殖效益、增加养殖收入。</t>
        </is>
      </c>
      <c r="I418" s="65" t="n">
        <v>12</v>
      </c>
      <c r="J418" s="164" t="n">
        <v>0.0069</v>
      </c>
      <c r="K418" s="164" t="n">
        <v>0.02898</v>
      </c>
      <c r="L418" s="65" t="inlineStr">
        <is>
          <t>畜牧局</t>
        </is>
      </c>
      <c r="M418" s="65" t="inlineStr">
        <is>
          <t>洪德镇</t>
        </is>
      </c>
      <c r="N418" s="65" t="n">
        <v>2020.12</v>
      </c>
      <c r="O418" s="65" t="n"/>
    </row>
    <row r="419" ht="59" customFormat="1" customHeight="1" s="2">
      <c r="A419" s="32" t="inlineStr">
        <is>
          <t>（2）</t>
        </is>
      </c>
      <c r="B419" s="65" t="inlineStr">
        <is>
          <t>车道镇一般户
草棚建设</t>
        </is>
      </c>
      <c r="C419" s="65" t="inlineStr">
        <is>
          <t>新建</t>
        </is>
      </c>
      <c r="D419" s="65" t="inlineStr">
        <is>
          <t>2021.01
-
2021.12</t>
        </is>
      </c>
      <c r="E419" s="65" t="inlineStr">
        <is>
          <t>车道镇</t>
        </is>
      </c>
      <c r="F419" s="34" t="inlineStr">
        <is>
          <t>全镇共涉及15村63户63座，每座补助7000元。其中：元峁村4户4座、苦水掌10户10座、双庙村2户2座、王西掌3户3座、吊渠村10户10座、三角城村2户2座、杨掌村5户5座、万安村6户6座、魏洼村4户4座、陈掌村2户2座、红台村1户1座、樱桃掌村4户4座、代掌村3户3座、刘渠村4户4座、刘园子村3户3座。</t>
        </is>
      </c>
      <c r="G419" s="65" t="n">
        <v>44.1</v>
      </c>
      <c r="H419" s="34" t="inlineStr">
        <is>
          <t>改善养殖配套设施、减少饲草浪费、提升养殖效益、增加养殖收入。</t>
        </is>
      </c>
      <c r="I419" s="65" t="n">
        <v>15</v>
      </c>
      <c r="J419" s="164" t="n">
        <v>0.0063</v>
      </c>
      <c r="K419" s="164" t="n">
        <v>0.02646</v>
      </c>
      <c r="L419" s="65" t="inlineStr">
        <is>
          <t>畜牧局</t>
        </is>
      </c>
      <c r="M419" s="65" t="inlineStr">
        <is>
          <t>车道镇</t>
        </is>
      </c>
      <c r="N419" s="65" t="n">
        <v>2020.12</v>
      </c>
      <c r="O419" s="65" t="n"/>
    </row>
    <row r="420" ht="57" customFormat="1" customHeight="1" s="2">
      <c r="A420" s="32" t="inlineStr">
        <is>
          <t>（3）</t>
        </is>
      </c>
      <c r="B420" s="65" t="inlineStr">
        <is>
          <t>耿湾乡一般户
草棚建设</t>
        </is>
      </c>
      <c r="C420" s="65" t="inlineStr">
        <is>
          <t>新建</t>
        </is>
      </c>
      <c r="D420" s="65" t="inlineStr">
        <is>
          <t>2021.01
-
2021.12</t>
        </is>
      </c>
      <c r="E420" s="65" t="inlineStr">
        <is>
          <t>耿湾乡</t>
        </is>
      </c>
      <c r="F420" s="34" t="inlineStr">
        <is>
          <t>全乡共涉及13村88户88座，每座补助7000元。其中：郜庄村1户1座、耿河村1户1座、韩老庄村2户2座、郝东掌村11户11座、黑城岔村2户2座、潘掌村19户19座、四合原村4户4座、桃树掌村1户1座、天桥村3户3座、万湾村23户23座、许掌村11户11座、早流渠村4户4座、张台村6户6座。</t>
        </is>
      </c>
      <c r="G420" s="65" t="n">
        <v>61.6</v>
      </c>
      <c r="H420" s="34" t="inlineStr">
        <is>
          <t>改善养殖配套设施、减少饲草浪费、提升养殖效益、增加养殖收入。</t>
        </is>
      </c>
      <c r="I420" s="65" t="n">
        <v>13</v>
      </c>
      <c r="J420" s="164" t="n">
        <v>0.008800000000000001</v>
      </c>
      <c r="K420" s="164" t="n">
        <v>0.03696</v>
      </c>
      <c r="L420" s="65" t="inlineStr">
        <is>
          <t>畜牧局</t>
        </is>
      </c>
      <c r="M420" s="65" t="inlineStr">
        <is>
          <t>耿湾乡</t>
        </is>
      </c>
      <c r="N420" s="65" t="n">
        <v>2020.12</v>
      </c>
      <c r="O420" s="65" t="n"/>
    </row>
    <row r="421" ht="69" customFormat="1" customHeight="1" s="2">
      <c r="A421" s="32" t="inlineStr">
        <is>
          <t>（4）</t>
        </is>
      </c>
      <c r="B421" s="65" t="inlineStr">
        <is>
          <t>合道镇一般户
草棚建设</t>
        </is>
      </c>
      <c r="C421" s="65" t="inlineStr">
        <is>
          <t>新建</t>
        </is>
      </c>
      <c r="D421" s="65" t="inlineStr">
        <is>
          <t>2021.01
-
2021.12</t>
        </is>
      </c>
      <c r="E421" s="65" t="inlineStr">
        <is>
          <t>合道镇</t>
        </is>
      </c>
      <c r="F421" s="34" t="inlineStr">
        <is>
          <t>全镇共涉及17村102户102座，每座补助7000元。其中：常崾岘村7户7座、陈旗塬村5户5座、大路洼村6户6座、红崖洼村4户4座、梁坪村9户9座、尚西坪村2户2座、唐台子村6户6座、陶洼子村5户5座、瓦天沟村5户5座、辛坪村4户4座、寨子坪村13户13座、赵家塬村9户9座、杨坪沟村1户1座、朱家塬村7户7座、何家坪村8户8座、赵台村4户4座、沈家岭村7户7座。</t>
        </is>
      </c>
      <c r="G421" s="65" t="n">
        <v>71.40000000000001</v>
      </c>
      <c r="H421" s="34" t="inlineStr">
        <is>
          <t>改善养殖配套设施、减少饲草浪费、提升养殖效益、增加养殖收入。</t>
        </is>
      </c>
      <c r="I421" s="65" t="n">
        <v>17</v>
      </c>
      <c r="J421" s="164" t="n">
        <v>0.0102</v>
      </c>
      <c r="K421" s="164" t="n">
        <v>0.04284</v>
      </c>
      <c r="L421" s="65" t="inlineStr">
        <is>
          <t>畜牧局</t>
        </is>
      </c>
      <c r="M421" s="65" t="inlineStr">
        <is>
          <t>合道镇</t>
        </is>
      </c>
      <c r="N421" s="65" t="n">
        <v>2020.12</v>
      </c>
      <c r="O421" s="65" t="n"/>
    </row>
    <row r="422" ht="57" customFormat="1" customHeight="1" s="2">
      <c r="A422" s="32" t="inlineStr">
        <is>
          <t>（5）</t>
        </is>
      </c>
      <c r="B422" s="65" t="inlineStr">
        <is>
          <t>环城镇一般户
草棚建设</t>
        </is>
      </c>
      <c r="C422" s="65" t="inlineStr">
        <is>
          <t>新建</t>
        </is>
      </c>
      <c r="D422" s="65" t="inlineStr">
        <is>
          <t>2021.01
-
2021.12</t>
        </is>
      </c>
      <c r="E422" s="65" t="inlineStr">
        <is>
          <t>环城镇</t>
        </is>
      </c>
      <c r="F422" s="34" t="inlineStr">
        <is>
          <t>全镇共涉及15村100户100座，每座补助7000元。其中：陈汤塬村1户1座、城东塬村1户1座、马坊塬村1户1座、宁老庄村30户30座、龚淌村1户1座、高龚塬村37户37座、十八里村1户1座、十五里沟村1户1座、漫塬村5户5座、西川村4户4座、鸳鸯沟村2户2座、肖川村9户9座、张淌村3户3座、赵小掌村2户2座、唐塬村2户2座。</t>
        </is>
      </c>
      <c r="G422" s="65" t="n">
        <v>70</v>
      </c>
      <c r="H422" s="34" t="inlineStr">
        <is>
          <t>改善养殖配套设施、减少饲草浪费、提升养殖效益、增加养殖收入。</t>
        </is>
      </c>
      <c r="I422" s="65" t="n">
        <v>15</v>
      </c>
      <c r="J422" s="164" t="n">
        <v>0.01</v>
      </c>
      <c r="K422" s="164" t="n">
        <v>0.042</v>
      </c>
      <c r="L422" s="65" t="inlineStr">
        <is>
          <t>畜牧局</t>
        </is>
      </c>
      <c r="M422" s="65" t="inlineStr">
        <is>
          <t>环城镇</t>
        </is>
      </c>
      <c r="N422" s="65" t="n">
        <v>2020.12</v>
      </c>
      <c r="O422" s="65" t="n"/>
    </row>
    <row r="423" ht="53" customFormat="1" customHeight="1" s="2">
      <c r="A423" s="32" t="inlineStr">
        <is>
          <t>（6）</t>
        </is>
      </c>
      <c r="B423" s="65" t="inlineStr">
        <is>
          <t>八珠乡一般户
草棚建设</t>
        </is>
      </c>
      <c r="C423" s="65" t="inlineStr">
        <is>
          <t>新建</t>
        </is>
      </c>
      <c r="D423" s="65" t="inlineStr">
        <is>
          <t>2021.01
-
2021.12</t>
        </is>
      </c>
      <c r="E423" s="65" t="inlineStr">
        <is>
          <t>八珠乡</t>
        </is>
      </c>
      <c r="F423" s="34" t="inlineStr">
        <is>
          <t>全乡共涉及10村54户54座，每座补助7000元。其中：八珠塬村3户3座、曹塬村3户3座、瓦崾岘村20户20座、杏树沟村1户1座、塔尔咀村3户3座、马连掌村3户3座、冯家湾村11户11座、苟塬村1户1座、湫坝沟村5户5座、白塬村4户4座。</t>
        </is>
      </c>
      <c r="G423" s="65" t="n">
        <v>37.8</v>
      </c>
      <c r="H423" s="34" t="inlineStr">
        <is>
          <t>改善养殖配套设施、减少饲草浪费、提升养殖效益、增加养殖收入。</t>
        </is>
      </c>
      <c r="I423" s="65" t="n">
        <v>10</v>
      </c>
      <c r="J423" s="164" t="n">
        <v>0.0054</v>
      </c>
      <c r="K423" s="164" t="n">
        <v>0.02268</v>
      </c>
      <c r="L423" s="65" t="inlineStr">
        <is>
          <t>畜牧局</t>
        </is>
      </c>
      <c r="M423" s="65" t="inlineStr">
        <is>
          <t>八珠乡</t>
        </is>
      </c>
      <c r="N423" s="65" t="n">
        <v>2020.12</v>
      </c>
      <c r="O423" s="65" t="n"/>
    </row>
    <row r="424" ht="51" customFormat="1" customHeight="1" s="2">
      <c r="A424" s="32" t="inlineStr">
        <is>
          <t>（7）</t>
        </is>
      </c>
      <c r="B424" s="65" t="inlineStr">
        <is>
          <t>樊家川镇一般户
草棚建设</t>
        </is>
      </c>
      <c r="C424" s="65" t="inlineStr">
        <is>
          <t>新建</t>
        </is>
      </c>
      <c r="D424" s="65" t="inlineStr">
        <is>
          <t>2021.01
-
2021.12</t>
        </is>
      </c>
      <c r="E424" s="65" t="inlineStr">
        <is>
          <t>樊家川镇</t>
        </is>
      </c>
      <c r="F424" s="34" t="inlineStr">
        <is>
          <t>全镇共涉及7村48户48座，每座补助7000元。其中：慕家河村2户2座、樊家川村6户6座、马驿沟村20户20座、郝集村2户2座、闫塬村6户6座、李崾岘村8户8座、马骏滩村4户4座。</t>
        </is>
      </c>
      <c r="G424" s="65" t="n">
        <v>33.6</v>
      </c>
      <c r="H424" s="34" t="inlineStr">
        <is>
          <t>改善养殖配套设施、减少饲草浪费、提升养殖效益、增加养殖收入。</t>
        </is>
      </c>
      <c r="I424" s="65" t="n">
        <v>7</v>
      </c>
      <c r="J424" s="164" t="n">
        <v>0.0048</v>
      </c>
      <c r="K424" s="164" t="n">
        <v>0.02016</v>
      </c>
      <c r="L424" s="65" t="inlineStr">
        <is>
          <t>畜牧局</t>
        </is>
      </c>
      <c r="M424" s="65" t="inlineStr">
        <is>
          <t>樊家川镇</t>
        </is>
      </c>
      <c r="N424" s="65" t="n">
        <v>2020.12</v>
      </c>
      <c r="O424" s="65" t="n"/>
    </row>
    <row r="425" ht="45" customFormat="1" customHeight="1" s="2">
      <c r="A425" s="32" t="inlineStr">
        <is>
          <t>（8）</t>
        </is>
      </c>
      <c r="B425" s="65" t="inlineStr">
        <is>
          <t>虎洞镇一般户
草棚建设</t>
        </is>
      </c>
      <c r="C425" s="65" t="inlineStr">
        <is>
          <t>新建</t>
        </is>
      </c>
      <c r="D425" s="65" t="inlineStr">
        <is>
          <t>2021.01
-
2021.12</t>
        </is>
      </c>
      <c r="E425" s="65" t="inlineStr">
        <is>
          <t>虎洞镇</t>
        </is>
      </c>
      <c r="F425" s="34" t="inlineStr">
        <is>
          <t>全镇共涉及10村154户154座、每座补助7000元。其中：常兆台村40户40座、贾驿村5户5座、张大掌村16户16座、刘解掌村12户12座、砂井子村17户17座、张家湾村13户13座、半个城村20户20座、魏家河村1户1座、高庙湾村1户1座、金庄塬村29户29座。</t>
        </is>
      </c>
      <c r="G425" s="65" t="n">
        <v>107.8</v>
      </c>
      <c r="H425" s="34" t="inlineStr">
        <is>
          <t>改善养殖配套设施、减少饲草浪费、提升养殖效益、增加养殖收入。</t>
        </is>
      </c>
      <c r="I425" s="65" t="n">
        <v>10</v>
      </c>
      <c r="J425" s="164" t="n">
        <v>0.0154</v>
      </c>
      <c r="K425" s="164" t="n">
        <v>0.06468</v>
      </c>
      <c r="L425" s="65" t="inlineStr">
        <is>
          <t>畜牧局</t>
        </is>
      </c>
      <c r="M425" s="65" t="inlineStr">
        <is>
          <t>虎洞镇</t>
        </is>
      </c>
      <c r="N425" s="65" t="n">
        <v>2020.12</v>
      </c>
      <c r="O425" s="65" t="n"/>
    </row>
    <row r="426" ht="41" customFormat="1" customHeight="1" s="2">
      <c r="A426" s="32" t="inlineStr">
        <is>
          <t>（9）</t>
        </is>
      </c>
      <c r="B426" s="65" t="inlineStr">
        <is>
          <t>芦家湾乡一般户
草棚建设</t>
        </is>
      </c>
      <c r="C426" s="65" t="inlineStr">
        <is>
          <t>新建</t>
        </is>
      </c>
      <c r="D426" s="65" t="inlineStr">
        <is>
          <t>2021.01
-
2021.12</t>
        </is>
      </c>
      <c r="E426" s="65" t="inlineStr">
        <is>
          <t>芦家湾乡</t>
        </is>
      </c>
      <c r="F426" s="34" t="inlineStr">
        <is>
          <t>全乡共涉及6村19户19座、每座补助7000元、其中：庙儿掌村3户3座、宋家掌村2户2座、王庄村8户8座、大堡条村1户1座、盘龙村2户2座、小堡条村3户3座。</t>
        </is>
      </c>
      <c r="G426" s="65" t="n">
        <v>13.3</v>
      </c>
      <c r="H426" s="34" t="inlineStr">
        <is>
          <t>改善养殖配套设施、减少饲草浪费、提升养殖效益、增加养殖收入。</t>
        </is>
      </c>
      <c r="I426" s="65" t="n">
        <v>6</v>
      </c>
      <c r="J426" s="164" t="n">
        <v>0.0019</v>
      </c>
      <c r="K426" s="164" t="n">
        <v>0.007979999999999999</v>
      </c>
      <c r="L426" s="65" t="inlineStr">
        <is>
          <t>畜牧局</t>
        </is>
      </c>
      <c r="M426" s="65" t="inlineStr">
        <is>
          <t>芦家湾乡</t>
        </is>
      </c>
      <c r="N426" s="65" t="n">
        <v>2020.12</v>
      </c>
      <c r="O426" s="65" t="n"/>
    </row>
    <row r="427" ht="42" customFormat="1" customHeight="1" s="2">
      <c r="A427" s="32" t="inlineStr">
        <is>
          <t>（10）</t>
        </is>
      </c>
      <c r="B427" s="65" t="inlineStr">
        <is>
          <t>罗山川乡一般户
草棚建设</t>
        </is>
      </c>
      <c r="C427" s="65" t="inlineStr">
        <is>
          <t>新建</t>
        </is>
      </c>
      <c r="D427" s="65" t="inlineStr">
        <is>
          <t>2021.01
-
2021.12</t>
        </is>
      </c>
      <c r="E427" s="65" t="inlineStr">
        <is>
          <t>罗山川乡</t>
        </is>
      </c>
      <c r="F427" s="34" t="inlineStr">
        <is>
          <t>全乡共涉及4村11户11座，每座补助7000元。其中：苇芝城村4户4座、兰家掌村3户3座、陈渠子村3户3座、山水湾村1户1座。</t>
        </is>
      </c>
      <c r="G427" s="65" t="n">
        <v>7.7</v>
      </c>
      <c r="H427" s="34" t="inlineStr">
        <is>
          <t>改善养殖配套设施、减少饲草浪费、提升养殖效益、增加养殖收入。</t>
        </is>
      </c>
      <c r="I427" s="65" t="n">
        <v>4</v>
      </c>
      <c r="J427" s="164" t="n">
        <v>0.0011</v>
      </c>
      <c r="K427" s="164" t="n">
        <v>0.00462</v>
      </c>
      <c r="L427" s="65" t="inlineStr">
        <is>
          <t>畜牧局</t>
        </is>
      </c>
      <c r="M427" s="65" t="inlineStr">
        <is>
          <t>罗山川乡</t>
        </is>
      </c>
      <c r="N427" s="65" t="n">
        <v>2020.12</v>
      </c>
      <c r="O427" s="65" t="n"/>
    </row>
    <row r="428" ht="52" customFormat="1" customHeight="1" s="2">
      <c r="A428" s="32" t="inlineStr">
        <is>
          <t>（11）</t>
        </is>
      </c>
      <c r="B428" s="65" t="inlineStr">
        <is>
          <t>毛井镇一般户
草棚建设</t>
        </is>
      </c>
      <c r="C428" s="65" t="inlineStr">
        <is>
          <t>新建</t>
        </is>
      </c>
      <c r="D428" s="65" t="inlineStr">
        <is>
          <t>2021.01
-
2021.12</t>
        </is>
      </c>
      <c r="E428" s="65" t="inlineStr">
        <is>
          <t>毛井镇</t>
        </is>
      </c>
      <c r="F428" s="34" t="inlineStr">
        <is>
          <t>全镇共涉及12个村72户72座。其中：二条俭村3户3座、砖城子村2户2座、山西掌村3户3座、杨东掌村2户2座、施家滩村12户12座、乔崾岘村8户8座、黄寨柯村13座、高家洼村3户3座、丁连掌村12户12座、大户掌村4户4座、红土咀村7户7座、马趟村3户3座。</t>
        </is>
      </c>
      <c r="G428" s="65" t="n">
        <v>50.4</v>
      </c>
      <c r="H428" s="34" t="inlineStr">
        <is>
          <t>改善养殖配套设施、减少饲草浪费、提升养殖效益、增加养殖收入。</t>
        </is>
      </c>
      <c r="I428" s="65" t="n">
        <v>12</v>
      </c>
      <c r="J428" s="164" t="n">
        <v>0.0072</v>
      </c>
      <c r="K428" s="164" t="n">
        <v>0.03024</v>
      </c>
      <c r="L428" s="65" t="inlineStr">
        <is>
          <t>畜牧局</t>
        </is>
      </c>
      <c r="M428" s="65" t="inlineStr">
        <is>
          <t>毛井镇</t>
        </is>
      </c>
      <c r="N428" s="65" t="n">
        <v>2020.12</v>
      </c>
      <c r="O428" s="65" t="n"/>
    </row>
    <row r="429" ht="56" customFormat="1" customHeight="1" s="2">
      <c r="A429" s="32" t="inlineStr">
        <is>
          <t>（12）</t>
        </is>
      </c>
      <c r="B429" s="65" t="inlineStr">
        <is>
          <t>木钵镇一般户
草棚建设</t>
        </is>
      </c>
      <c r="C429" s="65" t="inlineStr">
        <is>
          <t>新建</t>
        </is>
      </c>
      <c r="D429" s="65" t="inlineStr">
        <is>
          <t>2021.01
-
2021.12</t>
        </is>
      </c>
      <c r="E429" s="65" t="inlineStr">
        <is>
          <t>木钵镇</t>
        </is>
      </c>
      <c r="F429" s="34" t="inlineStr">
        <is>
          <t>全镇共涉及13村40户40座，每座补助7000元。其中：木钵街村4户4座、周湾村3户3座、曹旗村5户5座、高寨村1户1座、高楼塬村4户4座、刘家塬1户1座、白家掌村7户7座、邓寨子村1户1座、二合塬村4户4座、坪子塬村3户3座、井儿岔村2户2座、罗家沟村1户1座、水坝滩村4户4座。</t>
        </is>
      </c>
      <c r="G429" s="65" t="n">
        <v>28</v>
      </c>
      <c r="H429" s="34" t="inlineStr">
        <is>
          <t>改善养殖配套设施、减少饲草浪费、提升养殖效益、增加养殖收入。</t>
        </is>
      </c>
      <c r="I429" s="65" t="n">
        <v>13</v>
      </c>
      <c r="J429" s="164" t="n">
        <v>0.004</v>
      </c>
      <c r="K429" s="164" t="n">
        <v>0.0168</v>
      </c>
      <c r="L429" s="65" t="inlineStr">
        <is>
          <t>畜牧局</t>
        </is>
      </c>
      <c r="M429" s="65" t="inlineStr">
        <is>
          <t>木钵镇</t>
        </is>
      </c>
      <c r="N429" s="65" t="n">
        <v>2020.12</v>
      </c>
      <c r="O429" s="65" t="n"/>
    </row>
    <row r="430" ht="41" customFormat="1" customHeight="1" s="2">
      <c r="A430" s="32" t="inlineStr">
        <is>
          <t>（13）</t>
        </is>
      </c>
      <c r="B430" s="65" t="inlineStr">
        <is>
          <t>南湫乡一般户
草棚建设</t>
        </is>
      </c>
      <c r="C430" s="65" t="inlineStr">
        <is>
          <t>新建</t>
        </is>
      </c>
      <c r="D430" s="65" t="inlineStr">
        <is>
          <t>2021.01
-
2021.12</t>
        </is>
      </c>
      <c r="E430" s="65" t="inlineStr">
        <is>
          <t>南湫乡</t>
        </is>
      </c>
      <c r="F430" s="34" t="inlineStr">
        <is>
          <t>全乡共扶持5个村36户36座，每座补助7000元。其中：花儿山村2户2座、党家洼村6户6座、代家洼村9户9座、岳后渠村6户6座、洪涝池村13户13座。</t>
        </is>
      </c>
      <c r="G430" s="65" t="n">
        <v>25.2</v>
      </c>
      <c r="H430" s="34" t="inlineStr">
        <is>
          <t>改善养殖配套设施、减少饲草浪费、提升养殖效益、增加养殖收入。</t>
        </is>
      </c>
      <c r="I430" s="65" t="n">
        <v>5</v>
      </c>
      <c r="J430" s="164" t="n">
        <v>0.0036</v>
      </c>
      <c r="K430" s="164" t="n">
        <v>0.01512</v>
      </c>
      <c r="L430" s="65" t="inlineStr">
        <is>
          <t>畜牧局</t>
        </is>
      </c>
      <c r="M430" s="65" t="inlineStr">
        <is>
          <t>南湫乡</t>
        </is>
      </c>
      <c r="N430" s="65" t="n">
        <v>2020.12</v>
      </c>
      <c r="O430" s="65" t="n"/>
    </row>
    <row r="431" ht="49" customFormat="1" customHeight="1" s="2">
      <c r="A431" s="32" t="inlineStr">
        <is>
          <t>（14）</t>
        </is>
      </c>
      <c r="B431" s="65" t="inlineStr">
        <is>
          <t>秦团庄乡一般户
草棚建设</t>
        </is>
      </c>
      <c r="C431" s="65" t="inlineStr">
        <is>
          <t>新建</t>
        </is>
      </c>
      <c r="D431" s="65" t="inlineStr">
        <is>
          <t>2021.01
-
2021.12</t>
        </is>
      </c>
      <c r="E431" s="65" t="inlineStr">
        <is>
          <t>秦团庄乡</t>
        </is>
      </c>
      <c r="F431" s="34" t="inlineStr">
        <is>
          <t>全乡共涉及8村13户13座，每座补助7000元。其中：王团庄村2户2座、新峁村1户1座、白塬畔村2户2座、秦团庄村3户3座、南掌堡子2户2座、贾塬村1户1座、大天子村1户1座、新集子村1户1座。</t>
        </is>
      </c>
      <c r="G431" s="65" t="n">
        <v>9.1</v>
      </c>
      <c r="H431" s="34" t="inlineStr">
        <is>
          <t>改善养殖配套设施、减少饲草浪费、提升养殖效益、增加养殖收入。</t>
        </is>
      </c>
      <c r="I431" s="65" t="n">
        <v>8</v>
      </c>
      <c r="J431" s="164" t="n">
        <v>0.0013</v>
      </c>
      <c r="K431" s="164" t="n">
        <v>0.00546</v>
      </c>
      <c r="L431" s="65" t="inlineStr">
        <is>
          <t>畜牧局</t>
        </is>
      </c>
      <c r="M431" s="65" t="inlineStr">
        <is>
          <t>秦团庄乡</t>
        </is>
      </c>
      <c r="N431" s="65" t="n">
        <v>2020.12</v>
      </c>
      <c r="O431" s="65" t="n"/>
    </row>
    <row r="432" ht="49" customFormat="1" customHeight="1" s="2">
      <c r="A432" s="32" t="inlineStr">
        <is>
          <t>（15）</t>
        </is>
      </c>
      <c r="B432" s="65" t="inlineStr">
        <is>
          <t>曲子镇一般户
草棚建设</t>
        </is>
      </c>
      <c r="C432" s="65" t="inlineStr">
        <is>
          <t>新建</t>
        </is>
      </c>
      <c r="D432" s="65" t="inlineStr">
        <is>
          <t>2021.01
-
2021.12</t>
        </is>
      </c>
      <c r="E432" s="65" t="inlineStr">
        <is>
          <t>曲子镇</t>
        </is>
      </c>
      <c r="F432" s="34" t="inlineStr">
        <is>
          <t>全镇共涉及10村124户124座，每座补助7000元。其中：刘旗村2户2座、高李湾村7户7座、楼房子村17户17座、西沟村26户26座、宋家塬村9户9座、许家塬村43户43座、金村寺村2户2座、小庄子村6户6座、马家河村10户10座、董家塬村2户2座。</t>
        </is>
      </c>
      <c r="G432" s="65" t="n">
        <v>86.8</v>
      </c>
      <c r="H432" s="34" t="inlineStr">
        <is>
          <t>改善养殖配套设施、减少饲草浪费、提升养殖效益、增加养殖收入。</t>
        </is>
      </c>
      <c r="I432" s="65" t="n">
        <v>10</v>
      </c>
      <c r="J432" s="164" t="n">
        <v>0.0124</v>
      </c>
      <c r="K432" s="164" t="n">
        <v>0.05208</v>
      </c>
      <c r="L432" s="65" t="inlineStr">
        <is>
          <t>畜牧局</t>
        </is>
      </c>
      <c r="M432" s="65" t="inlineStr">
        <is>
          <t>曲子镇</t>
        </is>
      </c>
      <c r="N432" s="65" t="n">
        <v>2020.12</v>
      </c>
      <c r="O432" s="65" t="n"/>
    </row>
    <row r="433" ht="50" customFormat="1" customHeight="1" s="2">
      <c r="A433" s="32" t="inlineStr">
        <is>
          <t>（16）</t>
        </is>
      </c>
      <c r="B433" s="65" t="inlineStr">
        <is>
          <t>山城乡一般户
草棚建设</t>
        </is>
      </c>
      <c r="C433" s="65" t="inlineStr">
        <is>
          <t>新建</t>
        </is>
      </c>
      <c r="D433" s="65" t="inlineStr">
        <is>
          <t>2021.01
-
2021.12</t>
        </is>
      </c>
      <c r="E433" s="65" t="inlineStr">
        <is>
          <t>山城乡</t>
        </is>
      </c>
      <c r="F433" s="34" t="inlineStr">
        <is>
          <t>全乡共涉及7村34户34座，每座补助7000元。其中：山城堡村4户4座、八里铺村2户2座、薛塬村17户17座、王山口子村4户4座、寨柯村2户2座、赵庄村4户4座、谢庄村1户1座。</t>
        </is>
      </c>
      <c r="G433" s="65" t="n">
        <v>23.8</v>
      </c>
      <c r="H433" s="34" t="inlineStr">
        <is>
          <t>改善养殖配套设施、减少饲草浪费、提升养殖效益、增加养殖收入。</t>
        </is>
      </c>
      <c r="I433" s="65" t="n">
        <v>7</v>
      </c>
      <c r="J433" s="164" t="n">
        <v>0.0034</v>
      </c>
      <c r="K433" s="164" t="n">
        <v>0.01428</v>
      </c>
      <c r="L433" s="65" t="inlineStr">
        <is>
          <t>畜牧局</t>
        </is>
      </c>
      <c r="M433" s="65" t="inlineStr">
        <is>
          <t>山城乡</t>
        </is>
      </c>
      <c r="N433" s="65" t="n">
        <v>2020.12</v>
      </c>
      <c r="O433" s="65" t="n"/>
    </row>
    <row r="434" ht="60" customFormat="1" customHeight="1" s="2">
      <c r="A434" s="32" t="inlineStr">
        <is>
          <t>（17）</t>
        </is>
      </c>
      <c r="B434" s="65" t="inlineStr">
        <is>
          <t>天池乡一般户
草棚建设</t>
        </is>
      </c>
      <c r="C434" s="65" t="inlineStr">
        <is>
          <t>新建</t>
        </is>
      </c>
      <c r="D434" s="65" t="inlineStr">
        <is>
          <t>2021.01
-
2021.12</t>
        </is>
      </c>
      <c r="E434" s="65" t="inlineStr">
        <is>
          <t>天池乡</t>
        </is>
      </c>
      <c r="F434" s="34" t="inlineStr">
        <is>
          <t>全乡共涉及15村116户116座、每座补助7000元、其中：天池村4户4座、张邓塬村20户20座、梁家河村5户5座、殷屈河村4户4座、苏北岔村3户3座、潘老庄村18户18座、大庄台村5户5座、四合掌村10户10座、井渠淌村11户11座、鲜岔村1户1座、碾盘岭村10户10座、大方山村6户6座、喜家坪村7户7座、曹李川村7户7座、吴城子村5户5座。</t>
        </is>
      </c>
      <c r="G434" s="65" t="n">
        <v>81.2</v>
      </c>
      <c r="H434" s="34" t="inlineStr">
        <is>
          <t>改善养殖配套设施、减少饲草浪费、提升养殖效益、增加养殖收入。</t>
        </is>
      </c>
      <c r="I434" s="65" t="n">
        <v>15</v>
      </c>
      <c r="J434" s="164" t="n">
        <v>0.0116</v>
      </c>
      <c r="K434" s="164" t="n">
        <v>0.04872</v>
      </c>
      <c r="L434" s="65" t="inlineStr">
        <is>
          <t>畜牧局</t>
        </is>
      </c>
      <c r="M434" s="65" t="inlineStr">
        <is>
          <t>天池乡</t>
        </is>
      </c>
      <c r="N434" s="65" t="n">
        <v>2020.12</v>
      </c>
      <c r="O434" s="65" t="n"/>
    </row>
    <row r="435" ht="45" customFormat="1" customHeight="1" s="2">
      <c r="A435" s="32" t="inlineStr">
        <is>
          <t>（18）</t>
        </is>
      </c>
      <c r="B435" s="65" t="inlineStr">
        <is>
          <t>甜水镇一般户
草棚建设</t>
        </is>
      </c>
      <c r="C435" s="65" t="inlineStr">
        <is>
          <t>新建</t>
        </is>
      </c>
      <c r="D435" s="65" t="inlineStr">
        <is>
          <t>2021.01
-
2021.12</t>
        </is>
      </c>
      <c r="E435" s="65" t="inlineStr">
        <is>
          <t>甜水镇</t>
        </is>
      </c>
      <c r="F435" s="34" t="inlineStr">
        <is>
          <t>全镇共涉及9村47户47座，每座补助7000元。其中：甜水街村1户1座、张铁村2户2座、鲁掌村3户3座、何塬村11户11座、邱滩村5户5座、高崾岘村13户13座、狼儿滩村4户4座、大良洼村7户7座、七里墩村1户1座。</t>
        </is>
      </c>
      <c r="G435" s="65" t="n">
        <v>32.9</v>
      </c>
      <c r="H435" s="34" t="inlineStr">
        <is>
          <t>改善养殖配套设施、减少饲草浪费、提升养殖效益、增加养殖收入。</t>
        </is>
      </c>
      <c r="I435" s="65" t="n">
        <v>9</v>
      </c>
      <c r="J435" s="164" t="n">
        <v>0.0047</v>
      </c>
      <c r="K435" s="164" t="n">
        <v>0.01974</v>
      </c>
      <c r="L435" s="65" t="inlineStr">
        <is>
          <t>畜牧局</t>
        </is>
      </c>
      <c r="M435" s="65" t="inlineStr">
        <is>
          <t>甜水镇</t>
        </is>
      </c>
      <c r="N435" s="65" t="n">
        <v>2020.12</v>
      </c>
      <c r="O435" s="65" t="n"/>
    </row>
    <row r="436" ht="60" customFormat="1" customHeight="1" s="2">
      <c r="A436" s="32" t="inlineStr">
        <is>
          <t>（19）</t>
        </is>
      </c>
      <c r="B436" s="65" t="inlineStr">
        <is>
          <t>小南沟乡一般户
草棚建设</t>
        </is>
      </c>
      <c r="C436" s="65" t="inlineStr">
        <is>
          <t>新建</t>
        </is>
      </c>
      <c r="D436" s="65" t="inlineStr">
        <is>
          <t>2021.01
-
2021.12</t>
        </is>
      </c>
      <c r="E436" s="65" t="inlineStr">
        <is>
          <t>小南沟乡</t>
        </is>
      </c>
      <c r="F436" s="34" t="inlineStr">
        <is>
          <t>全乡共涉及12村86户86座，每座补助7000元。其中：天子渠村2户2座、丁寨柯村2户2座、许掌村3户3座、燕麦掌村1户1座、陈掌村5户5座、李上山村4户4座、汪天子村16户16座、小南沟村22户22座、李塬村13户13座、杨胡套子村1户1座、连川村6户6座、粉子山村11户11座。</t>
        </is>
      </c>
      <c r="G436" s="65" t="n">
        <v>60.2</v>
      </c>
      <c r="H436" s="34" t="inlineStr">
        <is>
          <t>改善养殖配套设施、减少饲草浪费、提升养殖效益、增加养殖收入。</t>
        </is>
      </c>
      <c r="I436" s="65" t="n">
        <v>12</v>
      </c>
      <c r="J436" s="164" t="n">
        <v>0.0086</v>
      </c>
      <c r="K436" s="164" t="n">
        <v>0.03612</v>
      </c>
      <c r="L436" s="65" t="inlineStr">
        <is>
          <t>畜牧局</t>
        </is>
      </c>
      <c r="M436" s="65" t="inlineStr">
        <is>
          <t>小南沟乡</t>
        </is>
      </c>
      <c r="N436" s="65" t="n">
        <v>2020.12</v>
      </c>
      <c r="O436" s="65" t="n"/>
    </row>
    <row r="437" ht="46" customFormat="1" customHeight="1" s="2">
      <c r="A437" s="32" t="inlineStr">
        <is>
          <t>（20）</t>
        </is>
      </c>
      <c r="B437" s="65" t="inlineStr">
        <is>
          <t>演武乡一般户
草棚建设</t>
        </is>
      </c>
      <c r="C437" s="65" t="inlineStr">
        <is>
          <t>新建</t>
        </is>
      </c>
      <c r="D437" s="65" t="inlineStr">
        <is>
          <t>2021.01
-
2021.12</t>
        </is>
      </c>
      <c r="E437" s="65" t="inlineStr">
        <is>
          <t>演武乡</t>
        </is>
      </c>
      <c r="F437" s="34" t="inlineStr">
        <is>
          <t>全乡共涉及9村136户136座，每座补助7000元。其中：曳郭咀村6户6座、杨家洼村22户22座、佛岔村21户21座、黑泉河村18户18座、刘坪村9户9座、黄山村30户30座、路家塬村19户19座、吴家塬村2户2座、走马硷村9户9座。</t>
        </is>
      </c>
      <c r="G437" s="65" t="n">
        <v>95.2</v>
      </c>
      <c r="H437" s="34" t="inlineStr">
        <is>
          <t>改善养殖配套设施、减少饲草浪费、提升养殖效益、增加养殖收入。</t>
        </is>
      </c>
      <c r="I437" s="65" t="n">
        <v>9</v>
      </c>
      <c r="J437" s="164" t="n">
        <v>0.0136</v>
      </c>
      <c r="K437" s="164" t="n">
        <v>0.05712</v>
      </c>
      <c r="L437" s="65" t="inlineStr">
        <is>
          <t>畜牧局</t>
        </is>
      </c>
      <c r="M437" s="65" t="inlineStr">
        <is>
          <t>演武乡</t>
        </is>
      </c>
      <c r="N437" s="65" t="n">
        <v>2020.12</v>
      </c>
      <c r="O437" s="65" t="n"/>
    </row>
    <row r="438" ht="69" customFormat="1" customHeight="1" s="2">
      <c r="A438" s="21" t="inlineStr">
        <is>
          <t>1.10</t>
        </is>
      </c>
      <c r="B438" s="24" t="inlineStr">
        <is>
          <t>提标户奖补合计</t>
        </is>
      </c>
      <c r="C438" s="24" t="inlineStr">
        <is>
          <t>新建</t>
        </is>
      </c>
      <c r="D438" s="24" t="inlineStr">
        <is>
          <t>2021.01
-
2021.12</t>
        </is>
      </c>
      <c r="E438" s="24" t="inlineStr">
        <is>
          <t>全县20个乡镇</t>
        </is>
      </c>
      <c r="F438" s="31" t="inlineStr">
        <is>
          <t>全县共涉及20乡镇26村574户湖羊养殖专业户。其中：在20个乡镇26村330户脱贫户（监测对象）中扶持43户发展为乡村振兴示范户，每户奖补2万元、扶持287户发展为典型富裕户。奖补资金用于草羊棚、饮水设施设备及饲草机械购置、在16个乡镇21村244户一般户中扶持28户发展为乡村振兴示范户，每户奖补2万元、扶持216户发展为典型富裕户。奖补资金用于草羊棚、饮水设施设备及饲草机械购置。</t>
        </is>
      </c>
      <c r="G438" s="24" t="n">
        <v>898</v>
      </c>
      <c r="H438" s="31" t="inlineStr">
        <is>
          <t>培育养殖示范户、带领养殖户发展湖羊养殖、增加农户收入。</t>
        </is>
      </c>
      <c r="I438" s="24" t="n">
        <v>26</v>
      </c>
      <c r="J438" s="160" t="n">
        <v>0.0574</v>
      </c>
      <c r="K438" s="160" t="n">
        <v>0.2786</v>
      </c>
      <c r="L438" s="24" t="inlineStr">
        <is>
          <t>畜牧局</t>
        </is>
      </c>
      <c r="M438" s="24" t="inlineStr">
        <is>
          <t>全20个乡镇</t>
        </is>
      </c>
      <c r="N438" s="65" t="n">
        <v>2020.12</v>
      </c>
      <c r="O438" s="24" t="n"/>
    </row>
    <row r="439" ht="48" customFormat="1" customHeight="1" s="2">
      <c r="A439" s="32" t="inlineStr">
        <is>
          <t>1.10.1</t>
        </is>
      </c>
      <c r="B439" s="65" t="inlineStr">
        <is>
          <t>脱贫户（监测对象）提标户奖补</t>
        </is>
      </c>
      <c r="C439" s="65" t="inlineStr">
        <is>
          <t>新建</t>
        </is>
      </c>
      <c r="D439" s="65" t="inlineStr">
        <is>
          <t>2021.01
-
2021.12</t>
        </is>
      </c>
      <c r="E439" s="65" t="inlineStr">
        <is>
          <t>全县20个乡镇26个村</t>
        </is>
      </c>
      <c r="F439" s="34" t="inlineStr">
        <is>
          <t>全县在20个乡镇26村330户脱贫户（监测对象）中扶持43户发展为乡村振兴示范户，共扶持287户发展为典型富裕户。</t>
        </is>
      </c>
      <c r="G439" s="65" t="n">
        <v>518.5</v>
      </c>
      <c r="H439" s="34" t="inlineStr">
        <is>
          <t>培育养殖示范户、带领养殖户发展湖羊养殖、增加农户收入。</t>
        </is>
      </c>
      <c r="I439" s="65" t="n">
        <v>26</v>
      </c>
      <c r="J439" s="164" t="n">
        <v>0.033</v>
      </c>
      <c r="K439" s="164" t="n">
        <v>0.17232</v>
      </c>
      <c r="L439" s="65" t="inlineStr">
        <is>
          <t>畜牧局</t>
        </is>
      </c>
      <c r="M439" s="65" t="inlineStr">
        <is>
          <t>全20个乡镇26个村</t>
        </is>
      </c>
      <c r="N439" s="65" t="n">
        <v>2020.12</v>
      </c>
      <c r="O439" s="65" t="n"/>
    </row>
    <row r="440" ht="48" customFormat="1" customHeight="1" s="2">
      <c r="A440" s="32" t="inlineStr">
        <is>
          <t>（1）</t>
        </is>
      </c>
      <c r="B440" s="65" t="inlineStr">
        <is>
          <t>脱贫户（监测对象）提标户奖补</t>
        </is>
      </c>
      <c r="C440" s="65" t="inlineStr">
        <is>
          <t>新建</t>
        </is>
      </c>
      <c r="D440" s="65" t="inlineStr">
        <is>
          <t>2021.01
-
2021.12</t>
        </is>
      </c>
      <c r="E440" s="65" t="inlineStr">
        <is>
          <t>丁阳渠子村
新集子村</t>
        </is>
      </c>
      <c r="F440" s="34" t="inlineStr">
        <is>
          <t>全镇扶持4户专业户发展为乡村振兴示范户，扶持20户专业户发展为典型富裕户。其中：丁阳渠子村乡村振兴示范户2户，典型富裕户8户、新集子村乡村振兴示范户2户，典型富裕户12户。</t>
        </is>
      </c>
      <c r="G440" s="65" t="n">
        <v>38</v>
      </c>
      <c r="H440" s="34" t="inlineStr">
        <is>
          <t>培育示范典型、带动发展更多自养户、提高养殖收益。</t>
        </is>
      </c>
      <c r="I440" s="65" t="n">
        <v>2</v>
      </c>
      <c r="J440" s="164" t="n">
        <v>0.0024</v>
      </c>
      <c r="K440" s="164" t="n">
        <v>0.0112</v>
      </c>
      <c r="L440" s="65" t="inlineStr">
        <is>
          <t>畜牧局</t>
        </is>
      </c>
      <c r="M440" s="65" t="inlineStr">
        <is>
          <t>丁阳渠子村
新集子村</t>
        </is>
      </c>
      <c r="N440" s="65" t="n">
        <v>2020.12</v>
      </c>
      <c r="O440" s="65" t="n"/>
    </row>
    <row r="441" ht="41" customFormat="1" customHeight="1" s="2">
      <c r="A441" s="32" t="inlineStr">
        <is>
          <t>（2）</t>
        </is>
      </c>
      <c r="B441" s="65" t="inlineStr">
        <is>
          <t>脱贫户（监测对象）提标户奖补</t>
        </is>
      </c>
      <c r="C441" s="65" t="inlineStr">
        <is>
          <t>新建</t>
        </is>
      </c>
      <c r="D441" s="65" t="inlineStr">
        <is>
          <t>2021.01
-
2021.12</t>
        </is>
      </c>
      <c r="E441" s="65" t="inlineStr">
        <is>
          <t>新峁村</t>
        </is>
      </c>
      <c r="F441" s="34" t="inlineStr">
        <is>
          <t>全乡扶持1户专业户发展为乡村振兴示范户，扶持13户专业户发展为典型富裕户。其中：新峁村乡村振兴示范户1户，典型富裕户13户。</t>
        </is>
      </c>
      <c r="G441" s="65" t="n">
        <v>21.5</v>
      </c>
      <c r="H441" s="34" t="inlineStr">
        <is>
          <t>培育示范典型、带动发展更多自养户、提高养殖收益。</t>
        </is>
      </c>
      <c r="I441" s="65" t="n">
        <v>1</v>
      </c>
      <c r="J441" s="164" t="n">
        <v>0.0014</v>
      </c>
      <c r="K441" s="164" t="n">
        <v>0.0067</v>
      </c>
      <c r="L441" s="65" t="inlineStr">
        <is>
          <t>畜牧局</t>
        </is>
      </c>
      <c r="M441" s="65" t="inlineStr">
        <is>
          <t>新峁村</t>
        </is>
      </c>
      <c r="N441" s="65" t="n">
        <v>2020.12</v>
      </c>
      <c r="O441" s="65" t="n"/>
    </row>
    <row r="442" ht="41" customFormat="1" customHeight="1" s="2">
      <c r="A442" s="32" t="inlineStr">
        <is>
          <t>（3）</t>
        </is>
      </c>
      <c r="B442" s="65" t="inlineStr">
        <is>
          <t>脱贫户（监测对象）提标户奖补</t>
        </is>
      </c>
      <c r="C442" s="65" t="inlineStr">
        <is>
          <t>新建</t>
        </is>
      </c>
      <c r="D442" s="65" t="inlineStr">
        <is>
          <t>2021.01
-
2021.12</t>
        </is>
      </c>
      <c r="E442" s="65" t="inlineStr">
        <is>
          <t>高龚塬村
宁老庄村</t>
        </is>
      </c>
      <c r="F442" s="34" t="inlineStr">
        <is>
          <t>全镇扶持2户专业户发展为乡村振兴示范户，扶持5户专业户发展为典型富裕户。其中：高龚塬村乡村振兴示范户2户，典型富裕户3户、宁老庄村典型富裕户2户。</t>
        </is>
      </c>
      <c r="G442" s="65" t="n">
        <v>11.5</v>
      </c>
      <c r="H442" s="34" t="inlineStr">
        <is>
          <t>培育示范典型、带动发展更多自养户、提高养殖收益。</t>
        </is>
      </c>
      <c r="I442" s="65" t="n">
        <v>2</v>
      </c>
      <c r="J442" s="164" t="n">
        <v>0.0007</v>
      </c>
      <c r="K442" s="164" t="n">
        <v>0.003</v>
      </c>
      <c r="L442" s="65" t="inlineStr">
        <is>
          <t>畜牧局</t>
        </is>
      </c>
      <c r="M442" s="65" t="inlineStr">
        <is>
          <t>高龚塬村
宁老庄村</t>
        </is>
      </c>
      <c r="N442" s="65" t="n">
        <v>2020.12</v>
      </c>
      <c r="O442" s="65" t="n"/>
    </row>
    <row r="443" ht="41" customFormat="1" customHeight="1" s="2">
      <c r="A443" s="32" t="inlineStr">
        <is>
          <t>（4）</t>
        </is>
      </c>
      <c r="B443" s="65" t="inlineStr">
        <is>
          <t>脱贫户（监测对象）提标户奖补</t>
        </is>
      </c>
      <c r="C443" s="65" t="inlineStr">
        <is>
          <t>新建</t>
        </is>
      </c>
      <c r="D443" s="65" t="inlineStr">
        <is>
          <t>2021.01
-
2021.12</t>
        </is>
      </c>
      <c r="E443" s="65" t="inlineStr">
        <is>
          <t>王庄村</t>
        </is>
      </c>
      <c r="F443" s="34" t="inlineStr">
        <is>
          <t>全乡扶持王庄村1户专业户发展为乡村振兴示范户，扶持15户专业户发展为典型富裕户。</t>
        </is>
      </c>
      <c r="G443" s="65" t="n">
        <v>24.5</v>
      </c>
      <c r="H443" s="34" t="inlineStr">
        <is>
          <t>培育示范典型、带动发展更多自养户、提高养殖收益。</t>
        </is>
      </c>
      <c r="I443" s="65" t="n">
        <v>1</v>
      </c>
      <c r="J443" s="164" t="n">
        <v>0.0016</v>
      </c>
      <c r="K443" s="164" t="n">
        <v>0.0345</v>
      </c>
      <c r="L443" s="65" t="inlineStr">
        <is>
          <t>畜牧局</t>
        </is>
      </c>
      <c r="M443" s="65" t="inlineStr">
        <is>
          <t>王庄村</t>
        </is>
      </c>
      <c r="N443" s="65" t="n">
        <v>2020.12</v>
      </c>
      <c r="O443" s="65" t="n"/>
    </row>
    <row r="444" ht="43" customFormat="1" customHeight="1" s="2">
      <c r="A444" s="32" t="inlineStr">
        <is>
          <t>（5）</t>
        </is>
      </c>
      <c r="B444" s="65" t="inlineStr">
        <is>
          <t>脱贫户（监测对象）提标户奖补</t>
        </is>
      </c>
      <c r="C444" s="65" t="inlineStr">
        <is>
          <t>新建</t>
        </is>
      </c>
      <c r="D444" s="65" t="inlineStr">
        <is>
          <t>2021.01
-
2021.12</t>
        </is>
      </c>
      <c r="E444" s="65" t="inlineStr">
        <is>
          <t>沈岭村
赵台村</t>
        </is>
      </c>
      <c r="F444" s="34" t="inlineStr">
        <is>
          <t>全乡扶持4户专业户发展为乡村振兴示范户，扶持28户专业户发展为典型富裕户。其中：赵台村乡村振兴示范户2户，典型富裕户16户、沈家岭村乡村振兴示范户2户，典型富裕户12户。</t>
        </is>
      </c>
      <c r="G444" s="65" t="n">
        <v>52</v>
      </c>
      <c r="H444" s="34" t="inlineStr">
        <is>
          <t>培育示范典型、带动发展更多自养户、提高养殖收益。</t>
        </is>
      </c>
      <c r="I444" s="65" t="n">
        <v>2</v>
      </c>
      <c r="J444" s="164" t="n">
        <v>0.0032</v>
      </c>
      <c r="K444" s="164" t="n">
        <v>0.01344</v>
      </c>
      <c r="L444" s="65" t="inlineStr">
        <is>
          <t>畜牧局</t>
        </is>
      </c>
      <c r="M444" s="65" t="inlineStr">
        <is>
          <t>沈岭村
赵台村</t>
        </is>
      </c>
      <c r="N444" s="65" t="n">
        <v>2020.12</v>
      </c>
      <c r="O444" s="65" t="n"/>
    </row>
    <row r="445" ht="43" customFormat="1" customHeight="1" s="2">
      <c r="A445" s="32" t="inlineStr">
        <is>
          <t>（6）</t>
        </is>
      </c>
      <c r="B445" s="65" t="inlineStr">
        <is>
          <t>脱贫户（监测对象）提标户奖补</t>
        </is>
      </c>
      <c r="C445" s="65" t="inlineStr">
        <is>
          <t>新建</t>
        </is>
      </c>
      <c r="D445" s="65" t="inlineStr">
        <is>
          <t>2021.01
-
2021.12</t>
        </is>
      </c>
      <c r="E445" s="65" t="inlineStr">
        <is>
          <t>刘渠村</t>
        </is>
      </c>
      <c r="F445" s="34" t="inlineStr">
        <is>
          <t>全乡扶持1户专业户发展为乡村振兴示范户，扶持11户专业户发展为典型富裕户。其中：刘渠村乡村振兴示范户1户，典型富裕户11户。</t>
        </is>
      </c>
      <c r="G445" s="65" t="n">
        <v>18.5</v>
      </c>
      <c r="H445" s="34" t="inlineStr">
        <is>
          <t>培育示范典型、带动发展更多自养户、提高养殖收益。</t>
        </is>
      </c>
      <c r="I445" s="65" t="n">
        <v>1</v>
      </c>
      <c r="J445" s="164" t="n">
        <v>0.0012</v>
      </c>
      <c r="K445" s="164" t="n">
        <v>0.0048</v>
      </c>
      <c r="L445" s="65" t="inlineStr">
        <is>
          <t>畜牧局</t>
        </is>
      </c>
      <c r="M445" s="65" t="inlineStr">
        <is>
          <t>刘渠村</t>
        </is>
      </c>
      <c r="N445" s="65" t="n">
        <v>2020.12</v>
      </c>
      <c r="O445" s="65" t="n"/>
    </row>
    <row r="446" ht="43" customFormat="1" customHeight="1" s="2">
      <c r="A446" s="32" t="inlineStr">
        <is>
          <t>（7）</t>
        </is>
      </c>
      <c r="B446" s="65" t="inlineStr">
        <is>
          <t>脱贫户（监测对象）提标户奖补</t>
        </is>
      </c>
      <c r="C446" s="65" t="inlineStr">
        <is>
          <t>新建</t>
        </is>
      </c>
      <c r="D446" s="65" t="inlineStr">
        <is>
          <t>2021.01
-
2021.12</t>
        </is>
      </c>
      <c r="E446" s="65" t="inlineStr">
        <is>
          <t>薛塬村</t>
        </is>
      </c>
      <c r="F446" s="34" t="inlineStr">
        <is>
          <t>全乡扶持2户专业户发展为乡村振兴示范户，扶持16户专业户发展为典型富裕户。全乡扶持1户监测户发展为典型富裕户。其中：薛塬村乡村振兴示范户2户，典型富裕户17户。</t>
        </is>
      </c>
      <c r="G446" s="65" t="n">
        <v>29.5</v>
      </c>
      <c r="H446" s="34" t="inlineStr">
        <is>
          <t>培育示范典型、带动发展更多自养户、提高养殖收益。</t>
        </is>
      </c>
      <c r="I446" s="65" t="n">
        <v>1</v>
      </c>
      <c r="J446" s="164" t="n">
        <v>0.0019</v>
      </c>
      <c r="K446" s="164" t="n">
        <v>0.0091</v>
      </c>
      <c r="L446" s="65" t="inlineStr">
        <is>
          <t>畜牧局</t>
        </is>
      </c>
      <c r="M446" s="65" t="inlineStr">
        <is>
          <t>薛塬村</t>
        </is>
      </c>
      <c r="N446" s="65" t="n">
        <v>2020.12</v>
      </c>
      <c r="O446" s="65" t="n"/>
    </row>
    <row r="447" ht="42" customFormat="1" customHeight="1" s="2">
      <c r="A447" s="32" t="inlineStr">
        <is>
          <t>（8）</t>
        </is>
      </c>
      <c r="B447" s="65" t="inlineStr">
        <is>
          <t>脱贫户（监测对象）提标户奖补</t>
        </is>
      </c>
      <c r="C447" s="65" t="inlineStr">
        <is>
          <t>新建</t>
        </is>
      </c>
      <c r="D447" s="65" t="inlineStr">
        <is>
          <t>2021.01
-
2021.12</t>
        </is>
      </c>
      <c r="E447" s="65" t="inlineStr">
        <is>
          <t>苏北岔村</t>
        </is>
      </c>
      <c r="F447" s="34" t="inlineStr">
        <is>
          <t>全乡扶持2户专业户发展为乡村振兴示范户，扶持13户专业户发展为典型富裕户。其中：苏北岔村村乡村振兴示范户2户，典型富裕户13户。</t>
        </is>
      </c>
      <c r="G447" s="65" t="n">
        <v>23.5</v>
      </c>
      <c r="H447" s="34" t="inlineStr">
        <is>
          <t>培育示范典型、带动发展更多自养户、提高养殖收益。</t>
        </is>
      </c>
      <c r="I447" s="65" t="n">
        <v>1</v>
      </c>
      <c r="J447" s="164" t="n">
        <v>0.0015</v>
      </c>
      <c r="K447" s="164" t="n">
        <v>0.006</v>
      </c>
      <c r="L447" s="65" t="inlineStr">
        <is>
          <t>畜牧局</t>
        </is>
      </c>
      <c r="M447" s="65" t="inlineStr">
        <is>
          <t>苏北岔村</t>
        </is>
      </c>
      <c r="N447" s="65" t="n">
        <v>2020.12</v>
      </c>
      <c r="O447" s="65" t="n"/>
    </row>
    <row r="448" ht="42" customFormat="1" customHeight="1" s="2">
      <c r="A448" s="32" t="inlineStr">
        <is>
          <t>（9）</t>
        </is>
      </c>
      <c r="B448" s="65" t="inlineStr">
        <is>
          <t>脱贫户（监测对象）提标户奖补</t>
        </is>
      </c>
      <c r="C448" s="65" t="inlineStr">
        <is>
          <t>新建</t>
        </is>
      </c>
      <c r="D448" s="65" t="inlineStr">
        <is>
          <t>2021.01
-
2021.12</t>
        </is>
      </c>
      <c r="E448" s="65" t="inlineStr">
        <is>
          <t>黑泉河村</t>
        </is>
      </c>
      <c r="F448" s="34" t="inlineStr">
        <is>
          <t>全村扶持10户专业户发展为典型富裕户。</t>
        </is>
      </c>
      <c r="G448" s="65" t="n">
        <v>15</v>
      </c>
      <c r="H448" s="34" t="inlineStr">
        <is>
          <t>培育示范典型、带动发展更多自养户、提高养殖收益。</t>
        </is>
      </c>
      <c r="I448" s="65" t="n">
        <v>1</v>
      </c>
      <c r="J448" s="164" t="n">
        <v>0.001</v>
      </c>
      <c r="K448" s="164" t="n">
        <v>0.0042</v>
      </c>
      <c r="L448" s="65" t="inlineStr">
        <is>
          <t>畜牧局</t>
        </is>
      </c>
      <c r="M448" s="65" t="inlineStr">
        <is>
          <t>黑泉河村</t>
        </is>
      </c>
      <c r="N448" s="65" t="n">
        <v>2020.12</v>
      </c>
      <c r="O448" s="65" t="n"/>
    </row>
    <row r="449" ht="42" customFormat="1" customHeight="1" s="2">
      <c r="A449" s="32" t="inlineStr">
        <is>
          <t>（10）</t>
        </is>
      </c>
      <c r="B449" s="65" t="inlineStr">
        <is>
          <t>脱贫户（监测对象）提标户奖补</t>
        </is>
      </c>
      <c r="C449" s="65" t="inlineStr">
        <is>
          <t>新建</t>
        </is>
      </c>
      <c r="D449" s="65" t="inlineStr">
        <is>
          <t>2021.01
-
2021.12</t>
        </is>
      </c>
      <c r="E449" s="65" t="inlineStr">
        <is>
          <t>施家滩村
红土咀村</t>
        </is>
      </c>
      <c r="F449" s="34" t="inlineStr">
        <is>
          <t>全镇扶持4户专业户发展为乡村振兴示范户，扶持4户专业户发展为典型富裕户。其中：施家滩村乡村振兴示范户2户，典型富裕户1户、红土咀村乡村振兴示范户2户，典型富裕户3户。</t>
        </is>
      </c>
      <c r="G449" s="65" t="n">
        <v>14</v>
      </c>
      <c r="H449" s="34" t="inlineStr">
        <is>
          <t>培育示范典型、带动发展更多自养户、提高养殖收益。</t>
        </is>
      </c>
      <c r="I449" s="65" t="n">
        <v>2</v>
      </c>
      <c r="J449" s="164" t="n">
        <v>0.0008</v>
      </c>
      <c r="K449" s="164" t="n">
        <v>0.0032</v>
      </c>
      <c r="L449" s="65" t="inlineStr">
        <is>
          <t>畜牧局</t>
        </is>
      </c>
      <c r="M449" s="65" t="inlineStr">
        <is>
          <t>施家滩村
红土咀村</t>
        </is>
      </c>
      <c r="N449" s="65" t="n">
        <v>2020.12</v>
      </c>
      <c r="O449" s="65" t="n"/>
    </row>
    <row r="450" ht="39" customFormat="1" customHeight="1" s="2">
      <c r="A450" s="32" t="inlineStr">
        <is>
          <t>（11）</t>
        </is>
      </c>
      <c r="B450" s="65" t="inlineStr">
        <is>
          <t>脱贫户（监测对象）提标户奖补</t>
        </is>
      </c>
      <c r="C450" s="65" t="inlineStr">
        <is>
          <t>新建</t>
        </is>
      </c>
      <c r="D450" s="65" t="inlineStr">
        <is>
          <t>2021.01
-
2021.12</t>
        </is>
      </c>
      <c r="E450" s="65" t="inlineStr">
        <is>
          <t>张铁村</t>
        </is>
      </c>
      <c r="F450" s="34" t="inlineStr">
        <is>
          <t>全镇扶持2户专业户发展为乡村振兴示范户，扶持13户专业户发展为典型富裕户。其中：张铁村乡村振兴示范户2户，典型富裕户13户。</t>
        </is>
      </c>
      <c r="G450" s="65" t="n">
        <v>23.5</v>
      </c>
      <c r="H450" s="34" t="inlineStr">
        <is>
          <t>培育示范典型、带动发展更多自养户、提高养殖收益。</t>
        </is>
      </c>
      <c r="I450" s="65" t="n">
        <v>1</v>
      </c>
      <c r="J450" s="164" t="n">
        <v>0.0015</v>
      </c>
      <c r="K450" s="164" t="n">
        <v>0.0063</v>
      </c>
      <c r="L450" s="65" t="inlineStr">
        <is>
          <t>畜牧局</t>
        </is>
      </c>
      <c r="M450" s="65" t="inlineStr">
        <is>
          <t>张铁村</t>
        </is>
      </c>
      <c r="N450" s="65" t="n">
        <v>2020.12</v>
      </c>
      <c r="O450" s="65" t="n"/>
    </row>
    <row r="451" ht="39" customFormat="1" customHeight="1" s="2">
      <c r="A451" s="32" t="inlineStr">
        <is>
          <t>（12）</t>
        </is>
      </c>
      <c r="B451" s="65" t="inlineStr">
        <is>
          <t>脱贫户（监测对象）提标户奖补</t>
        </is>
      </c>
      <c r="C451" s="65" t="inlineStr">
        <is>
          <t>新建</t>
        </is>
      </c>
      <c r="D451" s="65" t="inlineStr">
        <is>
          <t>2021.01
-
2021.12</t>
        </is>
      </c>
      <c r="E451" s="65" t="inlineStr">
        <is>
          <t>党家洼村</t>
        </is>
      </c>
      <c r="F451" s="34" t="inlineStr">
        <is>
          <t>全乡扶持专业村2户专业户发展为乡村振兴示范户，扶持6户专业户发展为典型富裕户。</t>
        </is>
      </c>
      <c r="G451" s="65" t="n">
        <v>13</v>
      </c>
      <c r="H451" s="34" t="inlineStr">
        <is>
          <t>培育示范典型、带动发展更多自养户、提高养殖收益。</t>
        </is>
      </c>
      <c r="I451" s="65" t="n">
        <v>1</v>
      </c>
      <c r="J451" s="164" t="n">
        <v>0.0008</v>
      </c>
      <c r="K451" s="164" t="n">
        <v>0.0038</v>
      </c>
      <c r="L451" s="65" t="inlineStr">
        <is>
          <t>畜牧局</t>
        </is>
      </c>
      <c r="M451" s="65" t="inlineStr">
        <is>
          <t>党家洼村</t>
        </is>
      </c>
      <c r="N451" s="65" t="n">
        <v>2020.12</v>
      </c>
      <c r="O451" s="65" t="n"/>
    </row>
    <row r="452" ht="39" customFormat="1" customHeight="1" s="2">
      <c r="A452" s="32" t="inlineStr">
        <is>
          <t>（13）</t>
        </is>
      </c>
      <c r="B452" s="65" t="inlineStr">
        <is>
          <t>脱贫户（监测对象）提标户奖补</t>
        </is>
      </c>
      <c r="C452" s="65" t="inlineStr">
        <is>
          <t>新建</t>
        </is>
      </c>
      <c r="D452" s="65" t="inlineStr">
        <is>
          <t>2021.01
-
2021.12</t>
        </is>
      </c>
      <c r="E452" s="65" t="inlineStr">
        <is>
          <t>潘掌村</t>
        </is>
      </c>
      <c r="F452" s="34" t="inlineStr">
        <is>
          <t>扶持潘掌村3户专业户发展为乡村振兴示范户，扶持潘掌村27户专业户发展为典型富裕户。</t>
        </is>
      </c>
      <c r="G452" s="65" t="n">
        <v>46.5</v>
      </c>
      <c r="H452" s="34" t="inlineStr">
        <is>
          <t>培育示范典型、带动发展更多自养户、提高养殖收益。</t>
        </is>
      </c>
      <c r="I452" s="65" t="n">
        <v>1</v>
      </c>
      <c r="J452" s="164" t="n">
        <v>0.003</v>
      </c>
      <c r="K452" s="164" t="n">
        <v>0.0147</v>
      </c>
      <c r="L452" s="65" t="inlineStr">
        <is>
          <t>畜牧局</t>
        </is>
      </c>
      <c r="M452" s="65" t="inlineStr">
        <is>
          <t>潘掌村</t>
        </is>
      </c>
      <c r="N452" s="65" t="n">
        <v>2020.12</v>
      </c>
      <c r="O452" s="65" t="n"/>
    </row>
    <row r="453" ht="39" customFormat="1" customHeight="1" s="2">
      <c r="A453" s="32" t="inlineStr">
        <is>
          <t>（14）</t>
        </is>
      </c>
      <c r="B453" s="65" t="inlineStr">
        <is>
          <t>脱贫户（监测对象）提标户奖补</t>
        </is>
      </c>
      <c r="C453" s="65" t="inlineStr">
        <is>
          <t>新建</t>
        </is>
      </c>
      <c r="D453" s="65" t="inlineStr">
        <is>
          <t>2021.01
-
2021.12</t>
        </is>
      </c>
      <c r="E453" s="65" t="inlineStr">
        <is>
          <t>坪子塬村</t>
        </is>
      </c>
      <c r="F453" s="34" t="inlineStr">
        <is>
          <t>全乡扶持2户专业户发展为乡村振兴示范户，扶持11户专业户发展为典型富裕户。其中：坪子塬村乡村振兴示范户2户，典型富裕户11户。</t>
        </is>
      </c>
      <c r="G453" s="65" t="n">
        <v>20.5</v>
      </c>
      <c r="H453" s="34" t="inlineStr">
        <is>
          <t>培育示范典型、带动发展更多自养户、提高养殖收益。</t>
        </is>
      </c>
      <c r="I453" s="65" t="n">
        <v>1</v>
      </c>
      <c r="J453" s="164" t="n">
        <v>0.0013</v>
      </c>
      <c r="K453" s="164" t="n">
        <v>0.006</v>
      </c>
      <c r="L453" s="65" t="inlineStr">
        <is>
          <t>畜牧局</t>
        </is>
      </c>
      <c r="M453" s="65" t="inlineStr">
        <is>
          <t>坪子塬村</t>
        </is>
      </c>
      <c r="N453" s="65" t="n">
        <v>2020.12</v>
      </c>
      <c r="O453" s="65" t="n"/>
    </row>
    <row r="454" ht="39" customFormat="1" customHeight="1" s="2">
      <c r="A454" s="32" t="inlineStr">
        <is>
          <t>（15）</t>
        </is>
      </c>
      <c r="B454" s="65" t="inlineStr">
        <is>
          <t>脱贫户（监测对象）提标户奖补</t>
        </is>
      </c>
      <c r="C454" s="65" t="inlineStr">
        <is>
          <t>新建</t>
        </is>
      </c>
      <c r="D454" s="65" t="inlineStr">
        <is>
          <t>2021.01
-
2021.12</t>
        </is>
      </c>
      <c r="E454" s="65" t="inlineStr">
        <is>
          <t>张家湾村</t>
        </is>
      </c>
      <c r="F454" s="34" t="inlineStr">
        <is>
          <t>全乡扶持1户专业户发展为乡村振兴示范户，扶持10户专业户发展为典型富裕户。其中：：张家湾村乡村振兴示范户1户，典型富裕户10户</t>
        </is>
      </c>
      <c r="G454" s="65" t="n">
        <v>17</v>
      </c>
      <c r="H454" s="34" t="inlineStr">
        <is>
          <t>培育示范典型、带动发展更多自养户、提高养殖收益。</t>
        </is>
      </c>
      <c r="I454" s="65" t="n">
        <v>1</v>
      </c>
      <c r="J454" s="164" t="n">
        <v>0.0011</v>
      </c>
      <c r="K454" s="164" t="n">
        <v>0.0074</v>
      </c>
      <c r="L454" s="65" t="inlineStr">
        <is>
          <t>畜牧局</t>
        </is>
      </c>
      <c r="M454" s="65" t="inlineStr">
        <is>
          <t>张家湾村</t>
        </is>
      </c>
      <c r="N454" s="65" t="n">
        <v>2020.12</v>
      </c>
      <c r="O454" s="65" t="n"/>
    </row>
    <row r="455" ht="33.75" customFormat="1" customHeight="1" s="2">
      <c r="A455" s="32" t="inlineStr">
        <is>
          <t>（16）</t>
        </is>
      </c>
      <c r="B455" s="65" t="inlineStr">
        <is>
          <t>脱贫户（监测对象）提标户奖补</t>
        </is>
      </c>
      <c r="C455" s="65" t="inlineStr">
        <is>
          <t>新建</t>
        </is>
      </c>
      <c r="D455" s="65" t="inlineStr">
        <is>
          <t>2021.01
-
2021.12</t>
        </is>
      </c>
      <c r="E455" s="65" t="inlineStr">
        <is>
          <t>闫塬村</t>
        </is>
      </c>
      <c r="F455" s="34" t="inlineStr">
        <is>
          <t>全镇扶持3户专业户发展为乡村振兴示范户，扶持26户专业户发展为典型富裕户。其中：闫塬村乡村振兴示范户3户，典型富裕户26户。</t>
        </is>
      </c>
      <c r="G455" s="65" t="n">
        <v>45</v>
      </c>
      <c r="H455" s="34" t="inlineStr">
        <is>
          <t>培育示范典型、带动发展更多自养户、提高养殖收益。</t>
        </is>
      </c>
      <c r="I455" s="65" t="n">
        <v>1</v>
      </c>
      <c r="J455" s="164" t="n">
        <v>0.0029</v>
      </c>
      <c r="K455" s="164" t="n">
        <v>0.01218</v>
      </c>
      <c r="L455" s="65" t="inlineStr">
        <is>
          <t>畜牧局</t>
        </is>
      </c>
      <c r="M455" s="65" t="inlineStr">
        <is>
          <t>闫塬村</t>
        </is>
      </c>
      <c r="N455" s="65" t="n">
        <v>2020.12</v>
      </c>
      <c r="O455" s="65" t="n"/>
    </row>
    <row r="456" ht="47" customFormat="1" customHeight="1" s="3">
      <c r="A456" s="32" t="inlineStr">
        <is>
          <t>（17）</t>
        </is>
      </c>
      <c r="B456" s="65" t="inlineStr">
        <is>
          <t>脱贫户（监测对象）提标户奖补</t>
        </is>
      </c>
      <c r="C456" s="65" t="inlineStr">
        <is>
          <t>新建</t>
        </is>
      </c>
      <c r="D456" s="65" t="inlineStr">
        <is>
          <t>2021.01
-
2021.12</t>
        </is>
      </c>
      <c r="E456" s="65" t="inlineStr">
        <is>
          <t>瓦崾岘村
白塬村</t>
        </is>
      </c>
      <c r="F456" s="34" t="inlineStr">
        <is>
          <t>全乡扶持5户专业户发展为乡村振兴示范户，扶持25户专业户发展为典型富裕户。其中：瓦崾岘村乡村振兴示范户3户，典型富裕户15户、白塬村乡村振兴示范户2户，典型富裕户10户。</t>
        </is>
      </c>
      <c r="G456" s="65" t="n">
        <v>47.5</v>
      </c>
      <c r="H456" s="34" t="inlineStr">
        <is>
          <t>培育示范典型、带动发展更多自养户、提高养殖收益。</t>
        </is>
      </c>
      <c r="I456" s="65" t="n">
        <v>2</v>
      </c>
      <c r="J456" s="164" t="n">
        <v>0.003</v>
      </c>
      <c r="K456" s="164" t="n">
        <v>0.0105</v>
      </c>
      <c r="L456" s="65" t="inlineStr">
        <is>
          <t>畜牧局</t>
        </is>
      </c>
      <c r="M456" s="65" t="inlineStr">
        <is>
          <t>瓦崾岘村
白塬村</t>
        </is>
      </c>
      <c r="N456" s="65" t="n">
        <v>2020.12</v>
      </c>
      <c r="O456" s="65" t="n"/>
    </row>
    <row r="457" ht="47" customFormat="1" customHeight="1" s="2">
      <c r="A457" s="32" t="inlineStr">
        <is>
          <t>（18）</t>
        </is>
      </c>
      <c r="B457" s="65" t="inlineStr">
        <is>
          <t>脱贫户（监测对象）提标户奖补</t>
        </is>
      </c>
      <c r="C457" s="65" t="inlineStr">
        <is>
          <t>新建</t>
        </is>
      </c>
      <c r="D457" s="65" t="inlineStr">
        <is>
          <t>2021.01
-
2021.12</t>
        </is>
      </c>
      <c r="E457" s="65" t="inlineStr">
        <is>
          <t>西沟村
许家塬村</t>
        </is>
      </c>
      <c r="F457" s="34" t="inlineStr">
        <is>
          <t>全镇扶持1户专业户发展为乡村振兴示范户，扶持10户专业户发展为典型富裕户。其中：西沟村乡村振兴示范户1户，典型富裕户6户、许家塬村典型富裕户4户。</t>
        </is>
      </c>
      <c r="G457" s="65" t="n">
        <v>17</v>
      </c>
      <c r="H457" s="34" t="inlineStr">
        <is>
          <t>培育示范典型、带动发展更多自养户、提高养殖收益。</t>
        </is>
      </c>
      <c r="I457" s="65" t="n">
        <v>2</v>
      </c>
      <c r="J457" s="164" t="n">
        <v>0.0011</v>
      </c>
      <c r="K457" s="164" t="n">
        <v>0.0046</v>
      </c>
      <c r="L457" s="65" t="inlineStr">
        <is>
          <t>畜牧局</t>
        </is>
      </c>
      <c r="M457" s="65" t="inlineStr">
        <is>
          <t>西沟村
许家塬村</t>
        </is>
      </c>
      <c r="N457" s="65" t="n">
        <v>2020.12</v>
      </c>
      <c r="O457" s="65" t="n"/>
    </row>
    <row r="458" ht="33.75" customFormat="1" customHeight="1" s="2">
      <c r="A458" s="32" t="inlineStr">
        <is>
          <t>（19）</t>
        </is>
      </c>
      <c r="B458" s="65" t="inlineStr">
        <is>
          <t>脱贫户（监测对象）提标户奖补</t>
        </is>
      </c>
      <c r="C458" s="65" t="inlineStr">
        <is>
          <t>新建</t>
        </is>
      </c>
      <c r="D458" s="65" t="inlineStr">
        <is>
          <t>2021.01
-
2021.12</t>
        </is>
      </c>
      <c r="E458" s="65" t="inlineStr">
        <is>
          <t>汪天子村</t>
        </is>
      </c>
      <c r="F458" s="34" t="inlineStr">
        <is>
          <t>全乡扶持2户专业户发展为乡村振兴示范户，扶持13户专业户发展为典型富裕户。其中：汪天子村乡村振兴示范户2户、汪天子村典型富裕户13户。</t>
        </is>
      </c>
      <c r="G458" s="65" t="n">
        <v>23.5</v>
      </c>
      <c r="H458" s="34" t="inlineStr">
        <is>
          <t>培育示范典型、带动发展更多自养户、提高养殖收益。</t>
        </is>
      </c>
      <c r="I458" s="65" t="n">
        <v>1</v>
      </c>
      <c r="J458" s="164" t="n">
        <v>0.0015</v>
      </c>
      <c r="K458" s="164" t="n">
        <v>0.0063</v>
      </c>
      <c r="L458" s="65" t="inlineStr">
        <is>
          <t>畜牧局</t>
        </is>
      </c>
      <c r="M458" s="65" t="inlineStr">
        <is>
          <t>汪天子村</t>
        </is>
      </c>
      <c r="N458" s="65" t="n">
        <v>2020.12</v>
      </c>
      <c r="O458" s="65" t="n"/>
    </row>
    <row r="459" ht="33.75" customFormat="1" customHeight="1" s="2">
      <c r="A459" s="32" t="inlineStr">
        <is>
          <t>（20）</t>
        </is>
      </c>
      <c r="B459" s="65" t="inlineStr">
        <is>
          <t>脱贫户（监测对象）提标户奖补</t>
        </is>
      </c>
      <c r="C459" s="65" t="inlineStr">
        <is>
          <t>新建</t>
        </is>
      </c>
      <c r="D459" s="65" t="inlineStr">
        <is>
          <t>2021.01
-
2021.12</t>
        </is>
      </c>
      <c r="E459" s="65" t="inlineStr">
        <is>
          <t>陈渠子村</t>
        </is>
      </c>
      <c r="F459" s="34" t="inlineStr">
        <is>
          <t>全村扶持1户专业户发展为乡村振兴示范户，10户专业户发展为典型富裕户。</t>
        </is>
      </c>
      <c r="G459" s="65" t="n">
        <v>17</v>
      </c>
      <c r="H459" s="34" t="inlineStr">
        <is>
          <t>培育示范典型、带动发展更多自养户、提高养殖收益。</t>
        </is>
      </c>
      <c r="I459" s="65" t="n">
        <v>1</v>
      </c>
      <c r="J459" s="164" t="n">
        <v>0.0011</v>
      </c>
      <c r="K459" s="164" t="n">
        <v>0.0044</v>
      </c>
      <c r="L459" s="65" t="inlineStr">
        <is>
          <t>畜牧局</t>
        </is>
      </c>
      <c r="M459" s="65" t="inlineStr">
        <is>
          <t>陈渠子村</t>
        </is>
      </c>
      <c r="N459" s="65" t="n">
        <v>2020.12</v>
      </c>
      <c r="O459" s="65" t="n"/>
    </row>
    <row r="460" ht="33.75" customFormat="1" customHeight="1" s="2">
      <c r="A460" s="32" t="inlineStr">
        <is>
          <t>1.10.2</t>
        </is>
      </c>
      <c r="B460" s="65" t="inlineStr">
        <is>
          <t>一般户
提标户奖补</t>
        </is>
      </c>
      <c r="C460" s="65" t="inlineStr">
        <is>
          <t>新建</t>
        </is>
      </c>
      <c r="D460" s="65" t="inlineStr">
        <is>
          <t>2021.01
-
2021.12</t>
        </is>
      </c>
      <c r="E460" s="65" t="inlineStr">
        <is>
          <t>全县16个乡镇21个村</t>
        </is>
      </c>
      <c r="F460" s="34" t="inlineStr">
        <is>
          <t>全县在16个乡镇21村244户一般户中扶持28户发展为乡村振兴示范户，共扶持216户发展为典型富裕户。奖补资金用于草羊棚，饮水设施设备及饲草机械购置。</t>
        </is>
      </c>
      <c r="G460" s="65" t="n">
        <v>379.5</v>
      </c>
      <c r="H460" s="34" t="inlineStr">
        <is>
          <t>培育养殖示范户、带领养殖户发展湖羊养殖、增加农户收入。</t>
        </is>
      </c>
      <c r="I460" s="65" t="n">
        <v>21</v>
      </c>
      <c r="J460" s="164" t="n">
        <v>0.0244</v>
      </c>
      <c r="K460" s="164" t="n">
        <v>0.10628</v>
      </c>
      <c r="L460" s="65" t="inlineStr">
        <is>
          <t>畜牧局</t>
        </is>
      </c>
      <c r="M460" s="65" t="inlineStr">
        <is>
          <t>全16个乡镇21个村</t>
        </is>
      </c>
      <c r="N460" s="65" t="n">
        <v>2020.12</v>
      </c>
      <c r="O460" s="65" t="n"/>
    </row>
    <row r="461" ht="33.75" customFormat="1" customHeight="1" s="2">
      <c r="A461" s="32" t="inlineStr">
        <is>
          <t>（1）</t>
        </is>
      </c>
      <c r="B461" s="65" t="inlineStr">
        <is>
          <t>洪德镇
一般户提标户奖补</t>
        </is>
      </c>
      <c r="C461" s="65" t="inlineStr">
        <is>
          <t>新建</t>
        </is>
      </c>
      <c r="D461" s="65" t="inlineStr">
        <is>
          <t>2021.01
-
2021.12</t>
        </is>
      </c>
      <c r="E461" s="65" t="inlineStr">
        <is>
          <t>丁阳渠子村
新集子村</t>
        </is>
      </c>
      <c r="F461" s="34" t="inlineStr">
        <is>
          <t>扶持12户专业户发展为典型富裕户。其中：丁阳渠子村典型富裕户8户、新集子村典型富裕户4户。</t>
        </is>
      </c>
      <c r="G461" s="65" t="n">
        <v>18</v>
      </c>
      <c r="H461" s="34" t="inlineStr">
        <is>
          <t>培育示范典型、带动发展更多自养户、提高养殖收益。</t>
        </is>
      </c>
      <c r="I461" s="65" t="n">
        <v>2</v>
      </c>
      <c r="J461" s="164" t="n">
        <v>0.0012</v>
      </c>
      <c r="K461" s="164" t="n">
        <v>0.0046</v>
      </c>
      <c r="L461" s="65" t="inlineStr">
        <is>
          <t>畜牧局</t>
        </is>
      </c>
      <c r="M461" s="65" t="inlineStr">
        <is>
          <t>丁阳渠子村
新集子村</t>
        </is>
      </c>
      <c r="N461" s="65" t="n">
        <v>2020.12</v>
      </c>
      <c r="O461" s="65" t="n"/>
    </row>
    <row r="462" ht="33.75" customFormat="1" customHeight="1" s="2">
      <c r="A462" s="32" t="inlineStr">
        <is>
          <t>（2）</t>
        </is>
      </c>
      <c r="B462" s="65" t="inlineStr">
        <is>
          <t>秦团庄乡
一般户提标户奖补</t>
        </is>
      </c>
      <c r="C462" s="65" t="inlineStr">
        <is>
          <t>新建</t>
        </is>
      </c>
      <c r="D462" s="65" t="inlineStr">
        <is>
          <t>2021.01
-
2021.12</t>
        </is>
      </c>
      <c r="E462" s="65" t="inlineStr">
        <is>
          <t>新峁村</t>
        </is>
      </c>
      <c r="F462" s="34" t="inlineStr">
        <is>
          <t>全乡扶持1户专业户发展为乡村振兴示范户，扶持2户专业户发展为典型富裕户。其中：新峁村乡村振兴示范户1户，典型富裕户2户。</t>
        </is>
      </c>
      <c r="G462" s="65" t="n">
        <v>5</v>
      </c>
      <c r="H462" s="34" t="inlineStr">
        <is>
          <t>培育示范典型、带动发展更多自养户、提高养殖收益。</t>
        </is>
      </c>
      <c r="I462" s="65" t="n">
        <v>1</v>
      </c>
      <c r="J462" s="164" t="n">
        <v>0.0003</v>
      </c>
      <c r="K462" s="164" t="n">
        <v>0.0015</v>
      </c>
      <c r="L462" s="65" t="inlineStr">
        <is>
          <t>畜牧局</t>
        </is>
      </c>
      <c r="M462" s="65" t="inlineStr">
        <is>
          <t>新峁村</t>
        </is>
      </c>
      <c r="N462" s="65" t="n">
        <v>2020.12</v>
      </c>
      <c r="O462" s="65" t="n"/>
    </row>
    <row r="463" ht="33.75" customFormat="1" customHeight="1" s="2">
      <c r="A463" s="32" t="inlineStr">
        <is>
          <t>（3）</t>
        </is>
      </c>
      <c r="B463" s="65" t="inlineStr">
        <is>
          <t>环城镇
一般户提标户奖补</t>
        </is>
      </c>
      <c r="C463" s="65" t="inlineStr">
        <is>
          <t>新建</t>
        </is>
      </c>
      <c r="D463" s="65" t="inlineStr">
        <is>
          <t>2021.01
-
2021.12</t>
        </is>
      </c>
      <c r="E463" s="65" t="inlineStr">
        <is>
          <t>高龚塬村
宁老庄村</t>
        </is>
      </c>
      <c r="F463" s="34" t="inlineStr">
        <is>
          <t>全镇扶持14户专业户发展为典型富裕户。其中：宁老庄村典型富裕户9户、高龚塬村典型富裕户5户。</t>
        </is>
      </c>
      <c r="G463" s="65" t="n">
        <v>21</v>
      </c>
      <c r="H463" s="34" t="inlineStr">
        <is>
          <t>培育示范典型、带动发展更多自养户、提高养殖收益。</t>
        </is>
      </c>
      <c r="I463" s="65" t="n">
        <v>2</v>
      </c>
      <c r="J463" s="164" t="n">
        <v>0.0014</v>
      </c>
      <c r="K463" s="164" t="n">
        <v>0.0063</v>
      </c>
      <c r="L463" s="65" t="inlineStr">
        <is>
          <t>畜牧局</t>
        </is>
      </c>
      <c r="M463" s="65" t="inlineStr">
        <is>
          <t>高龚塬村
宁老庄村</t>
        </is>
      </c>
      <c r="N463" s="65" t="n">
        <v>2020.12</v>
      </c>
      <c r="O463" s="65" t="n"/>
    </row>
    <row r="464" ht="33.75" customFormat="1" customHeight="1" s="2">
      <c r="A464" s="32" t="inlineStr">
        <is>
          <t>（4）</t>
        </is>
      </c>
      <c r="B464" s="65" t="inlineStr">
        <is>
          <t>芦家湾乡
一般户提标户奖补</t>
        </is>
      </c>
      <c r="C464" s="65" t="inlineStr">
        <is>
          <t>新建</t>
        </is>
      </c>
      <c r="D464" s="65" t="inlineStr">
        <is>
          <t>2021.01
-
2021.12</t>
        </is>
      </c>
      <c r="E464" s="65" t="inlineStr">
        <is>
          <t>王庄村</t>
        </is>
      </c>
      <c r="F464" s="34" t="inlineStr">
        <is>
          <t>全乡扶持王庄村1户专业户发展为乡村振兴示范户，扶持4户专业户发展为典型富裕户。</t>
        </is>
      </c>
      <c r="G464" s="65" t="n">
        <v>8</v>
      </c>
      <c r="H464" s="34" t="inlineStr">
        <is>
          <t>培育示范典型、带动发展更多自养户、提高养殖收益。</t>
        </is>
      </c>
      <c r="I464" s="65" t="n">
        <v>1</v>
      </c>
      <c r="J464" s="164" t="n">
        <v>0.0005</v>
      </c>
      <c r="K464" s="164" t="n">
        <v>0.0064</v>
      </c>
      <c r="L464" s="65" t="inlineStr">
        <is>
          <t>畜牧局</t>
        </is>
      </c>
      <c r="M464" s="65" t="inlineStr">
        <is>
          <t>王庄村</t>
        </is>
      </c>
      <c r="N464" s="65" t="n">
        <v>2020.12</v>
      </c>
      <c r="O464" s="65" t="n"/>
    </row>
    <row r="465" ht="43" customFormat="1" customHeight="1" s="2">
      <c r="A465" s="32" t="inlineStr">
        <is>
          <t>（5）</t>
        </is>
      </c>
      <c r="B465" s="65" t="inlineStr">
        <is>
          <t>合道镇
一般户提标户奖补</t>
        </is>
      </c>
      <c r="C465" s="65" t="inlineStr">
        <is>
          <t>新建</t>
        </is>
      </c>
      <c r="D465" s="65" t="inlineStr">
        <is>
          <t>2021.01
-
2021.12</t>
        </is>
      </c>
      <c r="E465" s="65" t="inlineStr">
        <is>
          <t>沈岭村
赵台村</t>
        </is>
      </c>
      <c r="F465" s="34" t="inlineStr">
        <is>
          <t>全乡扶持3户专业户发展为乡村振兴示范户，扶持21户专业户发展为典型富裕户。其中：赵台村乡村振兴示范户1户，典型富裕户11户、沈家岭村乡村振兴示范户2户，典型富裕户10户。</t>
        </is>
      </c>
      <c r="G465" s="65" t="n">
        <v>37.5</v>
      </c>
      <c r="H465" s="34" t="inlineStr">
        <is>
          <t>培育示范典型、带动发展更多自养户、提高养殖收益。</t>
        </is>
      </c>
      <c r="I465" s="65" t="n">
        <v>2</v>
      </c>
      <c r="J465" s="164" t="n">
        <v>0.0024</v>
      </c>
      <c r="K465" s="164" t="n">
        <v>0.01008</v>
      </c>
      <c r="L465" s="65" t="inlineStr">
        <is>
          <t>畜牧局</t>
        </is>
      </c>
      <c r="M465" s="65" t="inlineStr">
        <is>
          <t>沈岭村
赵台村</t>
        </is>
      </c>
      <c r="N465" s="65" t="n">
        <v>2020.12</v>
      </c>
      <c r="O465" s="65" t="n"/>
    </row>
    <row r="466" ht="33.75" customFormat="1" customHeight="1" s="2">
      <c r="A466" s="32" t="inlineStr">
        <is>
          <t>（6）</t>
        </is>
      </c>
      <c r="B466" s="65" t="inlineStr">
        <is>
          <t>车道镇
一般户提标户奖补</t>
        </is>
      </c>
      <c r="C466" s="65" t="inlineStr">
        <is>
          <t>新建</t>
        </is>
      </c>
      <c r="D466" s="65" t="inlineStr">
        <is>
          <t>2021.01
-
2021.12</t>
        </is>
      </c>
      <c r="E466" s="65" t="inlineStr">
        <is>
          <t>刘渠村</t>
        </is>
      </c>
      <c r="F466" s="34" t="inlineStr">
        <is>
          <t>全乡扶持1户专业户发展为乡村振兴示范户，扶持6户专业户发展为典型富裕户。其中：刘渠村乡村振兴示范户1户，典型富裕户6户、。</t>
        </is>
      </c>
      <c r="G466" s="65" t="n">
        <v>11</v>
      </c>
      <c r="H466" s="34" t="inlineStr">
        <is>
          <t>培育示范典型、带动发展更多自养户、提高养殖收益。</t>
        </is>
      </c>
      <c r="I466" s="65" t="n">
        <v>1</v>
      </c>
      <c r="J466" s="164" t="n">
        <v>0.0007</v>
      </c>
      <c r="K466" s="164" t="n">
        <v>0.0028</v>
      </c>
      <c r="L466" s="65" t="inlineStr">
        <is>
          <t>畜牧局</t>
        </is>
      </c>
      <c r="M466" s="65" t="inlineStr">
        <is>
          <t>刘渠村</t>
        </is>
      </c>
      <c r="N466" s="65" t="n">
        <v>2020.12</v>
      </c>
      <c r="O466" s="65" t="n"/>
    </row>
    <row r="467" ht="33.75" customFormat="1" customHeight="1" s="2">
      <c r="A467" s="32" t="inlineStr">
        <is>
          <t>（7）</t>
        </is>
      </c>
      <c r="B467" s="65" t="inlineStr">
        <is>
          <t>山城乡
一般户提标户奖补</t>
        </is>
      </c>
      <c r="C467" s="65" t="inlineStr">
        <is>
          <t>新建</t>
        </is>
      </c>
      <c r="D467" s="65" t="inlineStr">
        <is>
          <t>2021.01
-
2021.12</t>
        </is>
      </c>
      <c r="E467" s="65" t="inlineStr">
        <is>
          <t>薛塬村</t>
        </is>
      </c>
      <c r="F467" s="34" t="inlineStr">
        <is>
          <t>全乡扶持扶持12户专业户发展为典型富裕户。其中：薛塬村典型富裕户12户。</t>
        </is>
      </c>
      <c r="G467" s="65" t="n">
        <v>18</v>
      </c>
      <c r="H467" s="34" t="inlineStr">
        <is>
          <t>培育示范典型、带动发展更多自养户、提高养殖收益。</t>
        </is>
      </c>
      <c r="I467" s="65" t="n">
        <v>1</v>
      </c>
      <c r="J467" s="164" t="n">
        <v>0.0012</v>
      </c>
      <c r="K467" s="164" t="n">
        <v>0.0057</v>
      </c>
      <c r="L467" s="65" t="inlineStr">
        <is>
          <t>畜牧局</t>
        </is>
      </c>
      <c r="M467" s="65" t="inlineStr">
        <is>
          <t>薛塬村</t>
        </is>
      </c>
      <c r="N467" s="65" t="n">
        <v>2020.12</v>
      </c>
      <c r="O467" s="65" t="n"/>
    </row>
    <row r="468" ht="33.75" customFormat="1" customHeight="1" s="2">
      <c r="A468" s="32" t="inlineStr">
        <is>
          <t>（8）</t>
        </is>
      </c>
      <c r="B468" s="65" t="inlineStr">
        <is>
          <t>天池乡
一般户提标户奖补</t>
        </is>
      </c>
      <c r="C468" s="65" t="inlineStr">
        <is>
          <t>新建</t>
        </is>
      </c>
      <c r="D468" s="65" t="inlineStr">
        <is>
          <t>2021.01
-
2021.12</t>
        </is>
      </c>
      <c r="E468" s="65" t="inlineStr">
        <is>
          <t>苏北岔村</t>
        </is>
      </c>
      <c r="F468" s="34" t="inlineStr">
        <is>
          <t>全乡扶持2户专业户发展为乡村振兴示范户，扶持8户专业户发展为典型富裕户。其中：苏北岔村乡村振兴示范户2户，典型富裕户8户。</t>
        </is>
      </c>
      <c r="G468" s="65" t="n">
        <v>16</v>
      </c>
      <c r="H468" s="34" t="inlineStr">
        <is>
          <t>培育示范典型、带动发展更多自养户、提高养殖收益。</t>
        </is>
      </c>
      <c r="I468" s="65" t="n">
        <v>1</v>
      </c>
      <c r="J468" s="164" t="n">
        <v>0.001</v>
      </c>
      <c r="K468" s="164" t="n">
        <v>0.0035</v>
      </c>
      <c r="L468" s="65" t="inlineStr">
        <is>
          <t>畜牧局</t>
        </is>
      </c>
      <c r="M468" s="65" t="inlineStr">
        <is>
          <t>苏北岔村</t>
        </is>
      </c>
      <c r="N468" s="65" t="n">
        <v>2020.12</v>
      </c>
      <c r="O468" s="65" t="n"/>
    </row>
    <row r="469" ht="33.75" customFormat="1" customHeight="1" s="2">
      <c r="A469" s="32" t="inlineStr">
        <is>
          <t>（9）</t>
        </is>
      </c>
      <c r="B469" s="65" t="inlineStr">
        <is>
          <t>演武乡
一般户提标户奖补</t>
        </is>
      </c>
      <c r="C469" s="65" t="inlineStr">
        <is>
          <t>新建</t>
        </is>
      </c>
      <c r="D469" s="65" t="inlineStr">
        <is>
          <t>2021.01
-
2021.12</t>
        </is>
      </c>
      <c r="E469" s="65" t="inlineStr">
        <is>
          <t>黑泉河村</t>
        </is>
      </c>
      <c r="F469" s="34" t="inlineStr">
        <is>
          <t>全乡扶持2户专业户发展为乡村振兴示范户，扶持8户专业户发展为典型富裕户。</t>
        </is>
      </c>
      <c r="G469" s="65" t="n">
        <v>14</v>
      </c>
      <c r="H469" s="34" t="inlineStr">
        <is>
          <t>培育示范典型、带动发展更多自养户、提高养殖收益。</t>
        </is>
      </c>
      <c r="I469" s="65" t="n">
        <v>1</v>
      </c>
      <c r="J469" s="164" t="n">
        <v>0.001</v>
      </c>
      <c r="K469" s="164" t="n">
        <v>0.0038</v>
      </c>
      <c r="L469" s="65" t="inlineStr">
        <is>
          <t>畜牧局</t>
        </is>
      </c>
      <c r="M469" s="65" t="inlineStr">
        <is>
          <t>黑泉河村</t>
        </is>
      </c>
      <c r="N469" s="65" t="n">
        <v>2020.12</v>
      </c>
      <c r="O469" s="65" t="n"/>
    </row>
    <row r="470" ht="33.75" customFormat="1" customHeight="1" s="2">
      <c r="A470" s="32" t="inlineStr">
        <is>
          <t>（10）</t>
        </is>
      </c>
      <c r="B470" s="65" t="inlineStr">
        <is>
          <t>南湫乡
一般户提标户奖补</t>
        </is>
      </c>
      <c r="C470" s="65" t="inlineStr">
        <is>
          <t>新建</t>
        </is>
      </c>
      <c r="D470" s="65" t="inlineStr">
        <is>
          <t>2021.01
-
2021.12</t>
        </is>
      </c>
      <c r="E470" s="65" t="inlineStr">
        <is>
          <t>党家洼村</t>
        </is>
      </c>
      <c r="F470" s="34" t="inlineStr">
        <is>
          <t>全乡扶持专业村4户专业户发展为典型富裕户。</t>
        </is>
      </c>
      <c r="G470" s="65" t="n">
        <v>6</v>
      </c>
      <c r="H470" s="34" t="inlineStr">
        <is>
          <t>培育示范典型、带动发展更多自养户、提高养殖收益。</t>
        </is>
      </c>
      <c r="I470" s="65" t="n">
        <v>1</v>
      </c>
      <c r="J470" s="164" t="n">
        <v>0.0004</v>
      </c>
      <c r="K470" s="164" t="n">
        <v>0.0019</v>
      </c>
      <c r="L470" s="65" t="inlineStr">
        <is>
          <t>畜牧局</t>
        </is>
      </c>
      <c r="M470" s="65" t="inlineStr">
        <is>
          <t>党家洼村</t>
        </is>
      </c>
      <c r="N470" s="65" t="n">
        <v>2020.12</v>
      </c>
      <c r="O470" s="65" t="n"/>
    </row>
    <row r="471" ht="33.75" customFormat="1" customHeight="1" s="2">
      <c r="A471" s="32" t="inlineStr">
        <is>
          <t>（11）</t>
        </is>
      </c>
      <c r="B471" s="65" t="inlineStr">
        <is>
          <t>耿湾乡
一般户提标户奖补</t>
        </is>
      </c>
      <c r="C471" s="65" t="inlineStr">
        <is>
          <t>新建</t>
        </is>
      </c>
      <c r="D471" s="65" t="inlineStr">
        <is>
          <t>2021.01
-
2021.12</t>
        </is>
      </c>
      <c r="E471" s="65" t="inlineStr">
        <is>
          <t>潘掌村</t>
        </is>
      </c>
      <c r="F471" s="34" t="inlineStr">
        <is>
          <t>扶持潘掌村2户专业户发展为乡村振兴示范户，扶持潘掌村11户专业户发展为典型富裕户。</t>
        </is>
      </c>
      <c r="G471" s="65" t="n">
        <v>20.5</v>
      </c>
      <c r="H471" s="34" t="inlineStr">
        <is>
          <t>培育示范典型、带动发展更多自养户、提高养殖收益。</t>
        </is>
      </c>
      <c r="I471" s="65" t="n">
        <v>1</v>
      </c>
      <c r="J471" s="164" t="n">
        <v>0.0013</v>
      </c>
      <c r="K471" s="164" t="n">
        <v>0.0066</v>
      </c>
      <c r="L471" s="65" t="inlineStr">
        <is>
          <t>畜牧局</t>
        </is>
      </c>
      <c r="M471" s="65" t="inlineStr">
        <is>
          <t>潘掌村</t>
        </is>
      </c>
      <c r="N471" s="65" t="n">
        <v>2020.12</v>
      </c>
      <c r="O471" s="65" t="n"/>
    </row>
    <row r="472" ht="40" customFormat="1" customHeight="1" s="2">
      <c r="A472" s="32" t="inlineStr">
        <is>
          <t>（12）</t>
        </is>
      </c>
      <c r="B472" s="65" t="inlineStr">
        <is>
          <t>木钵镇
一般户提标户奖补</t>
        </is>
      </c>
      <c r="C472" s="65" t="inlineStr">
        <is>
          <t>新建</t>
        </is>
      </c>
      <c r="D472" s="65" t="inlineStr">
        <is>
          <t>2021.01
-
2021.12</t>
        </is>
      </c>
      <c r="E472" s="65" t="inlineStr">
        <is>
          <t>平子塬村</t>
        </is>
      </c>
      <c r="F472" s="34" t="inlineStr">
        <is>
          <t>全乡扶持2户专业户发展为乡村振兴示范户，扶持5户专业户发展为典型富裕户。其中：坪子塬村乡村振兴示范户2户，典型富裕户5户。</t>
        </is>
      </c>
      <c r="G472" s="65" t="n">
        <v>11.5</v>
      </c>
      <c r="H472" s="34" t="inlineStr">
        <is>
          <t>培育示范典型、带动发展更多自养户、提高养殖收益。</t>
        </is>
      </c>
      <c r="I472" s="65" t="n">
        <v>1</v>
      </c>
      <c r="J472" s="164" t="n">
        <v>0.0007</v>
      </c>
      <c r="K472" s="164" t="n">
        <v>0.0037</v>
      </c>
      <c r="L472" s="65" t="inlineStr">
        <is>
          <t>畜牧局</t>
        </is>
      </c>
      <c r="M472" s="65" t="inlineStr">
        <is>
          <t>平子塬村</t>
        </is>
      </c>
      <c r="N472" s="65" t="n">
        <v>2020.12</v>
      </c>
      <c r="O472" s="65" t="n"/>
    </row>
    <row r="473" ht="40" customFormat="1" customHeight="1" s="2">
      <c r="A473" s="32" t="inlineStr">
        <is>
          <t>（13）</t>
        </is>
      </c>
      <c r="B473" s="65" t="inlineStr">
        <is>
          <t>虎洞镇
一般户提标户奖补</t>
        </is>
      </c>
      <c r="C473" s="65" t="inlineStr">
        <is>
          <t>新建</t>
        </is>
      </c>
      <c r="D473" s="65" t="inlineStr">
        <is>
          <t>2021.01
-
2021.12</t>
        </is>
      </c>
      <c r="E473" s="65" t="inlineStr">
        <is>
          <t>张家湾村</t>
        </is>
      </c>
      <c r="F473" s="34" t="inlineStr">
        <is>
          <t>全乡扶持2户专业户发展为乡村振兴示范户，扶持8户专业户发展为典型富裕户。其中：张家湾村乡村振兴示范户2户，典型富裕户8户</t>
        </is>
      </c>
      <c r="G473" s="65" t="n">
        <v>16</v>
      </c>
      <c r="H473" s="34" t="inlineStr">
        <is>
          <t>培育示范典型、带动发展更多自养户、提高养殖收益。</t>
        </is>
      </c>
      <c r="I473" s="65" t="n">
        <v>1</v>
      </c>
      <c r="J473" s="164" t="n">
        <v>0.001</v>
      </c>
      <c r="K473" s="164" t="n">
        <v>0.0041</v>
      </c>
      <c r="L473" s="65" t="inlineStr">
        <is>
          <t>畜牧局</t>
        </is>
      </c>
      <c r="M473" s="65" t="inlineStr">
        <is>
          <t>张家湾村</t>
        </is>
      </c>
      <c r="N473" s="65" t="n">
        <v>2020.12</v>
      </c>
      <c r="O473" s="65" t="n"/>
    </row>
    <row r="474" ht="40" customFormat="1" customHeight="1" s="2">
      <c r="A474" s="32" t="inlineStr">
        <is>
          <t>（14）</t>
        </is>
      </c>
      <c r="B474" s="65" t="inlineStr">
        <is>
          <t>八珠乡
一般户提标户奖补</t>
        </is>
      </c>
      <c r="C474" s="65" t="inlineStr">
        <is>
          <t>新建</t>
        </is>
      </c>
      <c r="D474" s="65" t="inlineStr">
        <is>
          <t>2021.01
-
2021.12</t>
        </is>
      </c>
      <c r="E474" s="65" t="inlineStr">
        <is>
          <t>瓦崾岘村
白塬村</t>
        </is>
      </c>
      <c r="F474" s="34" t="inlineStr">
        <is>
          <t>全乡扶持17户专业户发展为典型富裕户。其中：瓦崾岘村典型富裕户11户、白塬村典型富裕户6户。</t>
        </is>
      </c>
      <c r="G474" s="65" t="n">
        <v>25.5</v>
      </c>
      <c r="H474" s="34" t="inlineStr">
        <is>
          <t>培育示范典型、带动发展更多自养户、提高养殖收益。</t>
        </is>
      </c>
      <c r="I474" s="65" t="n">
        <v>2</v>
      </c>
      <c r="J474" s="164" t="n">
        <v>0.0017</v>
      </c>
      <c r="K474" s="164" t="n">
        <v>0.006</v>
      </c>
      <c r="L474" s="65" t="inlineStr">
        <is>
          <t>畜牧局</t>
        </is>
      </c>
      <c r="M474" s="65" t="inlineStr">
        <is>
          <t>瓦崾岘村
白塬村</t>
        </is>
      </c>
      <c r="N474" s="65" t="n">
        <v>2020.12</v>
      </c>
      <c r="O474" s="65" t="n"/>
    </row>
    <row r="475" ht="40" customFormat="1" customHeight="1" s="2">
      <c r="A475" s="32" t="inlineStr">
        <is>
          <t>（15）</t>
        </is>
      </c>
      <c r="B475" s="65" t="inlineStr">
        <is>
          <t>曲子镇
一般户提标户奖补</t>
        </is>
      </c>
      <c r="C475" s="65" t="inlineStr">
        <is>
          <t>新建</t>
        </is>
      </c>
      <c r="D475" s="65" t="inlineStr">
        <is>
          <t>2021.01
-
2021.12</t>
        </is>
      </c>
      <c r="E475" s="65" t="inlineStr">
        <is>
          <t>西沟村
许家塬村</t>
        </is>
      </c>
      <c r="F475" s="34" t="inlineStr">
        <is>
          <t>全镇扶持10户专业户发展为乡村振兴示范户，扶持71户专业户发展为典型富裕户。其中：西沟村乡村振兴示范户7户，典型富裕户57户、许家塬村乡村振兴示范户3户，典型富裕户14户。</t>
        </is>
      </c>
      <c r="G475" s="65" t="n">
        <v>126.5</v>
      </c>
      <c r="H475" s="34" t="inlineStr">
        <is>
          <t>培育示范典型、带动发展更多自养户、提高养殖收益。</t>
        </is>
      </c>
      <c r="I475" s="65" t="n">
        <v>2</v>
      </c>
      <c r="J475" s="164" t="n">
        <v>0.008</v>
      </c>
      <c r="K475" s="164" t="n">
        <v>0.0329</v>
      </c>
      <c r="L475" s="65" t="inlineStr">
        <is>
          <t>畜牧局</t>
        </is>
      </c>
      <c r="M475" s="65" t="inlineStr">
        <is>
          <t>西沟村
许家塬村</t>
        </is>
      </c>
      <c r="N475" s="65" t="n">
        <v>2020.12</v>
      </c>
      <c r="O475" s="65" t="n"/>
    </row>
    <row r="476" ht="33.75" customFormat="1" customHeight="1" s="2">
      <c r="A476" s="32" t="inlineStr">
        <is>
          <t>（16）</t>
        </is>
      </c>
      <c r="B476" s="65" t="inlineStr">
        <is>
          <t>罗山川乡
一般户提标户奖补</t>
        </is>
      </c>
      <c r="C476" s="65" t="inlineStr">
        <is>
          <t>新建</t>
        </is>
      </c>
      <c r="D476" s="65" t="inlineStr">
        <is>
          <t>2021.01
-
2021.12</t>
        </is>
      </c>
      <c r="E476" s="65" t="inlineStr">
        <is>
          <t>罗山川乡</t>
        </is>
      </c>
      <c r="F476" s="34" t="inlineStr">
        <is>
          <t>全村扶持2户专业户发展为乡村振兴示范户，扶持14户专业户发展为典型富裕户。</t>
        </is>
      </c>
      <c r="G476" s="65" t="n">
        <v>25</v>
      </c>
      <c r="H476" s="34" t="inlineStr">
        <is>
          <t>培育示范典型、带动发展更多自养户、提高养殖收益。</t>
        </is>
      </c>
      <c r="I476" s="65" t="n">
        <v>1</v>
      </c>
      <c r="J476" s="164" t="n">
        <v>0.0016</v>
      </c>
      <c r="K476" s="164" t="n">
        <v>0.0064</v>
      </c>
      <c r="L476" s="65" t="inlineStr">
        <is>
          <t>畜牧局</t>
        </is>
      </c>
      <c r="M476" s="65" t="inlineStr">
        <is>
          <t>罗山川乡</t>
        </is>
      </c>
      <c r="N476" s="65" t="n">
        <v>2020.12</v>
      </c>
      <c r="O476" s="65" t="n"/>
    </row>
    <row r="477" ht="33.75" customFormat="1" customHeight="1" s="2">
      <c r="A477" s="21" t="inlineStr">
        <is>
          <t>1.11</t>
        </is>
      </c>
      <c r="B477" s="24" t="inlineStr">
        <is>
          <t xml:space="preserve">羔羊保温箱项目合计    </t>
        </is>
      </c>
      <c r="C477" s="24" t="inlineStr">
        <is>
          <t>新建</t>
        </is>
      </c>
      <c r="D477" s="24" t="inlineStr">
        <is>
          <t>2021.01
-
2021.12</t>
        </is>
      </c>
      <c r="E477" s="24" t="n"/>
      <c r="F477" s="31" t="inlineStr">
        <is>
          <t>为脱贫户和一般户投放羔羊保温箱。产权归农户所有。</t>
        </is>
      </c>
      <c r="G477" s="24" t="n">
        <v>223.797</v>
      </c>
      <c r="H477" s="31" t="inlineStr">
        <is>
          <t>改善湖羊养殖专业户养殖水平，提高羔羊成活率及脱贫户收入。</t>
        </is>
      </c>
      <c r="I477" s="24" t="n">
        <v>251</v>
      </c>
      <c r="J477" s="160" t="n">
        <v>0.606</v>
      </c>
      <c r="K477" s="160" t="n">
        <v>2.5412</v>
      </c>
      <c r="L477" s="24" t="inlineStr">
        <is>
          <t>畜牧局</t>
        </is>
      </c>
      <c r="M477" s="24" t="inlineStr">
        <is>
          <t>20个乡镇</t>
        </is>
      </c>
      <c r="N477" s="65" t="n">
        <v>2020.12</v>
      </c>
      <c r="O477" s="24" t="n"/>
    </row>
    <row r="478" ht="43" customFormat="1" customHeight="1" s="2">
      <c r="A478" s="32" t="inlineStr">
        <is>
          <t>1.11.1</t>
        </is>
      </c>
      <c r="B478" s="65" t="inlineStr">
        <is>
          <t xml:space="preserve">脱贫户（监测对象）羔羊保温箱    </t>
        </is>
      </c>
      <c r="C478" s="65" t="inlineStr">
        <is>
          <t>新建</t>
        </is>
      </c>
      <c r="D478" s="65" t="inlineStr">
        <is>
          <t>2021.01
-
2021.12</t>
        </is>
      </c>
      <c r="E478" s="65" t="inlineStr">
        <is>
          <t>20个乡镇</t>
        </is>
      </c>
      <c r="F478" s="34" t="inlineStr">
        <is>
          <t>为全县4209户脱贫户（监测对象）湖羊养殖专业户，每户投放羔羊保温箱1个，其中550元标准3533户136.0205万元，400元标准676户18.928万元。单个按照70%给予补贴。</t>
        </is>
      </c>
      <c r="G478" s="65" t="n">
        <v>154.9485</v>
      </c>
      <c r="H478" s="34" t="inlineStr">
        <is>
          <t>改善湖羊养殖专业户养殖水平，提高羔羊成活率及脱贫户收入。</t>
        </is>
      </c>
      <c r="I478" s="65" t="n">
        <v>236</v>
      </c>
      <c r="J478" s="164" t="n">
        <v>0.4209</v>
      </c>
      <c r="K478" s="164" t="n">
        <v>1.76778</v>
      </c>
      <c r="L478" s="65" t="inlineStr">
        <is>
          <t>畜牧局</t>
        </is>
      </c>
      <c r="M478" s="65" t="inlineStr">
        <is>
          <t>20个乡镇</t>
        </is>
      </c>
      <c r="N478" s="65" t="n">
        <v>2020.12</v>
      </c>
      <c r="O478" s="61" t="n"/>
    </row>
    <row r="479" ht="59" customFormat="1" customHeight="1" s="2">
      <c r="A479" s="32" t="inlineStr">
        <is>
          <t>(1)</t>
        </is>
      </c>
      <c r="B479" s="65" t="inlineStr">
        <is>
          <t xml:space="preserve">脱贫户（监测对象）羔羊保温箱    </t>
        </is>
      </c>
      <c r="C479" s="65" t="inlineStr">
        <is>
          <t>新建</t>
        </is>
      </c>
      <c r="D479" s="65" t="inlineStr">
        <is>
          <t>2021.01
-
2021.12</t>
        </is>
      </c>
      <c r="E479" s="65" t="inlineStr">
        <is>
          <t>甜水镇</t>
        </is>
      </c>
      <c r="F479" s="34" t="inlineStr">
        <is>
          <t>为全镇220户贫困户和1户边缘户投放221个羔羊保温箱，其中：550元标准209个，分别为甜水街村9个、张铁村45个、鲁掌村13个、何塬村27个、邱滩村4个、赵掌村22个、高崾岘村28个、狼儿滩村24个（含边缘户1个），大良洼村30个、七里墩村7个,400元标准12个，分别为张铁村8个、大良洼村4个。</t>
        </is>
      </c>
      <c r="G479" s="65" t="n">
        <v>8.3825</v>
      </c>
      <c r="H479" s="34" t="inlineStr">
        <is>
          <t>改善湖羊养殖专业户养殖水平，提高羔羊成活率及脱贫户收入。</t>
        </is>
      </c>
      <c r="I479" s="65" t="n">
        <v>10</v>
      </c>
      <c r="J479" s="164" t="n">
        <v>0.0221</v>
      </c>
      <c r="K479" s="164" t="n">
        <v>0.09282</v>
      </c>
      <c r="L479" s="65" t="inlineStr">
        <is>
          <t>畜牧局</t>
        </is>
      </c>
      <c r="M479" s="65" t="inlineStr">
        <is>
          <t>甜水镇</t>
        </is>
      </c>
      <c r="N479" s="65" t="n">
        <v>2020.12</v>
      </c>
      <c r="O479" s="24" t="n"/>
    </row>
    <row r="480" ht="85" customFormat="1" customHeight="1" s="2">
      <c r="A480" s="32" t="inlineStr">
        <is>
          <t>(2)</t>
        </is>
      </c>
      <c r="B480" s="65" t="inlineStr">
        <is>
          <t xml:space="preserve">脱贫户（监测对象）羔羊保温箱    </t>
        </is>
      </c>
      <c r="C480" s="65" t="inlineStr">
        <is>
          <t>新建</t>
        </is>
      </c>
      <c r="D480" s="65" t="inlineStr">
        <is>
          <t>2021.01
-
2021.12</t>
        </is>
      </c>
      <c r="E480" s="65" t="inlineStr">
        <is>
          <t>洪德镇</t>
        </is>
      </c>
      <c r="F480" s="34" t="inlineStr">
        <is>
          <t>为全镇450户湖羊养殖专业户每户投放羔羊保温箱1个，其中：大户塬村19个、丁阳渠子村34个、耿塬畔村25个,河连湾村25个、洪德街村16个、寇河村12个,李达掌村4个,李塬村11个,马塬村28个、梁岔村22个,苗河村50个、,私盐路村44个、苏长沟村10个,肖关村10,新集子村82个,许旗村13个,张崾岘村9个,张塬村12个,赵洼村15个,为全镇10户湖羊养殖专业户边缘户每户投放羔羊保温箱1个，其中大户塬村1个，河连湾村2个，洪德街村2个，马塬村1个，苗河村1个，私盐路村1个，苏长沟村1个。</t>
        </is>
      </c>
      <c r="G480" s="65" t="n">
        <v>17.325</v>
      </c>
      <c r="H480" s="34" t="inlineStr">
        <is>
          <t>改善湖羊养殖专业户养殖水平，提高羔羊成活率及脱贫户收入。</t>
        </is>
      </c>
      <c r="I480" s="65" t="n">
        <v>18</v>
      </c>
      <c r="J480" s="164" t="n">
        <v>0.045</v>
      </c>
      <c r="K480" s="164" t="n">
        <v>0.189</v>
      </c>
      <c r="L480" s="65" t="inlineStr">
        <is>
          <t>畜牧局</t>
        </is>
      </c>
      <c r="M480" s="65" t="inlineStr">
        <is>
          <t>洪德镇</t>
        </is>
      </c>
      <c r="N480" s="65" t="n">
        <v>2020.12</v>
      </c>
      <c r="O480" s="65" t="n"/>
    </row>
    <row r="481" ht="64" customFormat="1" customHeight="1" s="2">
      <c r="A481" s="32" t="inlineStr">
        <is>
          <t>(3)</t>
        </is>
      </c>
      <c r="B481" s="65" t="inlineStr">
        <is>
          <t xml:space="preserve">脱贫户（监测对象）羔羊保温箱    </t>
        </is>
      </c>
      <c r="C481" s="65" t="inlineStr">
        <is>
          <t>新建</t>
        </is>
      </c>
      <c r="D481" s="65" t="inlineStr">
        <is>
          <t>2021.01
-
2021.12</t>
        </is>
      </c>
      <c r="E481" s="65" t="inlineStr">
        <is>
          <t>樊家川镇</t>
        </is>
      </c>
      <c r="F481" s="34" t="inlineStr">
        <is>
          <t>为全镇133户湖羊养殖专业户每户投放羔羊保温箱1个(550元标准130户，400元标准3户）其中：慕家河村21个、樊家川村12个，马驿沟村10个，郝集村15个，长城村13个，闫塬村33个、李崾岘村9个、马骏滩村17个。为全镇3户湖羊养殖专业户边缘户每户投放550元羔羊保温箱1个，其中：马骏滩村1个，闫塬村2个。</t>
        </is>
      </c>
      <c r="G481" s="65" t="n">
        <v>5.089</v>
      </c>
      <c r="H481" s="34" t="inlineStr">
        <is>
          <t>改善湖羊养殖专业户养殖水平，提高羔羊成活率及脱贫户收入。</t>
        </is>
      </c>
      <c r="I481" s="65" t="n">
        <v>8</v>
      </c>
      <c r="J481" s="164" t="n">
        <v>0.0133</v>
      </c>
      <c r="K481" s="164" t="n">
        <v>0.05586</v>
      </c>
      <c r="L481" s="65" t="inlineStr">
        <is>
          <t>畜牧局</t>
        </is>
      </c>
      <c r="M481" s="65" t="inlineStr">
        <is>
          <t>樊家川镇</t>
        </is>
      </c>
      <c r="N481" s="65" t="n">
        <v>2020.12</v>
      </c>
      <c r="O481" s="65" t="n"/>
    </row>
    <row r="482" ht="66" customFormat="1" customHeight="1" s="2">
      <c r="A482" s="32" t="inlineStr">
        <is>
          <t>(4)</t>
        </is>
      </c>
      <c r="B482" s="65" t="inlineStr">
        <is>
          <t xml:space="preserve">脱贫户（监测对象）羔羊保温箱    </t>
        </is>
      </c>
      <c r="C482" s="65" t="inlineStr">
        <is>
          <t>新建</t>
        </is>
      </c>
      <c r="D482" s="65" t="inlineStr">
        <is>
          <t>2021.01
-
2021.12</t>
        </is>
      </c>
      <c r="E482" s="65" t="inlineStr">
        <is>
          <t>环城镇</t>
        </is>
      </c>
      <c r="F482" s="34" t="inlineStr">
        <is>
          <t>为全镇59户建档立卡湖羊养殖专业户每户投放羔羊保温箱1个、其中：贫困户北郭塬村1户、赵小掌村16户、宁老庄村6户、城东塬村3户、冉旗寨村3户、十八里村1户、鸳鸯沟村1户、张淌村2户、肖川村3户、马坊塬村3户、龚淌村2户、唐塬村4户、耿家沟村13户、漫塬村1户。为2户边缘户每户投放550元保温箱1个，其中：边缘户赵小掌村1户，张淌村1户。</t>
        </is>
      </c>
      <c r="G482" s="65" t="n">
        <v>2.3485</v>
      </c>
      <c r="H482" s="34" t="inlineStr">
        <is>
          <t>改善湖羊养殖专业户养殖水平，提高羔羊成活率及脱贫户收入。</t>
        </is>
      </c>
      <c r="I482" s="65" t="n">
        <v>14</v>
      </c>
      <c r="J482" s="164" t="n">
        <v>0.0061</v>
      </c>
      <c r="K482" s="164" t="n">
        <v>0.02562</v>
      </c>
      <c r="L482" s="65" t="inlineStr">
        <is>
          <t>畜牧局</t>
        </is>
      </c>
      <c r="M482" s="65" t="inlineStr">
        <is>
          <t>环城镇</t>
        </is>
      </c>
      <c r="N482" s="65" t="n">
        <v>2020.12</v>
      </c>
      <c r="O482" s="65" t="n"/>
    </row>
    <row r="483" ht="59" customFormat="1" customHeight="1" s="2">
      <c r="A483" s="32" t="inlineStr">
        <is>
          <t>(5)</t>
        </is>
      </c>
      <c r="B483" s="65" t="inlineStr">
        <is>
          <t xml:space="preserve">脱贫户（监测对象）羔羊保温箱    </t>
        </is>
      </c>
      <c r="C483" s="65" t="inlineStr">
        <is>
          <t>新建</t>
        </is>
      </c>
      <c r="D483" s="65" t="inlineStr">
        <is>
          <t>2021.01
-
2021.12</t>
        </is>
      </c>
      <c r="E483" s="65" t="inlineStr">
        <is>
          <t>天池乡</t>
        </is>
      </c>
      <c r="F483" s="34" t="inlineStr">
        <is>
          <t>为全乡222户建档立卡湖羊养殖专业户每户投放550元标准的羔羊保温箱1个，其中：天池村5个,张邓塬村9个，梁家河村20个，殷屈河村22个，苏北岔村49个，潘老庄村22个，大庄台村9个，四合掌村17个，老庄湾村7个，鲜岔村2个，碾盘岭村2个，大方山村9个，喜家坪村28个，曹李川村5个，吴城子村16个。</t>
        </is>
      </c>
      <c r="G483" s="65" t="n">
        <v>8.547000000000001</v>
      </c>
      <c r="H483" s="34" t="inlineStr">
        <is>
          <t>改善湖羊养殖专业户养殖水平，提高羔羊成活率及脱贫户收入。</t>
        </is>
      </c>
      <c r="I483" s="65" t="n">
        <v>15</v>
      </c>
      <c r="J483" s="164" t="n">
        <v>0.0222</v>
      </c>
      <c r="K483" s="164" t="n">
        <v>0.09324</v>
      </c>
      <c r="L483" s="65" t="inlineStr">
        <is>
          <t>畜牧局</t>
        </is>
      </c>
      <c r="M483" s="65" t="inlineStr">
        <is>
          <t>天池乡</t>
        </is>
      </c>
      <c r="N483" s="65" t="n">
        <v>2020.12</v>
      </c>
      <c r="O483" s="65" t="n"/>
    </row>
    <row r="484" ht="47" customFormat="1" customHeight="1" s="2">
      <c r="A484" s="32" t="inlineStr">
        <is>
          <t>(6)</t>
        </is>
      </c>
      <c r="B484" s="65" t="inlineStr">
        <is>
          <t xml:space="preserve">脱贫户（监测对象）羔羊保温箱    </t>
        </is>
      </c>
      <c r="C484" s="65" t="inlineStr">
        <is>
          <t>新建</t>
        </is>
      </c>
      <c r="D484" s="65" t="inlineStr">
        <is>
          <t>2021.01
-
2021.12</t>
        </is>
      </c>
      <c r="E484" s="65" t="inlineStr">
        <is>
          <t>虎洞镇</t>
        </is>
      </c>
      <c r="F484" s="34" t="inlineStr">
        <is>
          <t>为全镇158户建档立卡湖羊养殖专业户每户投放550元标准羔羊保温箱1个，其中：半个城村5户、常兆台村19户、高庙湾村14户、贾驿村20户、金庄塬村23户、刘解掌村18户、砂井子村28户、魏家河村3户、张大掌村4户、张家湾村24户。</t>
        </is>
      </c>
      <c r="G484" s="65" t="n">
        <v>6.083</v>
      </c>
      <c r="H484" s="34" t="inlineStr">
        <is>
          <t>改善湖羊养殖专业户养殖水平，提高羔羊成活率及脱贫户收入。</t>
        </is>
      </c>
      <c r="I484" s="65" t="n">
        <v>10</v>
      </c>
      <c r="J484" s="164" t="n">
        <v>0.0158</v>
      </c>
      <c r="K484" s="164" t="n">
        <v>0.06636</v>
      </c>
      <c r="L484" s="65" t="inlineStr">
        <is>
          <t>畜牧局</t>
        </is>
      </c>
      <c r="M484" s="65" t="inlineStr">
        <is>
          <t>虎洞镇</t>
        </is>
      </c>
      <c r="N484" s="65" t="n">
        <v>2020.12</v>
      </c>
      <c r="O484" s="65" t="n"/>
    </row>
    <row r="485" ht="81" customFormat="1" customHeight="1" s="2">
      <c r="A485" s="32" t="inlineStr">
        <is>
          <t>(7)</t>
        </is>
      </c>
      <c r="B485" s="65" t="inlineStr">
        <is>
          <t xml:space="preserve">脱贫户（监测对象）羔羊保温箱    </t>
        </is>
      </c>
      <c r="C485" s="65" t="inlineStr">
        <is>
          <t>新建</t>
        </is>
      </c>
      <c r="D485" s="65" t="inlineStr">
        <is>
          <t>2021.01
-
2021.12</t>
        </is>
      </c>
      <c r="E485" s="65" t="inlineStr">
        <is>
          <t>合道镇</t>
        </is>
      </c>
      <c r="F485" s="34" t="inlineStr">
        <is>
          <t>为全镇167户建档立卡贫困户湖羊养殖户每户投放羔羊保温箱1个，其中贫困户常崾岘3户，陈旗塬村6户，大路洼村15户，何家坪村6户，红崖洼村7户，梁坪村14户，尚西坪村8户，唐台子村6户，陶洼子村5户，瓦天沟村15户，辛坪村6户，杨坪沟村17户，寨子坪村11户，赵家塬村5户，朱家塬村6户，沈家岭村12户，赵台村25户。为全乡11户边缘户每户投放550元羔羊保温箱1个，其中：大路洼1户，红崖洼1户，梁坪2户，尚西坪1户，唐台子1户，瓦天沟1户，辛坪1户，杨坪沟1户，赵家塬1户，赵台1户。</t>
        </is>
      </c>
      <c r="G485" s="65" t="n">
        <v>6.853</v>
      </c>
      <c r="H485" s="34" t="inlineStr">
        <is>
          <t>改善湖羊养殖专业户养殖水平，提高羔羊成活率及脱贫户收入。</t>
        </is>
      </c>
      <c r="I485" s="65" t="n">
        <v>17</v>
      </c>
      <c r="J485" s="164" t="n">
        <v>0.0178</v>
      </c>
      <c r="K485" s="164" t="n">
        <v>0.07475999999999999</v>
      </c>
      <c r="L485" s="65" t="inlineStr">
        <is>
          <t>畜牧局</t>
        </is>
      </c>
      <c r="M485" s="65" t="inlineStr">
        <is>
          <t>合道镇</t>
        </is>
      </c>
      <c r="N485" s="65" t="n">
        <v>2020.12</v>
      </c>
      <c r="O485" s="65" t="n"/>
    </row>
    <row r="486" ht="62" customFormat="1" customHeight="1" s="2">
      <c r="A486" s="32" t="inlineStr">
        <is>
          <t>(8)</t>
        </is>
      </c>
      <c r="B486" s="65" t="inlineStr">
        <is>
          <t xml:space="preserve">脱贫户（监测对象）羔羊保温箱    </t>
        </is>
      </c>
      <c r="C486" s="65" t="inlineStr">
        <is>
          <t>新建</t>
        </is>
      </c>
      <c r="D486" s="65" t="inlineStr">
        <is>
          <t>2021.01
-
2021.12</t>
        </is>
      </c>
      <c r="E486" s="65" t="inlineStr">
        <is>
          <t>芦家湾乡</t>
        </is>
      </c>
      <c r="F486" s="34" t="inlineStr">
        <is>
          <t xml:space="preserve">为全乡275户建档立卡贫困户湖羊养殖户每户投550元标准羔羊保温箱1个，其中：杨新庄村80户，花儿掌村10户，庙儿掌村31户，宋家掌村5户，井川村5户，桃李湾村8户，王庄村75户，大堡条村11户，盘龙村30户，小堡条村20户。为全乡7户边缘户湖羊养殖户每户投放羔羊保温箱1个，其中：庙儿掌村2户，王庄村3户，小堡条村2户。 </t>
        </is>
      </c>
      <c r="G486" s="65" t="n">
        <v>10.857</v>
      </c>
      <c r="H486" s="34" t="inlineStr">
        <is>
          <t>改善湖羊养殖专业户养殖水平，提高羔羊成活率及脱贫户收入。</t>
        </is>
      </c>
      <c r="I486" s="65" t="n">
        <v>10</v>
      </c>
      <c r="J486" s="164" t="n">
        <v>0.0282</v>
      </c>
      <c r="K486" s="164" t="n">
        <v>0.11844</v>
      </c>
      <c r="L486" s="65" t="inlineStr">
        <is>
          <t>畜牧局</t>
        </is>
      </c>
      <c r="M486" s="65" t="inlineStr">
        <is>
          <t>芦家湾乡</t>
        </is>
      </c>
      <c r="N486" s="65" t="n">
        <v>2020.12</v>
      </c>
      <c r="O486" s="65" t="n"/>
    </row>
    <row r="487" ht="69" customFormat="1" customHeight="1" s="2">
      <c r="A487" s="32" t="inlineStr">
        <is>
          <t>(9)</t>
        </is>
      </c>
      <c r="B487" s="65" t="inlineStr">
        <is>
          <t xml:space="preserve">脱贫户（监测对象）羔羊保温箱    </t>
        </is>
      </c>
      <c r="C487" s="65" t="inlineStr">
        <is>
          <t>新建</t>
        </is>
      </c>
      <c r="D487" s="65" t="inlineStr">
        <is>
          <t>2021.01
-
2021.12</t>
        </is>
      </c>
      <c r="E487" s="65" t="inlineStr">
        <is>
          <t>毛井镇</t>
        </is>
      </c>
      <c r="F487" s="34" t="inlineStr">
        <is>
          <t>为全镇206户建档立卡贫困户湖羊养殖户每户投放550元羔羊保温箱1个，其中：施家滩村14户，红土咀村42户，大户掌村22户，马趟村12户，高家洼村5户，黄寨柯村8户，乔崾岘村13户，二条俭村19户，砖城子村23户，山西掌村11户，杨东掌村18户，丁连掌村18户，红糜湾村1户。为全镇2户边缘户湖羊养殖户每户投放羔羊保温箱1个，其中：二条俭村1户，红土咀村1户。</t>
        </is>
      </c>
      <c r="G487" s="65" t="n">
        <v>8.007999999999999</v>
      </c>
      <c r="H487" s="34" t="inlineStr">
        <is>
          <t>改善湖羊养殖专业户养殖水平，提高羔羊成活率及脱贫户收入。</t>
        </is>
      </c>
      <c r="I487" s="65" t="n">
        <v>13</v>
      </c>
      <c r="J487" s="164" t="n">
        <v>0.0208</v>
      </c>
      <c r="K487" s="164" t="n">
        <v>0.08735999999999999</v>
      </c>
      <c r="L487" s="65" t="inlineStr">
        <is>
          <t>畜牧局</t>
        </is>
      </c>
      <c r="M487" s="65" t="inlineStr">
        <is>
          <t>毛井镇</t>
        </is>
      </c>
      <c r="N487" s="65" t="n">
        <v>2020.12</v>
      </c>
      <c r="O487" s="65" t="n"/>
    </row>
    <row r="488" ht="46" customFormat="1" customHeight="1" s="2">
      <c r="A488" s="32" t="inlineStr">
        <is>
          <t>(10)</t>
        </is>
      </c>
      <c r="B488" s="65" t="inlineStr">
        <is>
          <t xml:space="preserve">脱贫户（监测对象）羔羊保温箱    </t>
        </is>
      </c>
      <c r="C488" s="65" t="inlineStr">
        <is>
          <t>新建</t>
        </is>
      </c>
      <c r="D488" s="65" t="inlineStr">
        <is>
          <t>2021.01
-
2021.12</t>
        </is>
      </c>
      <c r="E488" s="65" t="inlineStr">
        <is>
          <t>小南沟乡</t>
        </is>
      </c>
      <c r="F488" s="34" t="inlineStr">
        <is>
          <t>为全乡112户建档立卡湖羊养殖专业户每户投放550元标准羔羊保温箱1个，其中：李上山村18户，丁寨柯村13户，粉子山7户，李塬村19户，天子渠村17户，汪天子村17户，小南沟村3户，连川村4户，许掌村4户，杨胡套子3户，燕麦掌村7户。</t>
        </is>
      </c>
      <c r="G488" s="65" t="n">
        <v>4.312</v>
      </c>
      <c r="H488" s="34" t="inlineStr">
        <is>
          <t>改善湖羊养殖专业户养殖水平，提高羔羊成活率及脱贫户收入。</t>
        </is>
      </c>
      <c r="I488" s="65" t="n">
        <v>12</v>
      </c>
      <c r="J488" s="164" t="n">
        <v>0.0112</v>
      </c>
      <c r="K488" s="164" t="n">
        <v>0.04704</v>
      </c>
      <c r="L488" s="65" t="inlineStr">
        <is>
          <t>畜牧局</t>
        </is>
      </c>
      <c r="M488" s="65" t="inlineStr">
        <is>
          <t>小南沟乡</t>
        </is>
      </c>
      <c r="N488" s="65" t="n">
        <v>2020.12</v>
      </c>
      <c r="O488" s="65" t="n"/>
    </row>
    <row r="489" ht="57" customFormat="1" customHeight="1" s="2">
      <c r="A489" s="32" t="inlineStr">
        <is>
          <t>(11)</t>
        </is>
      </c>
      <c r="B489" s="65" t="inlineStr">
        <is>
          <t xml:space="preserve">脱贫户（监测对象）羔羊保温箱    </t>
        </is>
      </c>
      <c r="C489" s="65" t="inlineStr">
        <is>
          <t>新建</t>
        </is>
      </c>
      <c r="D489" s="65" t="inlineStr">
        <is>
          <t>2021.01
-
2021.12</t>
        </is>
      </c>
      <c r="E489" s="65" t="inlineStr">
        <is>
          <t>车道镇</t>
        </is>
      </c>
      <c r="F489" s="34" t="inlineStr">
        <is>
          <t>为全镇295户脱贫户（监测对象）湖羊养殖户每户投放550元标准羔羊保温箱1个，其中：元峁村13户，苦水掌村6户，双庙村28户，王西掌村9户，吊渠村24户，三角城村21户，杨掌村34户，万安村63户，魏洼村18户，陈掌村10户，红台村3户，樱桃掌村3户，安掌村5户，代掌村14户，刘渠村40户，刘园子村4户。</t>
        </is>
      </c>
      <c r="G489" s="65" t="n">
        <v>11.3575</v>
      </c>
      <c r="H489" s="34" t="inlineStr">
        <is>
          <t>改善湖羊养殖专业户养殖水平，提高羔羊成活率及脱贫户收入。</t>
        </is>
      </c>
      <c r="I489" s="65" t="n">
        <v>16</v>
      </c>
      <c r="J489" s="164" t="n">
        <v>0.0295</v>
      </c>
      <c r="K489" s="164" t="n">
        <v>0.1239</v>
      </c>
      <c r="L489" s="65" t="inlineStr">
        <is>
          <t>畜牧局</t>
        </is>
      </c>
      <c r="M489" s="65" t="inlineStr">
        <is>
          <t>车道镇</t>
        </is>
      </c>
      <c r="N489" s="65" t="n">
        <v>2020.12</v>
      </c>
      <c r="O489" s="65" t="n"/>
    </row>
    <row r="490" ht="63" customFormat="1" customHeight="1" s="2">
      <c r="A490" s="32" t="inlineStr">
        <is>
          <t>(12)</t>
        </is>
      </c>
      <c r="B490" s="65" t="inlineStr">
        <is>
          <t xml:space="preserve">脱贫户（监测对象）羔羊保温箱    </t>
        </is>
      </c>
      <c r="C490" s="65" t="inlineStr">
        <is>
          <t>新建</t>
        </is>
      </c>
      <c r="D490" s="65" t="inlineStr">
        <is>
          <t>2021.01
-
2021.12</t>
        </is>
      </c>
      <c r="E490" s="65" t="inlineStr">
        <is>
          <t>木钵镇</t>
        </is>
      </c>
      <c r="F490" s="34" t="inlineStr">
        <is>
          <t>为全镇219户建档立卡湖羊养殖户每户投放550元标准羔羊保温箱1个，其中，殷家桥村12户，木钵街村2户，周湾村7户，韩洼子村11户，曹旗村18户，关营村3户，高寨村3户，高楼塬村20户，刘家塬村6户，白家掌村11户，邓寨子村17户，郭西掌村17户，二合塬村24户，坪子塬村33户，井儿岔村11户，水坝滩村9户，罗家沟村15户。</t>
        </is>
      </c>
      <c r="G490" s="65" t="n">
        <v>8.4315</v>
      </c>
      <c r="H490" s="34" t="inlineStr">
        <is>
          <t>改善湖羊养殖专业户养殖水平，提高羔羊成活率及脱贫户收入。</t>
        </is>
      </c>
      <c r="I490" s="65" t="n">
        <v>17</v>
      </c>
      <c r="J490" s="164" t="n">
        <v>0.0219</v>
      </c>
      <c r="K490" s="164" t="n">
        <v>0.09198000000000001</v>
      </c>
      <c r="L490" s="65" t="inlineStr">
        <is>
          <t>畜牧局</t>
        </is>
      </c>
      <c r="M490" s="65" t="inlineStr">
        <is>
          <t>木钵镇</t>
        </is>
      </c>
      <c r="N490" s="65" t="n">
        <v>2020.12</v>
      </c>
      <c r="O490" s="65" t="n"/>
    </row>
    <row r="491" ht="57" customFormat="1" customHeight="1" s="2">
      <c r="A491" s="32" t="inlineStr">
        <is>
          <t>(13)</t>
        </is>
      </c>
      <c r="B491" s="65" t="inlineStr">
        <is>
          <t xml:space="preserve">脱贫户（监测对象）羔羊保温箱    </t>
        </is>
      </c>
      <c r="C491" s="65" t="inlineStr">
        <is>
          <t>新建</t>
        </is>
      </c>
      <c r="D491" s="65" t="inlineStr">
        <is>
          <t>2021.01
-
2021.12</t>
        </is>
      </c>
      <c r="E491" s="65" t="inlineStr">
        <is>
          <t>曲子镇</t>
        </is>
      </c>
      <c r="F491" s="34" t="inlineStr">
        <is>
          <t>为全镇93户建档立卡贫困户湖羊养殖户每户投放550元羔羊保温箱1个，其中五里桥村1户，刘旗村3户，高李湾村1户，楼房子村9户，西沟村48户，宋家塬村1户，许家塬村9户，金村寺村1户，油坊塬村1户，金盆掌村5户，小庄子村4户，马家河村5户，董家塬村5户。</t>
        </is>
      </c>
      <c r="G491" s="65" t="n">
        <v>3.5805</v>
      </c>
      <c r="H491" s="34" t="inlineStr">
        <is>
          <t>改善湖羊养殖专业户养殖水平，提高羔羊成活率及脱贫户收入。</t>
        </is>
      </c>
      <c r="I491" s="65" t="n">
        <v>13</v>
      </c>
      <c r="J491" s="164" t="n">
        <v>0.009299999999999999</v>
      </c>
      <c r="K491" s="164" t="n">
        <v>0.03906</v>
      </c>
      <c r="L491" s="65" t="inlineStr">
        <is>
          <t>畜牧局</t>
        </is>
      </c>
      <c r="M491" s="65" t="inlineStr">
        <is>
          <t>曲子镇</t>
        </is>
      </c>
      <c r="N491" s="65" t="n">
        <v>2020.12</v>
      </c>
      <c r="O491" s="65" t="n"/>
    </row>
    <row r="492" ht="64" customFormat="1" customHeight="1" s="2">
      <c r="A492" s="32" t="inlineStr">
        <is>
          <t>(14)</t>
        </is>
      </c>
      <c r="B492" s="65" t="inlineStr">
        <is>
          <t xml:space="preserve">脱贫户（监测对象）羔羊保温箱    </t>
        </is>
      </c>
      <c r="C492" s="65" t="inlineStr">
        <is>
          <t>新建</t>
        </is>
      </c>
      <c r="D492" s="65" t="inlineStr">
        <is>
          <t>2021.01
-
2021.12</t>
        </is>
      </c>
      <c r="E492" s="65" t="inlineStr">
        <is>
          <t>八珠乡</t>
        </is>
      </c>
      <c r="F492" s="34" t="inlineStr">
        <is>
          <t>为全乡230户建档立卡贫困户湖羊养殖户每户投放550元羔羊保温箱1个，其中，八珠塬村35户，曹塬村14户，瓦崾岘90户，杏树沟村10户，塔儿咀村10户，马连掌村3户，冯家湾村5户，苟塬村17户，湫坝沟村20户，白塬村26户。为全乡6户建档立卡边缘户湖羊养殖户每户投放550元羔羊保温箱1个，曹塬1户，瓦崾岘1户，苟塬2户，白塬2户。</t>
        </is>
      </c>
      <c r="G492" s="65" t="n">
        <v>9.086</v>
      </c>
      <c r="H492" s="34" t="inlineStr">
        <is>
          <t>改善湖羊养殖专业户养殖水平，提高羔羊成活率及脱贫户收入。</t>
        </is>
      </c>
      <c r="I492" s="65" t="n">
        <v>10</v>
      </c>
      <c r="J492" s="164" t="n">
        <v>0.0236</v>
      </c>
      <c r="K492" s="164" t="n">
        <v>0.09912</v>
      </c>
      <c r="L492" s="65" t="inlineStr">
        <is>
          <t>畜牧局</t>
        </is>
      </c>
      <c r="M492" s="65" t="inlineStr">
        <is>
          <t>八珠乡</t>
        </is>
      </c>
      <c r="N492" s="65" t="n">
        <v>2020.12</v>
      </c>
      <c r="O492" s="65" t="n"/>
    </row>
    <row r="493" ht="70" customFormat="1" customHeight="1" s="2">
      <c r="A493" s="32" t="inlineStr">
        <is>
          <t>(15)</t>
        </is>
      </c>
      <c r="B493" s="65" t="inlineStr">
        <is>
          <t xml:space="preserve">脱贫户（监测对象）羔羊保温箱    </t>
        </is>
      </c>
      <c r="C493" s="65" t="inlineStr">
        <is>
          <t>新建</t>
        </is>
      </c>
      <c r="D493" s="65" t="inlineStr">
        <is>
          <t>2021.01
-
2021.12</t>
        </is>
      </c>
      <c r="E493" s="65" t="inlineStr">
        <is>
          <t>耿湾乡</t>
        </is>
      </c>
      <c r="F493" s="34" t="inlineStr">
        <is>
          <t>为全乡355户建档立卡贫困户湖羊养殖户每户投放400元标准羔羊保温箱1个，其中，潘掌村84户，许掌村23户，郜庄村24户，郝东掌村49户，万家湾村76户,耿河村14户，韩老庄村11户，黑城岔村7户，四合原村39户，桃树掌村2户，天桥村4户，早流渠村13户，张台村9户、为全乡10户边缘户湖羊养殖户每户投放400元标准羔羊保温箱1个，其中，潘掌村4户，郝东掌村2户，万家湾村2户,耿河村1户，韩老庄村1户。</t>
        </is>
      </c>
      <c r="G493" s="65" t="n">
        <v>10.22</v>
      </c>
      <c r="H493" s="34" t="inlineStr">
        <is>
          <t>改善湖羊养殖专业户养殖水平，提高羔羊成活率及脱贫户收入。</t>
        </is>
      </c>
      <c r="I493" s="65" t="n">
        <v>13</v>
      </c>
      <c r="J493" s="164" t="n">
        <v>0.0365</v>
      </c>
      <c r="K493" s="164" t="n">
        <v>0.1533</v>
      </c>
      <c r="L493" s="65" t="inlineStr">
        <is>
          <t>畜牧局</t>
        </is>
      </c>
      <c r="M493" s="65" t="inlineStr">
        <is>
          <t>耿湾乡</t>
        </is>
      </c>
      <c r="N493" s="65" t="n">
        <v>2020.12</v>
      </c>
      <c r="O493" s="65" t="n"/>
    </row>
    <row r="494" ht="54" customFormat="1" customHeight="1" s="2">
      <c r="A494" s="32" t="inlineStr">
        <is>
          <t>(16)</t>
        </is>
      </c>
      <c r="B494" s="65" t="inlineStr">
        <is>
          <t xml:space="preserve">脱贫户（监测对象）羔羊保温箱    </t>
        </is>
      </c>
      <c r="C494" s="65" t="inlineStr">
        <is>
          <t>新建</t>
        </is>
      </c>
      <c r="D494" s="65" t="inlineStr">
        <is>
          <t>2021.01
-
2021.12</t>
        </is>
      </c>
      <c r="E494" s="65" t="inlineStr">
        <is>
          <t>山城乡</t>
        </is>
      </c>
      <c r="F494" s="34" t="inlineStr">
        <is>
          <t>为全乡118户建档立卡湖羊养殖专业户每户投放550元标准羔羊保温箱1个，其中：山城堡村19，薛原村5户，王山口子村25户，寨柯村25户，冯家沟村19户，郝掌村9户，赵庄村2户，谢庄村14户。为全乡3户建档立卡湖羊养殖专业户边缘户每户投放羔羊保温箱1个，山城堡村1个，王山口子村1户，谢庄村1户。</t>
        </is>
      </c>
      <c r="G494" s="65" t="n">
        <v>4.6585</v>
      </c>
      <c r="H494" s="34" t="inlineStr">
        <is>
          <t>改善湖羊养殖专业户养殖水平，提高羔羊成活率及脱贫户收入。</t>
        </is>
      </c>
      <c r="I494" s="65" t="n">
        <v>8</v>
      </c>
      <c r="J494" s="164" t="n">
        <v>0.0121</v>
      </c>
      <c r="K494" s="164" t="n">
        <v>0.05082</v>
      </c>
      <c r="L494" s="65" t="inlineStr">
        <is>
          <t>畜牧局</t>
        </is>
      </c>
      <c r="M494" s="65" t="inlineStr">
        <is>
          <t>山城乡</t>
        </is>
      </c>
      <c r="N494" s="65" t="n">
        <v>2020.12</v>
      </c>
      <c r="O494" s="65" t="n"/>
    </row>
    <row r="495" ht="58" customFormat="1" customHeight="1" s="2">
      <c r="A495" s="32" t="inlineStr">
        <is>
          <t>(17)</t>
        </is>
      </c>
      <c r="B495" s="65" t="inlineStr">
        <is>
          <t xml:space="preserve">脱贫户（监测对象）羔羊保温箱    </t>
        </is>
      </c>
      <c r="C495" s="65" t="inlineStr">
        <is>
          <t>新建</t>
        </is>
      </c>
      <c r="D495" s="65" t="inlineStr">
        <is>
          <t>2021.01
-
2021.12</t>
        </is>
      </c>
      <c r="E495" s="65" t="inlineStr">
        <is>
          <t>南湫乡</t>
        </is>
      </c>
      <c r="F495" s="34" t="inlineStr">
        <is>
          <t>为全乡132户建档立卡湖羊养殖专业户每户投放550元标准羔羊保温箱1个，其中：代家洼村16户，党家洼村32户，双井子村22户，岳后渠村8户，杨新堡村11户，洪涝池村29户，花儿山村14户。为全乡1户建档立卡湖羊养殖专业户每户投放羔羊保温箱1个，其中：党家洼村1户。</t>
        </is>
      </c>
      <c r="G495" s="65" t="n">
        <v>5.1205</v>
      </c>
      <c r="H495" s="34" t="inlineStr">
        <is>
          <t>改善湖羊养殖专业户养殖水平，提高羔羊成活率及脱贫户收入。</t>
        </is>
      </c>
      <c r="I495" s="65" t="n">
        <v>7</v>
      </c>
      <c r="J495" s="164" t="n">
        <v>0.0133</v>
      </c>
      <c r="K495" s="164" t="n">
        <v>0.05586</v>
      </c>
      <c r="L495" s="65" t="inlineStr">
        <is>
          <t>畜牧局</t>
        </is>
      </c>
      <c r="M495" s="65" t="inlineStr">
        <is>
          <t>南湫乡</t>
        </is>
      </c>
      <c r="N495" s="65" t="n">
        <v>2020.12</v>
      </c>
      <c r="O495" s="65" t="n"/>
    </row>
    <row r="496" ht="56" customFormat="1" customHeight="1" s="2">
      <c r="A496" s="32" t="inlineStr">
        <is>
          <t>(18)</t>
        </is>
      </c>
      <c r="B496" s="65" t="inlineStr">
        <is>
          <t xml:space="preserve">脱贫户（监测对象）羔羊保温箱    </t>
        </is>
      </c>
      <c r="C496" s="65" t="inlineStr">
        <is>
          <t>新建</t>
        </is>
      </c>
      <c r="D496" s="65" t="inlineStr">
        <is>
          <t>2021.01
-
2021.12</t>
        </is>
      </c>
      <c r="E496" s="65" t="inlineStr">
        <is>
          <t>演武乡</t>
        </is>
      </c>
      <c r="F496" s="34" t="inlineStr">
        <is>
          <t>为全乡204户建档立卡湖羊养殖专业户每户投放羔羊保温箱1个，（400元标准66户,550元标准138户），其中：黑泉河村32户，佛岔村40户，吴家塬村20户，杨家洼村25户，黄山村15户，刘坪村12户，路家塬村42户，曳郭咀村9户 ，走马俭村9户。</t>
        </is>
      </c>
      <c r="G496" s="65" t="n">
        <v>7.161</v>
      </c>
      <c r="H496" s="34" t="inlineStr">
        <is>
          <t>改善湖羊养殖专业户养殖水平，提高羔羊成活率及脱贫户收入。</t>
        </is>
      </c>
      <c r="I496" s="65" t="n">
        <v>9</v>
      </c>
      <c r="J496" s="164" t="n">
        <v>0.0204</v>
      </c>
      <c r="K496" s="164" t="n">
        <v>0.08568000000000001</v>
      </c>
      <c r="L496" s="65" t="inlineStr">
        <is>
          <t>畜牧局</t>
        </is>
      </c>
      <c r="M496" s="65" t="inlineStr">
        <is>
          <t>演武乡</t>
        </is>
      </c>
      <c r="N496" s="65" t="n">
        <v>2020.12</v>
      </c>
      <c r="O496" s="65" t="n"/>
    </row>
    <row r="497" ht="45" customFormat="1" customHeight="1" s="2">
      <c r="A497" s="32" t="inlineStr">
        <is>
          <t>(19)</t>
        </is>
      </c>
      <c r="B497" s="65" t="inlineStr">
        <is>
          <t xml:space="preserve">脱贫户（监测对象）羔羊保温箱    </t>
        </is>
      </c>
      <c r="C497" s="65" t="inlineStr">
        <is>
          <t>新建</t>
        </is>
      </c>
      <c r="D497" s="65" t="inlineStr">
        <is>
          <t>2021.01
-
2021.12</t>
        </is>
      </c>
      <c r="E497" s="65" t="inlineStr">
        <is>
          <t>罗山川乡</t>
        </is>
      </c>
      <c r="F497" s="34" t="inlineStr">
        <is>
          <t>为全乡238户建档立卡湖羊养殖专业户每户投放羔羊保温箱1个，其中：西阳洼村33户、苇芝城村30户、龙柏山村18户、兰家掌村55户、大树塬村34户、山水湾村29户、光明村22户、陈渠子村17户。</t>
        </is>
      </c>
      <c r="G497" s="65" t="n">
        <v>9.163</v>
      </c>
      <c r="H497" s="34" t="inlineStr">
        <is>
          <t>改善湖羊养殖专业户养殖水平，提高羔羊成活率及脱贫户收入。</t>
        </is>
      </c>
      <c r="I497" s="65" t="n">
        <v>8</v>
      </c>
      <c r="J497" s="164" t="n">
        <v>0.0238</v>
      </c>
      <c r="K497" s="164" t="n">
        <v>0.09995999999999999</v>
      </c>
      <c r="L497" s="65" t="inlineStr">
        <is>
          <t>畜牧局</t>
        </is>
      </c>
      <c r="M497" s="65" t="inlineStr">
        <is>
          <t>罗山川乡</t>
        </is>
      </c>
      <c r="N497" s="65" t="n">
        <v>2020.12</v>
      </c>
      <c r="O497" s="65" t="n"/>
    </row>
    <row r="498" ht="45" customFormat="1" customHeight="1" s="2">
      <c r="A498" s="32" t="inlineStr">
        <is>
          <t>(20)</t>
        </is>
      </c>
      <c r="B498" s="65" t="inlineStr">
        <is>
          <t xml:space="preserve">脱贫户（监测对象）羔羊保温箱    </t>
        </is>
      </c>
      <c r="C498" s="65" t="inlineStr">
        <is>
          <t>新建</t>
        </is>
      </c>
      <c r="D498" s="65" t="inlineStr">
        <is>
          <t>2021.01
-
2021.12</t>
        </is>
      </c>
      <c r="E498" s="65" t="inlineStr">
        <is>
          <t>秦团庄乡</t>
        </is>
      </c>
      <c r="F498" s="34" t="inlineStr">
        <is>
          <t>为全乡280户建档立卡湖羊养殖专业户每户投放羔羊保温箱1个(550元标准50户，400元标准230户）其中：贾塬村29户、白塬畔村34户、大天子村21户、新集子村36户、新峁村67户、秦团庄村35户、王团庄村30户、南掌堡子村28户。</t>
        </is>
      </c>
      <c r="G498" s="65" t="n">
        <v>8.365</v>
      </c>
      <c r="H498" s="34" t="inlineStr">
        <is>
          <t>改善湖羊养殖专业户养殖水平，提高羔羊成活率及脱贫户收入。</t>
        </is>
      </c>
      <c r="I498" s="65" t="n">
        <v>8</v>
      </c>
      <c r="J498" s="164" t="n">
        <v>0.028</v>
      </c>
      <c r="K498" s="164" t="n">
        <v>0.1176</v>
      </c>
      <c r="L498" s="65" t="inlineStr">
        <is>
          <t>畜牧局</t>
        </is>
      </c>
      <c r="M498" s="65" t="inlineStr">
        <is>
          <t>秦团庄乡</t>
        </is>
      </c>
      <c r="N498" s="65" t="n">
        <v>2020.12</v>
      </c>
      <c r="O498" s="65" t="n"/>
    </row>
    <row r="499" ht="45" customFormat="1" customHeight="1" s="2">
      <c r="A499" s="32" t="inlineStr">
        <is>
          <t>1.11.2</t>
        </is>
      </c>
      <c r="B499" s="65" t="inlineStr">
        <is>
          <t>一般户羔羊保温箱
合计</t>
        </is>
      </c>
      <c r="C499" s="65" t="inlineStr">
        <is>
          <t>新建</t>
        </is>
      </c>
      <c r="D499" s="65" t="inlineStr">
        <is>
          <t>2021.01
-
2021.12</t>
        </is>
      </c>
      <c r="E499" s="65" t="inlineStr">
        <is>
          <t>甜水镇等20个乡镇</t>
        </is>
      </c>
      <c r="F499" s="34" t="inlineStr">
        <is>
          <t>为全县20个乡镇214个村1851户一般户湖羊养殖专业户每户投放羔羊保温箱1个。每个羔羊保温箱按照价格70%给与补助。其中：550元标准1621户，400元标准230户。</t>
        </is>
      </c>
      <c r="G499" s="65" t="n">
        <v>68.8485</v>
      </c>
      <c r="H499" s="34" t="inlineStr">
        <is>
          <t>改善湖羊养殖专业户养殖水平、提高羔羊成活率及养殖户收入。</t>
        </is>
      </c>
      <c r="I499" s="65" t="n">
        <v>214</v>
      </c>
      <c r="J499" s="164" t="n">
        <v>0.1851</v>
      </c>
      <c r="K499" s="164" t="n">
        <v>0.7734</v>
      </c>
      <c r="L499" s="65" t="inlineStr">
        <is>
          <t>畜牧局</t>
        </is>
      </c>
      <c r="M499" s="65" t="inlineStr">
        <is>
          <t>甜水镇等20个乡镇</t>
        </is>
      </c>
      <c r="N499" s="65" t="n">
        <v>2020.12</v>
      </c>
      <c r="O499" s="65" t="n"/>
    </row>
    <row r="500" ht="45" customFormat="1" customHeight="1" s="2">
      <c r="A500" s="32" t="inlineStr">
        <is>
          <t>(1)</t>
        </is>
      </c>
      <c r="B500" s="65" t="inlineStr">
        <is>
          <t>一般户
（羔羊保温箱）</t>
        </is>
      </c>
      <c r="C500" s="65" t="inlineStr">
        <is>
          <t>新建</t>
        </is>
      </c>
      <c r="D500" s="65" t="inlineStr">
        <is>
          <t>2021.01
-
2021.12</t>
        </is>
      </c>
      <c r="E500" s="65" t="inlineStr">
        <is>
          <t>甜水镇</t>
        </is>
      </c>
      <c r="F500" s="34" t="inlineStr">
        <is>
          <t>为全镇37户一般户湖羊养殖专业户每户投放550元标准羔羊保温箱1个，每个羔羊保温箱按照价格70%给与补助、其中：甜水街村2个、张铁村12个、鲁掌村4个、何塬村8个、赵掌村4个、高崾岘村3个、大良洼村4个。</t>
        </is>
      </c>
      <c r="G500" s="65" t="n">
        <v>1.4245</v>
      </c>
      <c r="H500" s="34" t="inlineStr">
        <is>
          <t>改善湖羊养殖专业户养殖水平、提高羔羊成活率及养殖户收入。</t>
        </is>
      </c>
      <c r="I500" s="65" t="n">
        <v>7</v>
      </c>
      <c r="J500" s="164" t="n">
        <v>0.0037</v>
      </c>
      <c r="K500" s="164" t="n">
        <v>0.0155</v>
      </c>
      <c r="L500" s="65" t="inlineStr">
        <is>
          <t>畜牧局</t>
        </is>
      </c>
      <c r="M500" s="65" t="inlineStr">
        <is>
          <t>甜水镇</t>
        </is>
      </c>
      <c r="N500" s="65" t="n">
        <v>2020.12</v>
      </c>
      <c r="O500" s="65" t="n"/>
    </row>
    <row r="501" ht="63" customFormat="1" customHeight="1" s="2">
      <c r="A501" s="32" t="inlineStr">
        <is>
          <t>(2)</t>
        </is>
      </c>
      <c r="B501" s="65" t="inlineStr">
        <is>
          <t>一般户
（羔羊保温箱）</t>
        </is>
      </c>
      <c r="C501" s="65" t="inlineStr">
        <is>
          <t>新建</t>
        </is>
      </c>
      <c r="D501" s="65" t="inlineStr">
        <is>
          <t>2021.01
-
2021.12</t>
        </is>
      </c>
      <c r="E501" s="65" t="inlineStr">
        <is>
          <t>洪德镇</t>
        </is>
      </c>
      <c r="F501" s="34" t="inlineStr">
        <is>
          <t>为全镇84户一般户湖羊养殖专业户每户投放550元标准羔羊保温箱1个，每个羔羊保温箱按照价格70%给与补助、其中：大户塬村2个、丁阳渠子村21个、河连湾村5个、洪德街村2个、李达掌村1个、李塬村2个、马塬村4个、苗河村3个、私盐路村3个、苏长沟村1个、新集子村24个、张崾岘村9个、张塬村2个、赵洼村5个。</t>
        </is>
      </c>
      <c r="G501" s="65" t="n">
        <v>3.234</v>
      </c>
      <c r="H501" s="34" t="inlineStr">
        <is>
          <t>改善湖羊养殖专业户养殖水平、提高羔羊成活率及养殖户收入。</t>
        </is>
      </c>
      <c r="I501" s="65" t="n">
        <v>14</v>
      </c>
      <c r="J501" s="164" t="n">
        <v>0.008399999999999999</v>
      </c>
      <c r="K501" s="164" t="n">
        <v>0.0315</v>
      </c>
      <c r="L501" s="65" t="inlineStr">
        <is>
          <t>畜牧局</t>
        </is>
      </c>
      <c r="M501" s="65" t="inlineStr">
        <is>
          <t>洪德镇</t>
        </is>
      </c>
      <c r="N501" s="65" t="n">
        <v>2020.12</v>
      </c>
      <c r="O501" s="65" t="n"/>
    </row>
    <row r="502" ht="60" customFormat="1" customHeight="1" s="2">
      <c r="A502" s="32" t="inlineStr">
        <is>
          <t>(3)</t>
        </is>
      </c>
      <c r="B502" s="65" t="inlineStr">
        <is>
          <t>一般户
（羔羊保温箱）</t>
        </is>
      </c>
      <c r="C502" s="65" t="inlineStr">
        <is>
          <t>新建</t>
        </is>
      </c>
      <c r="D502" s="65" t="inlineStr">
        <is>
          <t>2021.01
-
2021.13</t>
        </is>
      </c>
      <c r="E502" s="65" t="inlineStr">
        <is>
          <t>洪德镇</t>
        </is>
      </c>
      <c r="F502" s="34" t="inlineStr">
        <is>
          <t>为全镇84户一般户湖羊养殖专业户每户投放550元标准羔羊保温箱1个，每个羔羊保温箱按照价格70%给与补助、其中：大户塬村2个、丁阳渠子村21个、河连湾村5个、洪德街村2个、李达掌村1个、李塬村2个、马塬村4个、苗河村3个、私盐路村3个、苏长沟村1个、新集子村24个、张崾岘村9个、张塬村2个、赵洼村6个。</t>
        </is>
      </c>
      <c r="G502" s="65" t="n">
        <v>4.234</v>
      </c>
      <c r="H502" s="34" t="inlineStr">
        <is>
          <t>改善湖羊养殖专业户养殖水平、提高羔羊成活率及养殖户收入。</t>
        </is>
      </c>
      <c r="I502" s="65" t="n">
        <v>15</v>
      </c>
      <c r="J502" s="164" t="n">
        <v>1.0084</v>
      </c>
      <c r="K502" s="164" t="n">
        <v>1.0315</v>
      </c>
      <c r="L502" s="65" t="inlineStr">
        <is>
          <t>畜牧局</t>
        </is>
      </c>
      <c r="M502" s="65" t="inlineStr">
        <is>
          <t>洪德镇</t>
        </is>
      </c>
      <c r="N502" s="65" t="n">
        <v>2020.12</v>
      </c>
      <c r="O502" s="65" t="n"/>
    </row>
    <row r="503" ht="87" customFormat="1" customHeight="1" s="2">
      <c r="A503" s="32" t="inlineStr">
        <is>
          <t>(4)</t>
        </is>
      </c>
      <c r="B503" s="65" t="inlineStr">
        <is>
          <t>一般户
（羔羊保温箱）</t>
        </is>
      </c>
      <c r="C503" s="65" t="inlineStr">
        <is>
          <t>新建</t>
        </is>
      </c>
      <c r="D503" s="65" t="inlineStr">
        <is>
          <t>2021.01
-
2021.12</t>
        </is>
      </c>
      <c r="E503" s="65" t="inlineStr">
        <is>
          <t>环城镇</t>
        </is>
      </c>
      <c r="F503" s="34" t="inlineStr">
        <is>
          <t>为全镇284户一般户湖羊养殖专业户每户投放550元标准羔羊保温箱1个，每个羔羊保温箱按照价格70%给与补助、其中：北郭塬村16户、赵小掌村5户、宁老庄村30户、城东塬村8户、十八里村1户、十五里村1户、鸳鸯沟村13户、张淌村15户、肖川村18户、马坊塬村18户、龚淌村21户、唐塬村16户、耿家沟村4户、周源村15户、张滩滩村13户、杨庙掌村18户、西川村19户、五里屯村9户、白草塬村6户、陈汤塬村37户、红星村1户。</t>
        </is>
      </c>
      <c r="G503" s="65" t="n">
        <v>10.934</v>
      </c>
      <c r="H503" s="34" t="inlineStr">
        <is>
          <t>改善湖羊养殖专业户养殖水平、提高羔羊成活率及养殖户收入。</t>
        </is>
      </c>
      <c r="I503" s="65" t="n">
        <v>21</v>
      </c>
      <c r="J503" s="164" t="n">
        <v>0.0284</v>
      </c>
      <c r="K503" s="164" t="n">
        <v>0.1193</v>
      </c>
      <c r="L503" s="65" t="inlineStr">
        <is>
          <t>畜牧局</t>
        </is>
      </c>
      <c r="M503" s="65" t="inlineStr">
        <is>
          <t>环城镇</t>
        </is>
      </c>
      <c r="N503" s="65" t="n">
        <v>2020.12</v>
      </c>
      <c r="O503" s="65" t="n"/>
    </row>
    <row r="504" ht="68" customFormat="1" customHeight="1" s="2">
      <c r="A504" s="32" t="inlineStr">
        <is>
          <t>(5)</t>
        </is>
      </c>
      <c r="B504" s="65" t="inlineStr">
        <is>
          <t>一般户
（羔羊保温箱）</t>
        </is>
      </c>
      <c r="C504" s="65" t="inlineStr">
        <is>
          <t>新建</t>
        </is>
      </c>
      <c r="D504" s="65" t="inlineStr">
        <is>
          <t>2021.01
-
2021.12</t>
        </is>
      </c>
      <c r="E504" s="65" t="inlineStr">
        <is>
          <t>天池乡</t>
        </is>
      </c>
      <c r="F504" s="34" t="inlineStr">
        <is>
          <t>为全乡92户一般户湖羊养殖专业户每户投放550元标准的羔羊保温箱1个，每个羔羊保温箱按照价格70%给与补助、其中：天池村2个、张邓塬村3个、梁家河村3个、殷屈河村5个、苏北岔村36个、潘老庄村2个、大庄台村6个、四合掌村1个、老庄湾村2个、鲜岔村2个、大方山村1个、喜家坪村9个、曹李川村10个、吴城子村7个、井渠淌村3户。</t>
        </is>
      </c>
      <c r="G504" s="65" t="n">
        <v>3.542</v>
      </c>
      <c r="H504" s="34" t="inlineStr">
        <is>
          <t>改善湖羊养殖专业户养殖水平、提高羔羊成活率及养殖户收入。</t>
        </is>
      </c>
      <c r="I504" s="65" t="n">
        <v>15</v>
      </c>
      <c r="J504" s="164" t="n">
        <v>0.0092</v>
      </c>
      <c r="K504" s="164" t="n">
        <v>0.0386</v>
      </c>
      <c r="L504" s="65" t="inlineStr">
        <is>
          <t>畜牧局</t>
        </is>
      </c>
      <c r="M504" s="65" t="inlineStr">
        <is>
          <t>天池乡</t>
        </is>
      </c>
      <c r="N504" s="65" t="n">
        <v>2020.12</v>
      </c>
      <c r="O504" s="65" t="n"/>
    </row>
    <row r="505" ht="54" customFormat="1" customHeight="1" s="2">
      <c r="A505" s="32" t="inlineStr">
        <is>
          <t>(6)</t>
        </is>
      </c>
      <c r="B505" s="65" t="inlineStr">
        <is>
          <t>一般户
（羔羊保温箱）</t>
        </is>
      </c>
      <c r="C505" s="65" t="inlineStr">
        <is>
          <t>新建</t>
        </is>
      </c>
      <c r="D505" s="65" t="inlineStr">
        <is>
          <t>2021.01
-
2021.12</t>
        </is>
      </c>
      <c r="E505" s="65" t="inlineStr">
        <is>
          <t>虎洞镇</t>
        </is>
      </c>
      <c r="F505" s="34" t="inlineStr">
        <is>
          <t>为全镇67户一般户湖羊养殖专业户每户投放550元标准羔羊保温箱1个，每个羔羊保温箱按照价格70%给与补助、其中：常兆台村9户、高庙湾村17户、贾驿村11户、金庄塬村5户、刘解掌村6户、砂井子村8户、张家湾村11户。</t>
        </is>
      </c>
      <c r="G505" s="65" t="n">
        <v>2.5795</v>
      </c>
      <c r="H505" s="34" t="inlineStr">
        <is>
          <t>改善湖羊养殖专业户养殖水平、提高羔羊成活率及养殖户收入。</t>
        </is>
      </c>
      <c r="I505" s="65" t="n">
        <v>7</v>
      </c>
      <c r="J505" s="164" t="n">
        <v>0.0067</v>
      </c>
      <c r="K505" s="164" t="n">
        <v>0.0281</v>
      </c>
      <c r="L505" s="65" t="inlineStr">
        <is>
          <t>畜牧局</t>
        </is>
      </c>
      <c r="M505" s="65" t="inlineStr">
        <is>
          <t>虎洞镇</t>
        </is>
      </c>
      <c r="N505" s="65" t="n">
        <v>2020.12</v>
      </c>
      <c r="O505" s="65" t="n"/>
    </row>
    <row r="506" ht="54" customFormat="1" customHeight="1" s="2">
      <c r="A506" s="32" t="inlineStr">
        <is>
          <t>(7)</t>
        </is>
      </c>
      <c r="B506" s="65" t="inlineStr">
        <is>
          <t>一般户
（羔羊保温箱）</t>
        </is>
      </c>
      <c r="C506" s="65" t="inlineStr">
        <is>
          <t>新建</t>
        </is>
      </c>
      <c r="D506" s="65" t="inlineStr">
        <is>
          <t>2021.01
-
2021.12</t>
        </is>
      </c>
      <c r="E506" s="65" t="inlineStr">
        <is>
          <t>合道镇</t>
        </is>
      </c>
      <c r="F506" s="34" t="inlineStr">
        <is>
          <t>为全镇72户一般户湖羊养殖专业户每户投放550元标准羔羊保温箱1个，每个羔羊保温箱按照价格70%给与补助、其中：常崾岘村1户、何家坪村2户、红崖洼村6户、梁坪村7户、尚西坪村1户、唐台子村4户、陶洼子村3户、瓦天沟村1户、辛坪村3户、杨坪沟村2户、寨子坪村14户、朱家塬村3户、沈家岭村15户、赵台村10户。</t>
        </is>
      </c>
      <c r="G506" s="65" t="n">
        <v>2.772</v>
      </c>
      <c r="H506" s="34" t="inlineStr">
        <is>
          <t>改善湖羊养殖专业户养殖水平、提高羔羊成活率及养殖户收入。</t>
        </is>
      </c>
      <c r="I506" s="65" t="n">
        <v>14</v>
      </c>
      <c r="J506" s="164" t="n">
        <v>0.0072</v>
      </c>
      <c r="K506" s="164" t="n">
        <v>0.0302</v>
      </c>
      <c r="L506" s="65" t="inlineStr">
        <is>
          <t>畜牧局</t>
        </is>
      </c>
      <c r="M506" s="65" t="inlineStr">
        <is>
          <t>合道镇</t>
        </is>
      </c>
      <c r="N506" s="65" t="n">
        <v>2020.12</v>
      </c>
      <c r="O506" s="65" t="n"/>
    </row>
    <row r="507" ht="54" customFormat="1" customHeight="1" s="2">
      <c r="A507" s="32" t="inlineStr">
        <is>
          <t>(8)</t>
        </is>
      </c>
      <c r="B507" s="65" t="inlineStr">
        <is>
          <t>一般户
（羔羊保温箱）</t>
        </is>
      </c>
      <c r="C507" s="65" t="inlineStr">
        <is>
          <t>新建</t>
        </is>
      </c>
      <c r="D507" s="65" t="inlineStr">
        <is>
          <t>2021.01
-
2021.12</t>
        </is>
      </c>
      <c r="E507" s="65" t="inlineStr">
        <is>
          <t>芦家湾乡</t>
        </is>
      </c>
      <c r="F507" s="34" t="inlineStr">
        <is>
          <t>为全乡36户一般户湖羊养殖专业户每户投放550元标准羔羊保温箱1个，每个羔羊保温箱按照价格70%给与补助、其中：花儿掌村3户、庙儿掌村4户、宋家掌村6户、井川村5户、王庄村9户、大堡条村2户、盘龙村2户、小堡条村5户。</t>
        </is>
      </c>
      <c r="G507" s="65" t="n">
        <v>1.386</v>
      </c>
      <c r="H507" s="34" t="inlineStr">
        <is>
          <t>改善湖羊养殖专业户养殖水平、提高羔羊成活率及养殖户收入。</t>
        </is>
      </c>
      <c r="I507" s="65" t="n">
        <v>8</v>
      </c>
      <c r="J507" s="164" t="n">
        <v>0.0036</v>
      </c>
      <c r="K507" s="164" t="n">
        <v>0.0151</v>
      </c>
      <c r="L507" s="65" t="inlineStr">
        <is>
          <t>畜牧局</t>
        </is>
      </c>
      <c r="M507" s="65" t="inlineStr">
        <is>
          <t>芦家湾乡</t>
        </is>
      </c>
      <c r="N507" s="65" t="n">
        <v>2020.12</v>
      </c>
      <c r="O507" s="65" t="n"/>
    </row>
    <row r="508" ht="64" customFormat="1" customHeight="1" s="2">
      <c r="A508" s="32" t="inlineStr">
        <is>
          <t>(9)</t>
        </is>
      </c>
      <c r="B508" s="65" t="inlineStr">
        <is>
          <t>一般户
（羔羊保温箱）</t>
        </is>
      </c>
      <c r="C508" s="65" t="inlineStr">
        <is>
          <t>新建</t>
        </is>
      </c>
      <c r="D508" s="65" t="inlineStr">
        <is>
          <t>2021.01
-
2021.12</t>
        </is>
      </c>
      <c r="E508" s="65" t="inlineStr">
        <is>
          <t>毛井镇</t>
        </is>
      </c>
      <c r="F508" s="34" t="inlineStr">
        <is>
          <t>为全镇47户一般户湖羊养殖户每户投放550元羔羊保温箱1个，每个羔羊保温箱按照价格70%给与补助、其中：施家滩村2户、红土咀村10户、大户掌村2户、高家洼村1户、黄寨柯村3户、乔崾岘村5户、二条俭村7户、砖城子村11户、杨东掌村1户、丁连掌村5户。</t>
        </is>
      </c>
      <c r="G508" s="65" t="n">
        <v>1.8095</v>
      </c>
      <c r="H508" s="34" t="inlineStr">
        <is>
          <t>改善湖羊养殖专业户养殖水平、提高羔羊成活率及养殖户收入。</t>
        </is>
      </c>
      <c r="I508" s="65" t="n">
        <v>10</v>
      </c>
      <c r="J508" s="164" t="n">
        <v>0.0047</v>
      </c>
      <c r="K508" s="164" t="n">
        <v>0.0197</v>
      </c>
      <c r="L508" s="65" t="inlineStr">
        <is>
          <t>畜牧局</t>
        </is>
      </c>
      <c r="M508" s="65" t="inlineStr">
        <is>
          <t>毛井镇</t>
        </is>
      </c>
      <c r="N508" s="65" t="n">
        <v>2020.12</v>
      </c>
      <c r="O508" s="65" t="n"/>
    </row>
    <row r="509" ht="48" customFormat="1" customHeight="1" s="2">
      <c r="A509" s="32" t="inlineStr">
        <is>
          <t>(10)</t>
        </is>
      </c>
      <c r="B509" s="65" t="inlineStr">
        <is>
          <t>一般户
（羔羊保温箱）</t>
        </is>
      </c>
      <c r="C509" s="65" t="inlineStr">
        <is>
          <t>新建</t>
        </is>
      </c>
      <c r="D509" s="65" t="inlineStr">
        <is>
          <t>2021.01
-
2021.12</t>
        </is>
      </c>
      <c r="E509" s="65" t="inlineStr">
        <is>
          <t>小南沟乡</t>
        </is>
      </c>
      <c r="F509" s="34" t="inlineStr">
        <is>
          <t>为全乡45户一般户湖羊养殖专业户每户投放550元标准羔羊保温箱1个，每个羔羊保温箱按照价格70%给与补助、其中：丁寨柯村3户、粉子山村3户、李上山村8户、李塬村8户、天子渠村3户、汪天子村14户、小南沟村1户、许掌村2户、燕麦掌村3户。</t>
        </is>
      </c>
      <c r="G509" s="65" t="n">
        <v>1.7325</v>
      </c>
      <c r="H509" s="34" t="inlineStr">
        <is>
          <t>改善湖羊养殖专业户养殖水平、提高羔羊成活率及养殖户收入。</t>
        </is>
      </c>
      <c r="I509" s="65" t="n">
        <v>9</v>
      </c>
      <c r="J509" s="164" t="n">
        <v>0.0045</v>
      </c>
      <c r="K509" s="164" t="n">
        <v>0.0189</v>
      </c>
      <c r="L509" s="65" t="inlineStr">
        <is>
          <t>畜牧局</t>
        </is>
      </c>
      <c r="M509" s="65" t="inlineStr">
        <is>
          <t>小南沟乡</t>
        </is>
      </c>
      <c r="N509" s="65" t="n">
        <v>2020.12</v>
      </c>
      <c r="O509" s="65" t="n"/>
    </row>
    <row r="510" ht="61" customFormat="1" customHeight="1" s="2">
      <c r="A510" s="32" t="inlineStr">
        <is>
          <t>(11)</t>
        </is>
      </c>
      <c r="B510" s="65" t="inlineStr">
        <is>
          <t>一般户
（羔羊保温箱）</t>
        </is>
      </c>
      <c r="C510" s="65" t="inlineStr">
        <is>
          <t>新建</t>
        </is>
      </c>
      <c r="D510" s="65" t="inlineStr">
        <is>
          <t>2021.01
-
2021.12</t>
        </is>
      </c>
      <c r="E510" s="65" t="inlineStr">
        <is>
          <t>车道镇</t>
        </is>
      </c>
      <c r="F510" s="34" t="inlineStr">
        <is>
          <t>为全镇95户一般户湖羊养殖专业户每户投放550元标准羔羊保温箱1个，每个羔羊保温箱按照价格70%给与补助、其中：元峁村4户、苦水掌村8户、双庙村20户、王西掌村4户、吊渠村4户、三角城村5户、杨掌村9户、万安村1户、魏洼村1户、陈掌村4户、樱桃掌村2户、安掌村2户、代掌村3户、刘渠村21户、刘园子村7户。</t>
        </is>
      </c>
      <c r="G510" s="65" t="n">
        <v>3.6575</v>
      </c>
      <c r="H510" s="34" t="inlineStr">
        <is>
          <t>改善湖羊养殖专业户养殖水平、提高羔羊成活率及养殖户收入。</t>
        </is>
      </c>
      <c r="I510" s="65" t="n">
        <v>15</v>
      </c>
      <c r="J510" s="164" t="n">
        <v>0.0095</v>
      </c>
      <c r="K510" s="164" t="n">
        <v>0.0399</v>
      </c>
      <c r="L510" s="65" t="inlineStr">
        <is>
          <t>畜牧局</t>
        </is>
      </c>
      <c r="M510" s="65" t="inlineStr">
        <is>
          <t>车道镇</t>
        </is>
      </c>
      <c r="N510" s="65" t="n">
        <v>2020.12</v>
      </c>
      <c r="O510" s="65" t="n"/>
    </row>
    <row r="511" ht="69" customFormat="1" customHeight="1" s="2">
      <c r="A511" s="32" t="inlineStr">
        <is>
          <t>(12)</t>
        </is>
      </c>
      <c r="B511" s="65" t="inlineStr">
        <is>
          <t>一般户
（羔羊保温箱）</t>
        </is>
      </c>
      <c r="C511" s="65" t="inlineStr">
        <is>
          <t>新建</t>
        </is>
      </c>
      <c r="D511" s="65" t="inlineStr">
        <is>
          <t>2021.01
-
2021.12</t>
        </is>
      </c>
      <c r="E511" s="65" t="inlineStr">
        <is>
          <t>木钵镇</t>
        </is>
      </c>
      <c r="F511" s="34" t="inlineStr">
        <is>
          <t>为全镇136户一般户湖羊养殖专业户每户投放550元标准羔羊保温箱1个，每个羔羊保温箱按照价格70%给与补助、其中：殷家桥村2户、木钵街村2户、周湾村8户、韩洼子村7户、曹旗村6户、高寨村6户、高楼塬村6户、刘家塬村6户、白家掌村10户、邓寨子村10户、郭西掌村8户、二合塬村6户、坪子塬村32户、井儿岔村16户、水坝滩村8户、罗家沟村3户。</t>
        </is>
      </c>
      <c r="G511" s="65" t="n">
        <v>5.236</v>
      </c>
      <c r="H511" s="34" t="inlineStr">
        <is>
          <t>改善湖羊养殖专业户养殖水平、提高羔羊成活率及养殖户收入。</t>
        </is>
      </c>
      <c r="I511" s="65" t="n">
        <v>16</v>
      </c>
      <c r="J511" s="164" t="n">
        <v>0.0136</v>
      </c>
      <c r="K511" s="164" t="n">
        <v>0.0571</v>
      </c>
      <c r="L511" s="65" t="inlineStr">
        <is>
          <t>畜牧局</t>
        </is>
      </c>
      <c r="M511" s="65" t="inlineStr">
        <is>
          <t>木钵镇</t>
        </is>
      </c>
      <c r="N511" s="65" t="n">
        <v>2020.12</v>
      </c>
      <c r="O511" s="65" t="n"/>
    </row>
    <row r="512" ht="57" customFormat="1" customHeight="1" s="2">
      <c r="A512" s="32" t="inlineStr">
        <is>
          <t>(13)</t>
        </is>
      </c>
      <c r="B512" s="65" t="inlineStr">
        <is>
          <t>一般户
（羔羊保温箱）</t>
        </is>
      </c>
      <c r="C512" s="65" t="inlineStr">
        <is>
          <t>新建</t>
        </is>
      </c>
      <c r="D512" s="65" t="inlineStr">
        <is>
          <t>2021.01
-
2021.12</t>
        </is>
      </c>
      <c r="E512" s="65" t="inlineStr">
        <is>
          <t>曲子镇</t>
        </is>
      </c>
      <c r="F512" s="34" t="inlineStr">
        <is>
          <t>为全镇318户一般户湖羊养殖专业户每户投放550元羔羊保温箱1个，每个羔羊保温箱按照价格70%给与补助、其中：五里桥村2户、刘旗村3户、高李湾村10户、楼房子村43户、西沟村203户、宋家塬村1户、许家塬村25户、金村寺村3户、油坊塬村2户、金盆掌村7户、小庄子村6户、马家河村9户、董家塬村2户、双城村2户。</t>
        </is>
      </c>
      <c r="G512" s="65" t="n">
        <v>12.243</v>
      </c>
      <c r="H512" s="34" t="inlineStr">
        <is>
          <t>改善湖羊养殖专业户养殖水平、提高羔羊成活率及养殖户收入。</t>
        </is>
      </c>
      <c r="I512" s="65" t="n">
        <v>14</v>
      </c>
      <c r="J512" s="164" t="n">
        <v>0.0318</v>
      </c>
      <c r="K512" s="164" t="n">
        <v>0.1336</v>
      </c>
      <c r="L512" s="65" t="inlineStr">
        <is>
          <t>畜牧局</t>
        </is>
      </c>
      <c r="M512" s="65" t="inlineStr">
        <is>
          <t>曲子镇</t>
        </is>
      </c>
      <c r="N512" s="65" t="n">
        <v>2020.12</v>
      </c>
      <c r="O512" s="65" t="n"/>
    </row>
    <row r="513" ht="51" customFormat="1" customHeight="1" s="2">
      <c r="A513" s="32" t="inlineStr">
        <is>
          <t>(14)</t>
        </is>
      </c>
      <c r="B513" s="65" t="inlineStr">
        <is>
          <t>一般户
（羔羊保温箱）</t>
        </is>
      </c>
      <c r="C513" s="65" t="inlineStr">
        <is>
          <t>新建</t>
        </is>
      </c>
      <c r="D513" s="65" t="inlineStr">
        <is>
          <t>2021.01
-
2021.12</t>
        </is>
      </c>
      <c r="E513" s="65" t="inlineStr">
        <is>
          <t>八珠乡</t>
        </is>
      </c>
      <c r="F513" s="34" t="inlineStr">
        <is>
          <t>为全乡68户一般户湖羊养殖专业户每户投放550元羔羊保温箱1个，每个羔羊保温箱按照价格70%给与补助、其中、八珠塬村2户、曹塬村3户、瓦崾岘村26户、塔儿咀村2户、冯家湾村10户、苟塬村8户、湫坝沟村3户、白塬村13户、马连掌村1户。</t>
        </is>
      </c>
      <c r="G513" s="65" t="n">
        <v>2.618</v>
      </c>
      <c r="H513" s="34" t="inlineStr">
        <is>
          <t>改善湖羊养殖专业户养殖水平、提高羔羊成活率及养殖户收入。</t>
        </is>
      </c>
      <c r="I513" s="65" t="n">
        <v>9</v>
      </c>
      <c r="J513" s="164" t="n">
        <v>0.0068</v>
      </c>
      <c r="K513" s="164" t="n">
        <v>0.0286</v>
      </c>
      <c r="L513" s="65" t="inlineStr">
        <is>
          <t>畜牧局</t>
        </is>
      </c>
      <c r="M513" s="65" t="inlineStr">
        <is>
          <t>八珠乡</t>
        </is>
      </c>
      <c r="N513" s="65" t="n">
        <v>2020.12</v>
      </c>
      <c r="O513" s="65" t="n"/>
    </row>
    <row r="514" ht="60" customFormat="1" customHeight="1" s="2">
      <c r="A514" s="32" t="inlineStr">
        <is>
          <t>(15)</t>
        </is>
      </c>
      <c r="B514" s="65" t="inlineStr">
        <is>
          <t>一般户
（羔羊保温箱）</t>
        </is>
      </c>
      <c r="C514" s="65" t="inlineStr">
        <is>
          <t>新建</t>
        </is>
      </c>
      <c r="D514" s="65" t="inlineStr">
        <is>
          <t>2021.01
-
2021.12</t>
        </is>
      </c>
      <c r="E514" s="65" t="inlineStr">
        <is>
          <t>耿湾乡</t>
        </is>
      </c>
      <c r="F514" s="34" t="inlineStr">
        <is>
          <t>为全乡157户一般户湖羊养殖专业户每户投放400元标准羔羊保温箱1个，每个羔羊保温箱按照价格70%给与补助、其中、潘掌村54户、许掌村3户、郜庄村1户、郝东掌村14户、万家湾村46户、耿河村6户、韩老庄村2户、黑城岔村3户、四合原村12户、桃树掌村1户、早流渠村1户、张台村14户。</t>
        </is>
      </c>
      <c r="G514" s="65" t="n">
        <v>4.396</v>
      </c>
      <c r="H514" s="34" t="inlineStr">
        <is>
          <t>改善湖羊养殖专业户养殖水平、提高羔羊成活率及养殖户收入。</t>
        </is>
      </c>
      <c r="I514" s="65" t="n">
        <v>12</v>
      </c>
      <c r="J514" s="164" t="n">
        <v>0.0157</v>
      </c>
      <c r="K514" s="164" t="n">
        <v>0.0659</v>
      </c>
      <c r="L514" s="65" t="inlineStr">
        <is>
          <t>畜牧局</t>
        </is>
      </c>
      <c r="M514" s="65" t="inlineStr">
        <is>
          <t>耿湾乡</t>
        </is>
      </c>
      <c r="N514" s="65" t="n">
        <v>2020.12</v>
      </c>
      <c r="O514" s="65" t="n"/>
    </row>
    <row r="515" ht="48" customFormat="1" customHeight="1" s="2">
      <c r="A515" s="32" t="inlineStr">
        <is>
          <t>(16)</t>
        </is>
      </c>
      <c r="B515" s="65" t="inlineStr">
        <is>
          <t>一般户
（羔羊保温箱）</t>
        </is>
      </c>
      <c r="C515" s="65" t="inlineStr">
        <is>
          <t>新建</t>
        </is>
      </c>
      <c r="D515" s="65" t="inlineStr">
        <is>
          <t>2021.01
-
2021.12</t>
        </is>
      </c>
      <c r="E515" s="65" t="inlineStr">
        <is>
          <t>山城乡</t>
        </is>
      </c>
      <c r="F515" s="34" t="inlineStr">
        <is>
          <t>为全乡25户一般户湖羊养殖专业户每户投放550元标准羔羊保温箱1个，每个羔羊保温箱按照价格70%给与补助、其中：山城堡村3户、薛原村4户、王山口子村8户、冯家沟村3户、郝掌村4户、赵庄村1户、谢庄村2户。</t>
        </is>
      </c>
      <c r="G515" s="65" t="n">
        <v>0.9625</v>
      </c>
      <c r="H515" s="34" t="inlineStr">
        <is>
          <t>改善湖羊养殖专业户养殖水平、提高羔羊成活率及养殖户收入。</t>
        </is>
      </c>
      <c r="I515" s="65" t="n">
        <v>7</v>
      </c>
      <c r="J515" s="164" t="n">
        <v>0.0025</v>
      </c>
      <c r="K515" s="164" t="n">
        <v>0.0105</v>
      </c>
      <c r="L515" s="65" t="inlineStr">
        <is>
          <t>畜牧局</t>
        </is>
      </c>
      <c r="M515" s="65" t="inlineStr">
        <is>
          <t>山城乡</t>
        </is>
      </c>
      <c r="N515" s="65" t="n">
        <v>2020.12</v>
      </c>
      <c r="O515" s="65" t="n"/>
    </row>
    <row r="516" ht="48" customFormat="1" customHeight="1" s="2">
      <c r="A516" s="32" t="inlineStr">
        <is>
          <t>(17)</t>
        </is>
      </c>
      <c r="B516" s="65" t="inlineStr">
        <is>
          <t>一般户
（羔羊保温箱）</t>
        </is>
      </c>
      <c r="C516" s="65" t="inlineStr">
        <is>
          <t>新建</t>
        </is>
      </c>
      <c r="D516" s="65" t="inlineStr">
        <is>
          <t>2021.01
-
2021.12</t>
        </is>
      </c>
      <c r="E516" s="65" t="inlineStr">
        <is>
          <t>南湫乡</t>
        </is>
      </c>
      <c r="F516" s="34" t="inlineStr">
        <is>
          <t>为全乡16户一般户湖羊养殖专业户每户投放550元标准羔羊保温箱1个，每个羔羊保温箱按照价格70%给与补助、其中：代家洼村3户、党家洼村8户、双井子村3户、洪涝池村2户。</t>
        </is>
      </c>
      <c r="G516" s="65" t="n">
        <v>0.616</v>
      </c>
      <c r="H516" s="34" t="inlineStr">
        <is>
          <t>改善湖羊养殖专业户养殖水平、提高羔羊成活率及养殖户收入。</t>
        </is>
      </c>
      <c r="I516" s="65" t="n">
        <v>4</v>
      </c>
      <c r="J516" s="164" t="n">
        <v>0.0016</v>
      </c>
      <c r="K516" s="164" t="n">
        <v>0.0067</v>
      </c>
      <c r="L516" s="65" t="inlineStr">
        <is>
          <t>畜牧局</t>
        </is>
      </c>
      <c r="M516" s="65" t="inlineStr">
        <is>
          <t>南湫乡</t>
        </is>
      </c>
      <c r="N516" s="65" t="n">
        <v>2020.12</v>
      </c>
      <c r="O516" s="65" t="n"/>
    </row>
    <row r="517" ht="57" customFormat="1" customHeight="1" s="2">
      <c r="A517" s="32" t="inlineStr">
        <is>
          <t>(18)</t>
        </is>
      </c>
      <c r="B517" s="65" t="inlineStr">
        <is>
          <t>一般户
（羔羊保温箱）</t>
        </is>
      </c>
      <c r="C517" s="65" t="inlineStr">
        <is>
          <t>新建</t>
        </is>
      </c>
      <c r="D517" s="65" t="inlineStr">
        <is>
          <t>2021.01
-
2021.12</t>
        </is>
      </c>
      <c r="E517" s="65" t="inlineStr">
        <is>
          <t>演武乡</t>
        </is>
      </c>
      <c r="F517" s="34" t="inlineStr">
        <is>
          <t>为全乡82户一般户湖羊养殖专业户每户投放羔羊保温箱1个（400元标准25户、550元标准57户），每个羔羊保温箱按照价格70%给与补助、其中：黑泉河村16户、佛岔村10户、吴家塬村6户、杨家洼村18户、黄山村8户、路家塬村11户、曳郭咀村3户 、走马俭村9户、刘坪村1户。</t>
        </is>
      </c>
      <c r="G517" s="65" t="n">
        <v>2.8945</v>
      </c>
      <c r="H517" s="34" t="inlineStr">
        <is>
          <t>改善湖羊养殖专业户养殖水平、提高羔羊成活率及养殖户收入。</t>
        </is>
      </c>
      <c r="I517" s="65" t="n">
        <v>9</v>
      </c>
      <c r="J517" s="164" t="n">
        <v>0.008200000000000001</v>
      </c>
      <c r="K517" s="164" t="n">
        <v>0.0344</v>
      </c>
      <c r="L517" s="65" t="inlineStr">
        <is>
          <t>畜牧局</t>
        </is>
      </c>
      <c r="M517" s="65" t="inlineStr">
        <is>
          <t>演武乡</t>
        </is>
      </c>
      <c r="N517" s="65" t="n">
        <v>2020.12</v>
      </c>
      <c r="O517" s="65" t="n"/>
    </row>
    <row r="518" ht="51" customFormat="1" customHeight="1" s="2">
      <c r="A518" s="32" t="inlineStr">
        <is>
          <t>(19)</t>
        </is>
      </c>
      <c r="B518" s="65" t="inlineStr">
        <is>
          <t>一般户
（羔羊保温箱）</t>
        </is>
      </c>
      <c r="C518" s="65" t="inlineStr">
        <is>
          <t>新建</t>
        </is>
      </c>
      <c r="D518" s="65" t="inlineStr">
        <is>
          <t>2021.01
-
2021.12</t>
        </is>
      </c>
      <c r="E518" s="65" t="inlineStr">
        <is>
          <t>罗山川乡</t>
        </is>
      </c>
      <c r="F518" s="34" t="inlineStr">
        <is>
          <t>为全乡96户一般户湖羊养殖专业户每户投放550元标准羔羊保温箱1个，每个羔羊保温箱按照价格70%给与补助、其中：西阳洼村8户、苇芝城村13户、龙柏山村6户、兰家掌村12户、大树塬村25户、山水湾村9户、光明村10户、陈渠子村13户。</t>
        </is>
      </c>
      <c r="G518" s="65" t="n">
        <v>3.696</v>
      </c>
      <c r="H518" s="34" t="inlineStr">
        <is>
          <t>改善湖羊养殖专业户养殖水平、提高羔羊成活率及养殖户收入。</t>
        </is>
      </c>
      <c r="I518" s="65" t="n">
        <v>8</v>
      </c>
      <c r="J518" s="164" t="n">
        <v>0.009599999999999999</v>
      </c>
      <c r="K518" s="164" t="n">
        <v>0.0403</v>
      </c>
      <c r="L518" s="65" t="inlineStr">
        <is>
          <t>畜牧局</t>
        </is>
      </c>
      <c r="M518" s="65" t="inlineStr">
        <is>
          <t>罗山川乡</t>
        </is>
      </c>
      <c r="N518" s="65" t="n">
        <v>2020.12</v>
      </c>
      <c r="O518" s="65" t="n"/>
    </row>
    <row r="519" ht="51" customFormat="1" customHeight="1" s="2">
      <c r="A519" s="32" t="inlineStr">
        <is>
          <t>(20)</t>
        </is>
      </c>
      <c r="B519" s="65" t="inlineStr">
        <is>
          <t>一般户
（羔羊保温箱）</t>
        </is>
      </c>
      <c r="C519" s="65" t="inlineStr">
        <is>
          <t>新建</t>
        </is>
      </c>
      <c r="D519" s="65" t="inlineStr">
        <is>
          <t>2021.01
-
2021.12</t>
        </is>
      </c>
      <c r="E519" s="65" t="inlineStr">
        <is>
          <t>秦团庄乡</t>
        </is>
      </c>
      <c r="F519" s="34" t="inlineStr">
        <is>
          <t>为全乡69户一般户湖羊养殖专业户每户投放羔羊保温箱1个(550元标准21户、400元标准48户），每个羔羊保温箱按照价格70%给与补助、其中：贾塬村4户、白塬畔村23户、大天子村12户、新集子村8户、新峁村6户、秦团庄村4户、王团庄村5户、南掌堡子村7户。</t>
        </is>
      </c>
      <c r="G519" s="65" t="n">
        <v>2.1525</v>
      </c>
      <c r="H519" s="34" t="inlineStr">
        <is>
          <t>改善湖羊养殖专业户养殖水平、提高羔羊成活率及养殖户收入。</t>
        </is>
      </c>
      <c r="I519" s="65" t="n">
        <v>8</v>
      </c>
      <c r="J519" s="164" t="n">
        <v>0.0069</v>
      </c>
      <c r="K519" s="164" t="n">
        <v>0.029</v>
      </c>
      <c r="L519" s="65" t="inlineStr">
        <is>
          <t>畜牧局</t>
        </is>
      </c>
      <c r="M519" s="65" t="inlineStr">
        <is>
          <t>秦团庄乡</t>
        </is>
      </c>
      <c r="N519" s="65" t="n">
        <v>2020.12</v>
      </c>
      <c r="O519" s="65" t="n"/>
    </row>
    <row r="520" ht="39" customFormat="1" customHeight="1" s="2">
      <c r="A520" s="21" t="inlineStr">
        <is>
          <t>1.12</t>
        </is>
      </c>
      <c r="B520" s="24" t="inlineStr">
        <is>
          <t>大燕麦种植合计</t>
        </is>
      </c>
      <c r="C520" s="24" t="inlineStr">
        <is>
          <t>新建</t>
        </is>
      </c>
      <c r="D520" s="24" t="inlineStr">
        <is>
          <t>2021.01
-
2021.12</t>
        </is>
      </c>
      <c r="E520" s="24" t="inlineStr">
        <is>
          <t>全县20个乡镇</t>
        </is>
      </c>
      <c r="F520" s="31" t="inlineStr">
        <is>
          <t>扶持脱贫户种植大燕麦草15万亩，每亩补助45元。</t>
        </is>
      </c>
      <c r="G520" s="24" t="n">
        <v>675</v>
      </c>
      <c r="H520" s="31" t="inlineStr">
        <is>
          <t>培育壮大草畜产业，增加脱贫户收入。</t>
        </is>
      </c>
      <c r="I520" s="24" t="n">
        <v>198</v>
      </c>
      <c r="J520" s="160" t="n">
        <v>1.379</v>
      </c>
      <c r="K520" s="160" t="n">
        <v>5.7918</v>
      </c>
      <c r="L520" s="24" t="inlineStr">
        <is>
          <t>畜牧局</t>
        </is>
      </c>
      <c r="M520" s="24" t="inlineStr">
        <is>
          <t>20个乡镇</t>
        </is>
      </c>
      <c r="N520" s="65" t="n">
        <v>2020.12</v>
      </c>
      <c r="O520" s="24" t="n"/>
    </row>
    <row r="521" ht="46" customFormat="1" customHeight="1" s="2">
      <c r="A521" s="32" t="inlineStr">
        <is>
          <t>（1）</t>
        </is>
      </c>
      <c r="B521" s="65" t="inlineStr">
        <is>
          <t>大燕麦种植</t>
        </is>
      </c>
      <c r="C521" s="65" t="inlineStr">
        <is>
          <t>新建</t>
        </is>
      </c>
      <c r="D521" s="65" t="inlineStr">
        <is>
          <t>2021.01
-
2021.12</t>
        </is>
      </c>
      <c r="E521" s="65" t="inlineStr">
        <is>
          <t>罗山川乡</t>
        </is>
      </c>
      <c r="F521" s="34" t="inlineStr">
        <is>
          <t>扶持脱贫户种植大燕麦6359亩，其中：西阳洼村413亩，苇芝城村1000亩，龙柏山村650亩，兰家掌村1943亩，大树塬835亩，陈渠子村755亩，山水湾村300亩，光明村463亩。</t>
        </is>
      </c>
      <c r="G521" s="65" t="n">
        <v>28.6155</v>
      </c>
      <c r="H521" s="34" t="inlineStr">
        <is>
          <t>培育壮大草畜产业，增加脱贫户收入。</t>
        </is>
      </c>
      <c r="I521" s="65" t="inlineStr">
        <is>
          <t>8</t>
        </is>
      </c>
      <c r="J521" s="164" t="n">
        <v>0.048</v>
      </c>
      <c r="K521" s="164" t="n">
        <v>0.2016</v>
      </c>
      <c r="L521" s="65" t="inlineStr">
        <is>
          <t>畜牧局</t>
        </is>
      </c>
      <c r="M521" s="65" t="inlineStr">
        <is>
          <t>罗山川乡</t>
        </is>
      </c>
      <c r="N521" s="65" t="n">
        <v>2020.12</v>
      </c>
      <c r="O521" s="24" t="n"/>
    </row>
    <row r="522" ht="60" customFormat="1" customHeight="1" s="2">
      <c r="A522" s="32" t="inlineStr">
        <is>
          <t>（2）</t>
        </is>
      </c>
      <c r="B522" s="65" t="inlineStr">
        <is>
          <t>大燕麦种植</t>
        </is>
      </c>
      <c r="C522" s="65" t="inlineStr">
        <is>
          <t>新建</t>
        </is>
      </c>
      <c r="D522" s="65" t="inlineStr">
        <is>
          <t>2021.01
-
2021.12</t>
        </is>
      </c>
      <c r="E522" s="65" t="inlineStr">
        <is>
          <t>车道镇</t>
        </is>
      </c>
      <c r="F522" s="34" t="inlineStr">
        <is>
          <t>扶持脱贫户种植大燕麦20025亩，其中：元峁村1144亩，苦水掌村1144亩，双庙村2002亩，王西掌村2860亩，吊渠村1144亩，三角城村860亩，杨掌村744亩，万安村860亩，魏洼村1144亩，陈掌村1144亩，红台村687亩，樱桃掌村1430亩，安掌村1144亩，代掌村1144亩，刘渠村1716亩，刘园子村858亩。</t>
        </is>
      </c>
      <c r="G522" s="65" t="n">
        <v>90.1125</v>
      </c>
      <c r="H522" s="34" t="inlineStr">
        <is>
          <t>培育壮大草畜产业，增加脱贫户收入。</t>
        </is>
      </c>
      <c r="I522" s="65" t="n">
        <v>16</v>
      </c>
      <c r="J522" s="164" t="n">
        <v>0.1763</v>
      </c>
      <c r="K522" s="164" t="n">
        <v>0.74046</v>
      </c>
      <c r="L522" s="65" t="inlineStr">
        <is>
          <t>畜牧局</t>
        </is>
      </c>
      <c r="M522" s="65" t="inlineStr">
        <is>
          <t>车道镇</t>
        </is>
      </c>
      <c r="N522" s="65" t="n">
        <v>2020.12</v>
      </c>
      <c r="O522" s="24" t="n"/>
    </row>
    <row r="523" ht="47" customFormat="1" customHeight="1" s="2">
      <c r="A523" s="32" t="inlineStr">
        <is>
          <t>（3）</t>
        </is>
      </c>
      <c r="B523" s="65" t="inlineStr">
        <is>
          <t>大燕麦种植</t>
        </is>
      </c>
      <c r="C523" s="65" t="inlineStr">
        <is>
          <t>新建</t>
        </is>
      </c>
      <c r="D523" s="65" t="inlineStr">
        <is>
          <t>2021.01
-
2021.12</t>
        </is>
      </c>
      <c r="E523" s="65" t="inlineStr">
        <is>
          <t>耿湾乡</t>
        </is>
      </c>
      <c r="F523" s="34" t="inlineStr">
        <is>
          <t>扶持脱贫户种植大燕麦5011亩，其中：许家掌村412亩，张台村249亩，黑城岔村309亩，郜庄村263亩，郝东掌村933亩，四合原村363亩，耿河村295亩，万湾村89亩，天桥村256亩，早流渠村343亩，韩老庄村154亩，潘掌村1092亩，桃树掌253亩。</t>
        </is>
      </c>
      <c r="G523" s="65" t="n">
        <v>22.5495</v>
      </c>
      <c r="H523" s="34" t="inlineStr">
        <is>
          <t>培育壮大草畜产业，增加脱贫户收入。</t>
        </is>
      </c>
      <c r="I523" s="65" t="n">
        <v>13</v>
      </c>
      <c r="J523" s="164" t="n">
        <v>0.08939999999999999</v>
      </c>
      <c r="K523" s="164" t="n">
        <v>0.37548</v>
      </c>
      <c r="L523" s="65" t="inlineStr">
        <is>
          <t>畜牧局</t>
        </is>
      </c>
      <c r="M523" s="65" t="inlineStr">
        <is>
          <t>耿湾乡</t>
        </is>
      </c>
      <c r="N523" s="65" t="n">
        <v>2020.12</v>
      </c>
      <c r="O523" s="65" t="n"/>
    </row>
    <row r="524" ht="57" customFormat="1" customHeight="1" s="2">
      <c r="A524" s="32" t="inlineStr">
        <is>
          <t>（4）</t>
        </is>
      </c>
      <c r="B524" s="65" t="inlineStr">
        <is>
          <t>大燕麦种植</t>
        </is>
      </c>
      <c r="C524" s="65" t="inlineStr">
        <is>
          <t>新建</t>
        </is>
      </c>
      <c r="D524" s="65" t="inlineStr">
        <is>
          <t>2021.01
-
2021.12</t>
        </is>
      </c>
      <c r="E524" s="65" t="inlineStr">
        <is>
          <t>洪德镇</t>
        </is>
      </c>
      <c r="F524" s="34" t="inlineStr">
        <is>
          <t>扶持脱贫户种植大燕麦4862亩，其中：大户塬村172亩，丁阳渠子村286亩，耿塬畔村114亩，洪德街村286亩，寇河村286亩，李塬村50亩，梁岔村286亩，马塬村343亩，苗河村286亩，私盐路村1144亩，苏长沟村30亩，肖关村50亩，新集子村858亩，许旗村114亩，张崾岘村171亩，张塬村286亩，赵洼村100亩。</t>
        </is>
      </c>
      <c r="G524" s="65" t="n">
        <v>21.879</v>
      </c>
      <c r="H524" s="34" t="inlineStr">
        <is>
          <t>培育壮大草畜产业，增加脱贫户收入。</t>
        </is>
      </c>
      <c r="I524" s="65" t="n">
        <v>17</v>
      </c>
      <c r="J524" s="164" t="n">
        <v>0.0328</v>
      </c>
      <c r="K524" s="164" t="n">
        <v>0.13776</v>
      </c>
      <c r="L524" s="65" t="inlineStr">
        <is>
          <t>畜牧局</t>
        </is>
      </c>
      <c r="M524" s="65" t="inlineStr">
        <is>
          <t>洪德镇</t>
        </is>
      </c>
      <c r="N524" s="65" t="n">
        <v>2020.12</v>
      </c>
      <c r="O524" s="65" t="n"/>
    </row>
    <row r="525" ht="66" customFormat="1" customHeight="1" s="2">
      <c r="A525" s="32" t="inlineStr">
        <is>
          <t>（5）</t>
        </is>
      </c>
      <c r="B525" s="65" t="inlineStr">
        <is>
          <t>大燕麦种植</t>
        </is>
      </c>
      <c r="C525" s="65" t="inlineStr">
        <is>
          <t>新建</t>
        </is>
      </c>
      <c r="D525" s="65" t="inlineStr">
        <is>
          <t>2021.01
-
2021.12</t>
        </is>
      </c>
      <c r="E525" s="65" t="inlineStr">
        <is>
          <t>环城镇</t>
        </is>
      </c>
      <c r="F525" s="34" t="inlineStr">
        <is>
          <t>扶持脱贫户种植大燕麦1373亩，其中：高龚塬村150亩，西川村70亩，赵小掌村100亩，宁老庄村100亩，马坊塬50亩，周塬村30亩，耿家沟村100亩，张淌村50亩，肖川村100亩，杨庙掌村47亩，陈汤塬村100亩，漫塬村30亩，城东塬村60亩，冉旗寨村100亩，张滩滩村20亩，十五里沟村14亩，白草塬村20亩，北郭塬村20亩，龚淌村212亩。</t>
        </is>
      </c>
      <c r="G525" s="65" t="n">
        <v>6.1785</v>
      </c>
      <c r="H525" s="34" t="inlineStr">
        <is>
          <t>培育壮大草畜产业，增加脱贫户收入。</t>
        </is>
      </c>
      <c r="I525" s="65" t="n">
        <v>19</v>
      </c>
      <c r="J525" s="164" t="n">
        <v>0.024</v>
      </c>
      <c r="K525" s="164" t="n">
        <v>0.1008</v>
      </c>
      <c r="L525" s="65" t="inlineStr">
        <is>
          <t>畜牧局</t>
        </is>
      </c>
      <c r="M525" s="65" t="inlineStr">
        <is>
          <t>环城镇</t>
        </is>
      </c>
      <c r="N525" s="65" t="n">
        <v>2020.12</v>
      </c>
      <c r="O525" s="65" t="n"/>
    </row>
    <row r="526" ht="63" customFormat="1" customHeight="1" s="2">
      <c r="A526" s="32" t="inlineStr">
        <is>
          <t>（6）</t>
        </is>
      </c>
      <c r="B526" s="65" t="inlineStr">
        <is>
          <t>大燕麦种植</t>
        </is>
      </c>
      <c r="C526" s="65" t="inlineStr">
        <is>
          <t>新建</t>
        </is>
      </c>
      <c r="D526" s="65" t="inlineStr">
        <is>
          <t>2021.01
-
2021.12</t>
        </is>
      </c>
      <c r="E526" s="65" t="inlineStr">
        <is>
          <t>毛井镇</t>
        </is>
      </c>
      <c r="F526" s="34" t="inlineStr">
        <is>
          <t>扶持脱贫户种植大燕麦草19627亩，其中：杨东掌村2300亩，丁连掌村1800亩，黄寨柯村1927亩，马淌村500亩，山西掌村1000亩，红糜湾村300亩，施家滩村1500亩，砖城子村1500亩，红土咀村1200亩，高家洼村4500亩，二条俭村700亩，乔崾岘村1000亩，大户掌村1400亩。</t>
        </is>
      </c>
      <c r="G526" s="65" t="n">
        <v>88.3215</v>
      </c>
      <c r="H526" s="34" t="inlineStr">
        <is>
          <t>培育壮大草畜产业，增加脱贫户收入。</t>
        </is>
      </c>
      <c r="I526" s="65" t="n">
        <v>13</v>
      </c>
      <c r="J526" s="164" t="n">
        <v>0.2064</v>
      </c>
      <c r="K526" s="164" t="n">
        <v>0.86688</v>
      </c>
      <c r="L526" s="65" t="inlineStr">
        <is>
          <t>畜牧局</t>
        </is>
      </c>
      <c r="M526" s="65" t="inlineStr">
        <is>
          <t>毛井镇</t>
        </is>
      </c>
      <c r="N526" s="65" t="n">
        <v>2020.12</v>
      </c>
      <c r="O526" s="65" t="n"/>
    </row>
    <row r="527" ht="42" customFormat="1" customHeight="1" s="2">
      <c r="A527" s="32" t="inlineStr">
        <is>
          <t>（7）</t>
        </is>
      </c>
      <c r="B527" s="65" t="inlineStr">
        <is>
          <t>大燕麦种植</t>
        </is>
      </c>
      <c r="C527" s="65" t="inlineStr">
        <is>
          <t>新建</t>
        </is>
      </c>
      <c r="D527" s="65" t="inlineStr">
        <is>
          <t>2021.01
-
2021.12</t>
        </is>
      </c>
      <c r="E527" s="65" t="inlineStr">
        <is>
          <t>樊家川镇</t>
        </is>
      </c>
      <c r="F527" s="34" t="inlineStr">
        <is>
          <t>扶持脱贫户种植大燕麦973亩，其中：郝集村573亩，李崾岘村400亩。</t>
        </is>
      </c>
      <c r="G527" s="65" t="n">
        <v>4.3785</v>
      </c>
      <c r="H527" s="34" t="inlineStr">
        <is>
          <t>培育壮大草畜产业，增加脱贫户收入。</t>
        </is>
      </c>
      <c r="I527" s="65" t="n">
        <v>2</v>
      </c>
      <c r="J527" s="164" t="n">
        <v>0.0216</v>
      </c>
      <c r="K527" s="164" t="n">
        <v>0.09072</v>
      </c>
      <c r="L527" s="65" t="inlineStr">
        <is>
          <t>畜牧局</t>
        </is>
      </c>
      <c r="M527" s="65" t="inlineStr">
        <is>
          <t>樊家川镇</t>
        </is>
      </c>
      <c r="N527" s="65" t="n">
        <v>2020.12</v>
      </c>
      <c r="O527" s="65" t="n"/>
    </row>
    <row r="528" ht="42" customFormat="1" customHeight="1" s="2">
      <c r="A528" s="32" t="inlineStr">
        <is>
          <t>（8）</t>
        </is>
      </c>
      <c r="B528" s="65" t="inlineStr">
        <is>
          <t>大燕麦种植</t>
        </is>
      </c>
      <c r="C528" s="65" t="inlineStr">
        <is>
          <t>新建</t>
        </is>
      </c>
      <c r="D528" s="65" t="inlineStr">
        <is>
          <t>2021.01
-
2021.12</t>
        </is>
      </c>
      <c r="E528" s="65" t="inlineStr">
        <is>
          <t>山城乡</t>
        </is>
      </c>
      <c r="F528" s="34" t="inlineStr">
        <is>
          <t>扶持脱贫户种植大燕麦7067亩，其中：山城堡村500亩，八里铺村200亩，薛塬村3000亩，王山口子村1000亩，寨柯村300亩，冯家沟村700亩，郝掌村467亩，赵庄村200亩，谢庄村700亩。</t>
        </is>
      </c>
      <c r="G528" s="65" t="n">
        <v>31.8015</v>
      </c>
      <c r="H528" s="34" t="inlineStr">
        <is>
          <t>培育壮大草畜产业，增加脱贫户收入。</t>
        </is>
      </c>
      <c r="I528" s="65" t="n">
        <v>9</v>
      </c>
      <c r="J528" s="164" t="n">
        <v>0.0452</v>
      </c>
      <c r="K528" s="164" t="n">
        <v>0.18984</v>
      </c>
      <c r="L528" s="65" t="inlineStr">
        <is>
          <t>畜牧局</t>
        </is>
      </c>
      <c r="M528" s="65" t="inlineStr">
        <is>
          <t>山城乡</t>
        </is>
      </c>
      <c r="N528" s="65" t="n">
        <v>2020.12</v>
      </c>
      <c r="O528" s="65" t="n"/>
    </row>
    <row r="529" ht="43" customFormat="1" customHeight="1" s="2">
      <c r="A529" s="32" t="inlineStr">
        <is>
          <t>（9）</t>
        </is>
      </c>
      <c r="B529" s="65" t="inlineStr">
        <is>
          <t>大燕麦种植</t>
        </is>
      </c>
      <c r="C529" s="65" t="inlineStr">
        <is>
          <t>新建</t>
        </is>
      </c>
      <c r="D529" s="65" t="inlineStr">
        <is>
          <t>2021.01
-
2021.12</t>
        </is>
      </c>
      <c r="E529" s="65" t="inlineStr">
        <is>
          <t>芦家湾乡</t>
        </is>
      </c>
      <c r="F529" s="34" t="inlineStr">
        <is>
          <t>扶持脱贫户种植大燕麦7640亩，其中：杨新庄村700亩，花儿掌村1040亩，庙儿掌村400亩，宋家掌村700亩，井川村500亩，桃李湾村200亩，王庄村3000亩，大堡条村200亩，盘龙村500亩，小堡条村400亩。</t>
        </is>
      </c>
      <c r="G529" s="65" t="n">
        <v>34.38</v>
      </c>
      <c r="H529" s="34" t="inlineStr">
        <is>
          <t>培育壮大草畜产业，增加脱贫户收入。</t>
        </is>
      </c>
      <c r="I529" s="65" t="n">
        <v>10</v>
      </c>
      <c r="J529" s="164" t="n">
        <v>0.0488</v>
      </c>
      <c r="K529" s="164" t="n">
        <v>0.20496</v>
      </c>
      <c r="L529" s="65" t="inlineStr">
        <is>
          <t>畜牧局</t>
        </is>
      </c>
      <c r="M529" s="65" t="inlineStr">
        <is>
          <t>芦家湾乡</t>
        </is>
      </c>
      <c r="N529" s="65" t="n">
        <v>2020.12</v>
      </c>
      <c r="O529" s="65" t="n"/>
    </row>
    <row r="530" ht="43" customFormat="1" customHeight="1" s="2">
      <c r="A530" s="32" t="inlineStr">
        <is>
          <t>（10）</t>
        </is>
      </c>
      <c r="B530" s="65" t="inlineStr">
        <is>
          <t>大燕麦种植</t>
        </is>
      </c>
      <c r="C530" s="65" t="inlineStr">
        <is>
          <t>新建</t>
        </is>
      </c>
      <c r="D530" s="65" t="inlineStr">
        <is>
          <t>2021.01
-
2021.12</t>
        </is>
      </c>
      <c r="E530" s="65" t="inlineStr">
        <is>
          <t>南湫乡</t>
        </is>
      </c>
      <c r="F530" s="34" t="inlineStr">
        <is>
          <t>扶持脱贫户种植大燕麦19508亩，其中：代家洼村2500亩，党家洼村5508亩，双井子村4000亩，岳后渠村2500亩，杨兴堡村1000亩，洪涝池村2000亩，花儿山村2000亩。</t>
        </is>
      </c>
      <c r="G530" s="65" t="n">
        <v>87.786</v>
      </c>
      <c r="H530" s="34" t="inlineStr">
        <is>
          <t>培育壮大草畜产业，增加脱贫户收入。</t>
        </is>
      </c>
      <c r="I530" s="65" t="n">
        <v>7</v>
      </c>
      <c r="J530" s="164" t="n">
        <v>0.1541</v>
      </c>
      <c r="K530" s="164" t="n">
        <v>0.64722</v>
      </c>
      <c r="L530" s="65" t="inlineStr">
        <is>
          <t>畜牧局</t>
        </is>
      </c>
      <c r="M530" s="65" t="inlineStr">
        <is>
          <t>南湫乡</t>
        </is>
      </c>
      <c r="N530" s="65" t="n">
        <v>2020.12</v>
      </c>
      <c r="O530" s="65" t="n"/>
    </row>
    <row r="531" ht="46" customFormat="1" customHeight="1" s="2">
      <c r="A531" s="32" t="inlineStr">
        <is>
          <t>（11）</t>
        </is>
      </c>
      <c r="B531" s="65" t="inlineStr">
        <is>
          <t>大燕麦种植</t>
        </is>
      </c>
      <c r="C531" s="65" t="inlineStr">
        <is>
          <t>新建</t>
        </is>
      </c>
      <c r="D531" s="65" t="inlineStr">
        <is>
          <t>2021.01
-
2021.12</t>
        </is>
      </c>
      <c r="E531" s="65" t="inlineStr">
        <is>
          <t>秦团庄乡</t>
        </is>
      </c>
      <c r="F531" s="34" t="inlineStr">
        <is>
          <t>扶持脱贫户种植大燕麦11171亩，其中：白塬畔村1200亩，新峁村3371亩，新集子村1200亩，王团庄村1000亩，秦团庄村1000亩，南掌堡子村1000亩，贾塬村1400亩，大天子村1000亩。</t>
        </is>
      </c>
      <c r="G531" s="65" t="n">
        <v>50.2695</v>
      </c>
      <c r="H531" s="34" t="inlineStr">
        <is>
          <t>培育壮大草畜产业，增加脱贫户收入。</t>
        </is>
      </c>
      <c r="I531" s="65" t="n">
        <v>8</v>
      </c>
      <c r="J531" s="164" t="n">
        <v>0.0964</v>
      </c>
      <c r="K531" s="164" t="n">
        <v>0.40488</v>
      </c>
      <c r="L531" s="65" t="inlineStr">
        <is>
          <t>畜牧局</t>
        </is>
      </c>
      <c r="M531" s="65" t="inlineStr">
        <is>
          <t>秦团庄乡</t>
        </is>
      </c>
      <c r="N531" s="65" t="n">
        <v>2020.12</v>
      </c>
      <c r="O531" s="65" t="n"/>
    </row>
    <row r="532" ht="46" customFormat="1" customHeight="1" s="2">
      <c r="A532" s="32" t="inlineStr">
        <is>
          <t>（12）</t>
        </is>
      </c>
      <c r="B532" s="65" t="inlineStr">
        <is>
          <t>大燕麦种植</t>
        </is>
      </c>
      <c r="C532" s="65" t="inlineStr">
        <is>
          <t>新建</t>
        </is>
      </c>
      <c r="D532" s="65" t="inlineStr">
        <is>
          <t>2021.01
-
2021.12</t>
        </is>
      </c>
      <c r="E532" s="65" t="inlineStr">
        <is>
          <t>曲子镇</t>
        </is>
      </c>
      <c r="F532" s="34" t="inlineStr">
        <is>
          <t>扶持脱贫户种植大燕麦300亩，其中：楼房子村120亩，董家塬村100亩，高李湾村80亩。</t>
        </is>
      </c>
      <c r="G532" s="65" t="n">
        <v>1.35</v>
      </c>
      <c r="H532" s="34" t="inlineStr">
        <is>
          <t>培育壮大草畜产业，增加脱贫户收入。</t>
        </is>
      </c>
      <c r="I532" s="65" t="n">
        <v>3</v>
      </c>
      <c r="J532" s="164" t="n">
        <v>0.0061</v>
      </c>
      <c r="K532" s="164" t="n">
        <v>0.02562</v>
      </c>
      <c r="L532" s="65" t="inlineStr">
        <is>
          <t>畜牧局</t>
        </is>
      </c>
      <c r="M532" s="65" t="inlineStr">
        <is>
          <t>曲子镇</t>
        </is>
      </c>
      <c r="N532" s="65" t="n">
        <v>2020.12</v>
      </c>
      <c r="O532" s="65" t="n"/>
    </row>
    <row r="533" ht="46" customFormat="1" customHeight="1" s="2">
      <c r="A533" s="32" t="inlineStr">
        <is>
          <t>（13）</t>
        </is>
      </c>
      <c r="B533" s="65" t="inlineStr">
        <is>
          <t>大燕麦种植</t>
        </is>
      </c>
      <c r="C533" s="65" t="inlineStr">
        <is>
          <t>新建</t>
        </is>
      </c>
      <c r="D533" s="65" t="inlineStr">
        <is>
          <t>2021.01
-
2021.12</t>
        </is>
      </c>
      <c r="E533" s="65" t="inlineStr">
        <is>
          <t>木钵镇</t>
        </is>
      </c>
      <c r="F533" s="34" t="inlineStr">
        <is>
          <t>扶持脱贫户种植大燕麦572亩，其中：罗家沟村200亩，郭西掌村172亩，坪子塬村200亩。</t>
        </is>
      </c>
      <c r="G533" s="65" t="n">
        <v>2.574</v>
      </c>
      <c r="H533" s="34" t="inlineStr">
        <is>
          <t>培育壮大草畜产业，增加脱贫户收入。</t>
        </is>
      </c>
      <c r="I533" s="65" t="n">
        <v>3</v>
      </c>
      <c r="J533" s="164" t="n">
        <v>0.0135</v>
      </c>
      <c r="K533" s="164" t="n">
        <v>0.0567</v>
      </c>
      <c r="L533" s="65" t="inlineStr">
        <is>
          <t>畜牧局</t>
        </is>
      </c>
      <c r="M533" s="65" t="inlineStr">
        <is>
          <t>木钵镇</t>
        </is>
      </c>
      <c r="N533" s="65" t="n">
        <v>2020.12</v>
      </c>
      <c r="O533" s="65" t="n"/>
    </row>
    <row r="534" ht="54" customFormat="1" customHeight="1" s="2">
      <c r="A534" s="32" t="inlineStr">
        <is>
          <t>（14）</t>
        </is>
      </c>
      <c r="B534" s="65" t="inlineStr">
        <is>
          <t>大燕麦种植</t>
        </is>
      </c>
      <c r="C534" s="65" t="inlineStr">
        <is>
          <t>新建</t>
        </is>
      </c>
      <c r="D534" s="65" t="inlineStr">
        <is>
          <t>2021.01
-
2021.12</t>
        </is>
      </c>
      <c r="E534" s="65" t="inlineStr">
        <is>
          <t>天池乡</t>
        </is>
      </c>
      <c r="F534" s="34" t="inlineStr">
        <is>
          <t>扶持脱贫户种植大燕麦2353亩，其中，天池村200亩，张邓塬村200亩，梁家河村200亩，殷屈河村300亩，潘老庄村253亩，大庄台村200亩，四合掌村200亩，老庄湾村200亩，鲜岔村200亩，碾盘岭村100亩，大方山村100亩，喜家坪村100亩，曹李川村100亩。</t>
        </is>
      </c>
      <c r="G534" s="65" t="n">
        <v>10.5885</v>
      </c>
      <c r="H534" s="34" t="inlineStr">
        <is>
          <t>培育壮大草畜产业，增加脱贫户收入。</t>
        </is>
      </c>
      <c r="I534" s="65" t="n">
        <v>13</v>
      </c>
      <c r="J534" s="164" t="n">
        <v>0.0323</v>
      </c>
      <c r="K534" s="164" t="n">
        <v>0.13566</v>
      </c>
      <c r="L534" s="65" t="inlineStr">
        <is>
          <t>畜牧局</t>
        </is>
      </c>
      <c r="M534" s="65" t="inlineStr">
        <is>
          <t>天池乡</t>
        </is>
      </c>
      <c r="N534" s="65" t="n">
        <v>2020.12</v>
      </c>
      <c r="O534" s="65" t="n"/>
    </row>
    <row r="535" ht="42" customFormat="1" customHeight="1" s="2">
      <c r="A535" s="32" t="inlineStr">
        <is>
          <t>（15）</t>
        </is>
      </c>
      <c r="B535" s="65" t="inlineStr">
        <is>
          <t>大燕麦种植</t>
        </is>
      </c>
      <c r="C535" s="65" t="inlineStr">
        <is>
          <t>新建</t>
        </is>
      </c>
      <c r="D535" s="65" t="inlineStr">
        <is>
          <t>2021.01
-
2021.12</t>
        </is>
      </c>
      <c r="E535" s="65" t="inlineStr">
        <is>
          <t>演武乡</t>
        </is>
      </c>
      <c r="F535" s="34" t="inlineStr">
        <is>
          <t>扶持脱贫户种植大燕麦5151亩，其中：路家塬村600亩，黄山村400亩，吴家塬村300亩，走马硷村400亩，佛岔村1000亩，曳郭咀400亩，杨家洼300亩，刘坪村1251亩，黑泉河村500亩。</t>
        </is>
      </c>
      <c r="G535" s="65" t="n">
        <v>23.1795</v>
      </c>
      <c r="H535" s="34" t="inlineStr">
        <is>
          <t>培育壮大草畜产业，增加脱贫户收入。</t>
        </is>
      </c>
      <c r="I535" s="65" t="n">
        <v>9</v>
      </c>
      <c r="J535" s="164" t="n">
        <v>0.0447</v>
      </c>
      <c r="K535" s="164" t="n">
        <v>0.18774</v>
      </c>
      <c r="L535" s="65" t="inlineStr">
        <is>
          <t>畜牧局</t>
        </is>
      </c>
      <c r="M535" s="65" t="inlineStr">
        <is>
          <t>演武乡</t>
        </is>
      </c>
      <c r="N535" s="65" t="n">
        <v>2020.12</v>
      </c>
      <c r="O535" s="65" t="n"/>
    </row>
    <row r="536" ht="42" customFormat="1" customHeight="1" s="2">
      <c r="A536" s="32" t="inlineStr">
        <is>
          <t>（16）</t>
        </is>
      </c>
      <c r="B536" s="65" t="inlineStr">
        <is>
          <t>大燕麦种植</t>
        </is>
      </c>
      <c r="C536" s="65" t="inlineStr">
        <is>
          <t>新建</t>
        </is>
      </c>
      <c r="D536" s="65" t="inlineStr">
        <is>
          <t>2021.01
-
2021.12</t>
        </is>
      </c>
      <c r="E536" s="65" t="inlineStr">
        <is>
          <t>甜水镇</t>
        </is>
      </c>
      <c r="F536" s="34" t="inlineStr">
        <is>
          <t>扶持脱贫户种植大燕麦11670亩，其中：甜水街村1000亩，张铁村2770亩，鲁掌村800亩，何塬村1500亩，邱滩村500亩，赵掌村800亩，高崾岘村1000亩，狼儿滩村2000亩，大良洼村1000亩，七里墩村300亩。</t>
        </is>
      </c>
      <c r="G536" s="65" t="n">
        <v>52.515</v>
      </c>
      <c r="H536" s="34" t="inlineStr">
        <is>
          <t>培育壮大草畜产业，增加脱贫户收入。</t>
        </is>
      </c>
      <c r="I536" s="65" t="n">
        <v>10</v>
      </c>
      <c r="J536" s="164" t="n">
        <v>0.0945</v>
      </c>
      <c r="K536" s="164" t="n">
        <v>0.3969</v>
      </c>
      <c r="L536" s="65" t="inlineStr">
        <is>
          <t>畜牧局</t>
        </is>
      </c>
      <c r="M536" s="65" t="inlineStr">
        <is>
          <t>甜水镇</t>
        </is>
      </c>
      <c r="N536" s="65" t="n">
        <v>2020.12</v>
      </c>
      <c r="O536" s="65" t="n"/>
    </row>
    <row r="537" ht="60" customFormat="1" customHeight="1" s="2">
      <c r="A537" s="32" t="inlineStr">
        <is>
          <t>（17）</t>
        </is>
      </c>
      <c r="B537" s="65" t="inlineStr">
        <is>
          <t>大燕麦种植</t>
        </is>
      </c>
      <c r="C537" s="65" t="inlineStr">
        <is>
          <t>新建</t>
        </is>
      </c>
      <c r="D537" s="65" t="inlineStr">
        <is>
          <t>2021.01
-
2021.12</t>
        </is>
      </c>
      <c r="E537" s="65" t="inlineStr">
        <is>
          <t>合道镇</t>
        </is>
      </c>
      <c r="F537" s="34" t="inlineStr">
        <is>
          <t>扶持脱贫户种植大燕麦4937亩，其中：常崾岘村300亩，陈旗塬村300亩，大路洼村400亩，何家坪村200亩，红崖洼村200亩，梁坪村100亩，尚西坪村150亩，沈家岭村150亩，唐台子村200亩，陶洼子村100亩，瓦天沟村1537亩，辛坪村200亩，杨坪沟村100亩，寨子坪村300亩，赵家塬村200亩，赵台村300亩，朱家塬村200亩。</t>
        </is>
      </c>
      <c r="G537" s="65" t="n">
        <v>22.2165</v>
      </c>
      <c r="H537" s="34" t="inlineStr">
        <is>
          <t>培育壮大草畜产业，增加脱贫户收入。</t>
        </is>
      </c>
      <c r="I537" s="65" t="n">
        <v>17</v>
      </c>
      <c r="J537" s="164" t="n">
        <v>0.06279999999999999</v>
      </c>
      <c r="K537" s="164" t="n">
        <v>0.26376</v>
      </c>
      <c r="L537" s="65" t="inlineStr">
        <is>
          <t>畜牧局</t>
        </is>
      </c>
      <c r="M537" s="65" t="inlineStr">
        <is>
          <t>合道镇</t>
        </is>
      </c>
      <c r="N537" s="65" t="n">
        <v>2020.12</v>
      </c>
      <c r="O537" s="65" t="n"/>
    </row>
    <row r="538" ht="48" customFormat="1" customHeight="1" s="2">
      <c r="A538" s="32" t="inlineStr">
        <is>
          <t>（18）</t>
        </is>
      </c>
      <c r="B538" s="65" t="inlineStr">
        <is>
          <t>大燕麦种植</t>
        </is>
      </c>
      <c r="C538" s="65" t="inlineStr">
        <is>
          <t>新建</t>
        </is>
      </c>
      <c r="D538" s="65" t="inlineStr">
        <is>
          <t>2021.01
-
2021.12</t>
        </is>
      </c>
      <c r="E538" s="65" t="inlineStr">
        <is>
          <t>小南沟乡</t>
        </is>
      </c>
      <c r="F538" s="34" t="inlineStr">
        <is>
          <t>扶持脱贫户种植大燕麦14251亩，其中：陈掌515亩，许掌240亩，李上山1716亩，丁寨柯2231亩，汪天子1373亩，天子渠538亩，连川村790亩，粉子山村1373亩，李塬378亩，小南沟村1373亩，燕麦掌村1819亩，杨胡套子村1905亩</t>
        </is>
      </c>
      <c r="G538" s="65" t="n">
        <v>64.12949999999999</v>
      </c>
      <c r="H538" s="34" t="inlineStr">
        <is>
          <t>培育壮大草畜产业，增加脱贫户收入。</t>
        </is>
      </c>
      <c r="I538" s="65" t="n">
        <v>12</v>
      </c>
      <c r="J538" s="164" t="n">
        <v>0.08210000000000001</v>
      </c>
      <c r="K538" s="164" t="n">
        <v>0.34482</v>
      </c>
      <c r="L538" s="65" t="inlineStr">
        <is>
          <t>畜牧局</t>
        </is>
      </c>
      <c r="M538" s="65" t="inlineStr">
        <is>
          <t>小南沟乡</t>
        </is>
      </c>
      <c r="N538" s="65" t="n">
        <v>2020.12</v>
      </c>
      <c r="O538" s="65" t="n"/>
    </row>
    <row r="539" ht="45" customFormat="1" customHeight="1" s="2">
      <c r="A539" s="32" t="inlineStr">
        <is>
          <t>（19）</t>
        </is>
      </c>
      <c r="B539" s="65" t="inlineStr">
        <is>
          <t>大燕麦种植</t>
        </is>
      </c>
      <c r="C539" s="65" t="inlineStr">
        <is>
          <t>新建</t>
        </is>
      </c>
      <c r="D539" s="65" t="inlineStr">
        <is>
          <t>2021.01
-
2021.12</t>
        </is>
      </c>
      <c r="E539" s="65" t="inlineStr">
        <is>
          <t>虎洞镇</t>
        </is>
      </c>
      <c r="F539" s="34" t="inlineStr">
        <is>
          <t>扶持脱贫户种植大燕麦4290亩，其中：半个城村343亩，常兆台村286亩，高庙湾村458亩，贾驿村172亩，金庄原村286亩，刘解掌村685亩，砂井子村858亩，魏家河村172亩，张大掌村458亩，张家湾村572亩。</t>
        </is>
      </c>
      <c r="G539" s="65" t="n">
        <v>19.305</v>
      </c>
      <c r="H539" s="34" t="inlineStr">
        <is>
          <t>培育壮大草畜产业，增加脱贫户收入。</t>
        </is>
      </c>
      <c r="I539" s="65" t="n">
        <v>10</v>
      </c>
      <c r="J539" s="164" t="n">
        <v>0.0508</v>
      </c>
      <c r="K539" s="164" t="n">
        <v>0.21336</v>
      </c>
      <c r="L539" s="65" t="inlineStr">
        <is>
          <t>畜牧局</t>
        </is>
      </c>
      <c r="M539" s="65" t="inlineStr">
        <is>
          <t>樊家川镇</t>
        </is>
      </c>
      <c r="N539" s="65" t="n">
        <v>2020.12</v>
      </c>
      <c r="O539" s="65" t="n"/>
    </row>
    <row r="540" ht="45" customFormat="1" customHeight="1" s="2">
      <c r="A540" s="32" t="inlineStr">
        <is>
          <t>（20）</t>
        </is>
      </c>
      <c r="B540" s="65" t="inlineStr">
        <is>
          <t>大燕麦种植</t>
        </is>
      </c>
      <c r="C540" s="65" t="inlineStr">
        <is>
          <t>新建</t>
        </is>
      </c>
      <c r="D540" s="65" t="inlineStr">
        <is>
          <t>2021.01
-
2021.12</t>
        </is>
      </c>
      <c r="E540" s="65" t="inlineStr">
        <is>
          <t>八珠乡</t>
        </is>
      </c>
      <c r="F540" s="34" t="inlineStr">
        <is>
          <t>扶持脱贫户种植大燕麦2860亩，其中：八珠塬村229亩，曹塬村343亩，瓦崾岘村343亩，杏树沟村343亩，塔儿咀村343亩，马连掌村343亩，冯家湾村286亩，苟塬村172亩，湫坝沟村286亩，白塬村172亩。</t>
        </is>
      </c>
      <c r="G540" s="65" t="n">
        <v>12.87</v>
      </c>
      <c r="H540" s="34" t="inlineStr">
        <is>
          <t>培育壮大草畜产业，增加脱贫户收入。</t>
        </is>
      </c>
      <c r="I540" s="65" t="n">
        <v>10</v>
      </c>
      <c r="J540" s="164" t="n">
        <v>0.0492</v>
      </c>
      <c r="K540" s="164" t="n">
        <v>0.20664</v>
      </c>
      <c r="L540" s="65" t="inlineStr">
        <is>
          <t>畜牧局</t>
        </is>
      </c>
      <c r="M540" s="65" t="inlineStr">
        <is>
          <t>乡镇村</t>
        </is>
      </c>
      <c r="N540" s="65" t="n">
        <v>2020.12</v>
      </c>
      <c r="O540" s="65" t="n"/>
    </row>
    <row r="541" ht="38" customFormat="1" customHeight="1" s="2">
      <c r="A541" s="51" t="inlineStr">
        <is>
          <t>2</t>
        </is>
      </c>
      <c r="B541" s="48" t="inlineStr">
        <is>
          <t>良种繁育
体系建设</t>
        </is>
      </c>
      <c r="C541" s="48" t="n"/>
      <c r="D541" s="48" t="n"/>
      <c r="E541" s="48" t="n"/>
      <c r="F541" s="48" t="n"/>
      <c r="G541" s="48">
        <f>G542</f>
        <v/>
      </c>
      <c r="H541" s="165" t="n"/>
      <c r="I541" s="48" t="n"/>
      <c r="J541" s="166" t="n"/>
      <c r="K541" s="166" t="n"/>
      <c r="L541" s="48" t="n"/>
      <c r="M541" s="48" t="n"/>
      <c r="N541" s="48" t="n"/>
      <c r="O541" s="48" t="n"/>
    </row>
    <row r="542" ht="57" customFormat="1" customHeight="1" s="2">
      <c r="A542" s="21" t="inlineStr">
        <is>
          <t>2.1</t>
        </is>
      </c>
      <c r="B542" s="24" t="inlineStr">
        <is>
          <t>“中环肉羊”新品种培育项目</t>
        </is>
      </c>
      <c r="C542" s="24" t="inlineStr">
        <is>
          <t>新建</t>
        </is>
      </c>
      <c r="D542" s="24" t="inlineStr">
        <is>
          <t>2021.01
-
2021.12</t>
        </is>
      </c>
      <c r="E542" s="24" t="inlineStr">
        <is>
          <t>20个乡镇</t>
        </is>
      </c>
      <c r="F542" s="31" t="inlineStr">
        <is>
          <t>实施“中环肉羊”新品种培育工程，组建5500只基础母羊核心群，购置相关仪器设施设备及防护物资，开展腹腔镜二元杂交繁育，选育优良的杂交F1代4368只组建杂交后代核心群，并进行生产性能和基因监测，同步开展育种技术研究及芯片制作等。资金投入形成的物化资产确权为国有资产或村集体资产，由县畜牧局主管实施。</t>
        </is>
      </c>
      <c r="G542" s="24" t="n">
        <v>1910</v>
      </c>
      <c r="H542" s="31" t="inlineStr">
        <is>
          <t>实施种业培育工程，培育舍饲肉羊新品种，提高养殖户的养殖效益。</t>
        </is>
      </c>
      <c r="I542" s="24" t="inlineStr">
        <is>
          <t>251</t>
        </is>
      </c>
      <c r="J542" s="160" t="n">
        <v>4.8356</v>
      </c>
      <c r="K542" s="160" t="n">
        <v>20.3095</v>
      </c>
      <c r="L542" s="24" t="inlineStr">
        <is>
          <t>畜牧局</t>
        </is>
      </c>
      <c r="M542" s="24" t="inlineStr">
        <is>
          <t>畜牧局</t>
        </is>
      </c>
      <c r="N542" s="24" t="n">
        <v>2020.12</v>
      </c>
      <c r="O542" s="24" t="n"/>
    </row>
    <row r="543" ht="37" customFormat="1" customHeight="1" s="2">
      <c r="A543" s="51" t="inlineStr">
        <is>
          <t>3</t>
        </is>
      </c>
      <c r="B543" s="48" t="inlineStr">
        <is>
          <t>标准化基地
建设</t>
        </is>
      </c>
      <c r="C543" s="48" t="n"/>
      <c r="D543" s="48" t="n"/>
      <c r="E543" s="48" t="n"/>
      <c r="F543" s="48" t="n"/>
      <c r="G543" s="48">
        <f>G544+G575+G576+G577+G584</f>
        <v/>
      </c>
      <c r="H543" s="165" t="n"/>
      <c r="I543" s="48" t="n"/>
      <c r="J543" s="166" t="n"/>
      <c r="K543" s="166" t="n"/>
      <c r="L543" s="48" t="n"/>
      <c r="M543" s="48" t="n"/>
      <c r="N543" s="48" t="n"/>
      <c r="O543" s="48" t="n"/>
    </row>
    <row r="544" ht="46" customFormat="1" customHeight="1" s="2">
      <c r="A544" s="21" t="inlineStr">
        <is>
          <t>3.1</t>
        </is>
      </c>
      <c r="B544" s="24" t="inlineStr">
        <is>
          <t>育肥场建设补助项目合计</t>
        </is>
      </c>
      <c r="C544" s="24" t="inlineStr">
        <is>
          <t>新建</t>
        </is>
      </c>
      <c r="D544" s="24" t="inlineStr">
        <is>
          <t>2021.01
-
2021.12</t>
        </is>
      </c>
      <c r="E544" s="24" t="inlineStr">
        <is>
          <t>全县20个乡镇</t>
        </is>
      </c>
      <c r="F544" s="31" t="inlineStr">
        <is>
          <t>新建育肥场30个，新建羊舍总面积100000平方米，育肥场统一规划设计，政府补助200元/平方米吗，剩余部分由合作社或企业自筹。</t>
        </is>
      </c>
      <c r="G544" s="24" t="n">
        <v>2000</v>
      </c>
      <c r="H544" s="31" t="inlineStr">
        <is>
          <t>解决养殖场户断奶羔羊卖难问题，帮助养殖场户就近实现资源变资金，助推肉羊产业发展。</t>
        </is>
      </c>
      <c r="I544" s="24" t="n">
        <v>164</v>
      </c>
      <c r="J544" s="160" t="n">
        <v>1.4015</v>
      </c>
      <c r="K544" s="160" t="n">
        <v>5.606</v>
      </c>
      <c r="L544" s="24" t="inlineStr">
        <is>
          <t>畜牧局</t>
        </is>
      </c>
      <c r="M544" s="24" t="inlineStr">
        <is>
          <t>20个乡镇</t>
        </is>
      </c>
      <c r="N544" s="24" t="n">
        <v>2020.12</v>
      </c>
      <c r="O544" s="24" t="n"/>
    </row>
    <row r="545" ht="60" customFormat="1" customHeight="1" s="2">
      <c r="A545" s="32" t="inlineStr">
        <is>
          <t>（1）</t>
        </is>
      </c>
      <c r="B545" s="65" t="inlineStr">
        <is>
          <t>真旺富民肉羊养殖专业合作社育肥场建设补助项目</t>
        </is>
      </c>
      <c r="C545" s="65" t="inlineStr">
        <is>
          <t>新建</t>
        </is>
      </c>
      <c r="D545" s="65" t="inlineStr">
        <is>
          <t>2021.01
-
2021.12</t>
        </is>
      </c>
      <c r="E545" s="65" t="inlineStr">
        <is>
          <t>耿湾乡
四合塬村</t>
        </is>
      </c>
      <c r="F545" s="34" t="inlineStr">
        <is>
          <t>育肥场总投资937.4万元，新建育肥羊舍13600㎡，育肥舍每平方米造价475元，申请财政补助资金272.00万元，其中育肥羊舍5726.3㎡归四合原村村集体所有，育肥场按照高于市场价的收购标准，敞开收购周边养殖场户2月龄及以上断奶羔羊，按照育肥羊生产标准，进行集中育肥。</t>
        </is>
      </c>
      <c r="G545" s="65" t="n">
        <v>272</v>
      </c>
      <c r="H545" s="34" t="inlineStr">
        <is>
          <t>解决养殖场户断奶羔羊卖难问题，帮助养殖场户就近实现资源变资金，助推肉羊产业发展。</t>
        </is>
      </c>
      <c r="I545" s="65" t="n">
        <v>5</v>
      </c>
      <c r="J545" s="164" t="n">
        <v>0.1634</v>
      </c>
      <c r="K545" s="164" t="n">
        <v>0.6536</v>
      </c>
      <c r="L545" s="65" t="inlineStr">
        <is>
          <t>畜牧局</t>
        </is>
      </c>
      <c r="M545" s="65" t="inlineStr">
        <is>
          <t>耿湾乡</t>
        </is>
      </c>
      <c r="N545" s="65" t="n">
        <v>2020.12</v>
      </c>
      <c r="O545" s="65" t="n"/>
    </row>
    <row r="546" ht="60" customFormat="1" customHeight="1" s="2">
      <c r="A546" s="32" t="inlineStr">
        <is>
          <t>（2）</t>
        </is>
      </c>
      <c r="B546" s="65" t="inlineStr">
        <is>
          <t>环县德源养殖农民专业合作社育肥场建设补助项目</t>
        </is>
      </c>
      <c r="C546" s="65" t="inlineStr">
        <is>
          <t>新建</t>
        </is>
      </c>
      <c r="D546" s="65" t="inlineStr">
        <is>
          <t>2021.01
-
2021.12</t>
        </is>
      </c>
      <c r="E546" s="65" t="inlineStr">
        <is>
          <t>洪德镇张崾岘</t>
        </is>
      </c>
      <c r="F546" s="34" t="inlineStr">
        <is>
          <t>育肥场总投资109.83万元，新建育肥羊舍1621.3㎡，育肥舍每平方米造价475元，申请财政补助资金32.426万元，其中育肥羊舍682.7㎡归张崾岘村村集体所有，育肥场按照高于市场价的收购标准，敞开收购周边养殖场户2月龄及以上断奶羔羊，按照育肥羊生产标准，进行集中育肥。</t>
        </is>
      </c>
      <c r="G546" s="65" t="n">
        <v>32.426</v>
      </c>
      <c r="H546" s="34" t="inlineStr">
        <is>
          <t>解决养殖场户断奶羔羊卖难问题，帮助养殖场户就近实现资源变资金，助推肉羊产业发展。</t>
        </is>
      </c>
      <c r="I546" s="65" t="n">
        <v>6</v>
      </c>
      <c r="J546" s="164" t="n">
        <v>0.0281</v>
      </c>
      <c r="K546" s="164" t="n">
        <v>0.1124</v>
      </c>
      <c r="L546" s="65" t="inlineStr">
        <is>
          <t>畜牧局</t>
        </is>
      </c>
      <c r="M546" s="65" t="inlineStr">
        <is>
          <t>洪德镇</t>
        </is>
      </c>
      <c r="N546" s="65" t="n">
        <v>2020.12</v>
      </c>
      <c r="O546" s="65" t="n"/>
    </row>
    <row r="547" ht="60" customFormat="1" customHeight="1" s="2">
      <c r="A547" s="32" t="inlineStr">
        <is>
          <t>（3）</t>
        </is>
      </c>
      <c r="B547" s="65" t="inlineStr">
        <is>
          <t>环县曲子镇刘旗村肉羊规模育肥场育肥场建设补助项目</t>
        </is>
      </c>
      <c r="C547" s="65" t="inlineStr">
        <is>
          <t>新建</t>
        </is>
      </c>
      <c r="D547" s="65" t="inlineStr">
        <is>
          <t>2021.01
-
2021.12</t>
        </is>
      </c>
      <c r="E547" s="65" t="inlineStr">
        <is>
          <t>曲子镇刘旗村</t>
        </is>
      </c>
      <c r="F547" s="34" t="inlineStr">
        <is>
          <t>育肥场总投资104.68万元，新建育肥羊舍1418.6㎡，育肥舍每平方米造价475元，申请财政补助资金28.372万元，其中育肥羊舍597.3㎡归刘旗村村集体所有，育肥场按照高于市场价的收购标准，敞开收购周边养殖场户2月龄及以上断奶羔羊，按照育肥羊生产标准，进行集中育肥。</t>
        </is>
      </c>
      <c r="G547" s="65" t="n">
        <v>28.372</v>
      </c>
      <c r="H547" s="34" t="inlineStr">
        <is>
          <t>解决养殖场户断奶羔羊卖难问题，帮助养殖场户就近实现资源变资金，助推肉羊产业发展。</t>
        </is>
      </c>
      <c r="I547" s="65" t="n">
        <v>5</v>
      </c>
      <c r="J547" s="164" t="n">
        <v>0.017</v>
      </c>
      <c r="K547" s="164" t="n">
        <v>0.068</v>
      </c>
      <c r="L547" s="65" t="inlineStr">
        <is>
          <t>畜牧局</t>
        </is>
      </c>
      <c r="M547" s="65" t="inlineStr">
        <is>
          <t>曲子镇</t>
        </is>
      </c>
      <c r="N547" s="65" t="n">
        <v>2020.12</v>
      </c>
      <c r="O547" s="65" t="n"/>
    </row>
    <row r="548" ht="60" customFormat="1" customHeight="1" s="2">
      <c r="A548" s="32" t="inlineStr">
        <is>
          <t>（4）</t>
        </is>
      </c>
      <c r="B548" s="65" t="inlineStr">
        <is>
          <t>环县兴旺养殖专业合作社育肥场建设补助项目</t>
        </is>
      </c>
      <c r="C548" s="65" t="inlineStr">
        <is>
          <t>新建</t>
        </is>
      </c>
      <c r="D548" s="65" t="inlineStr">
        <is>
          <t>2021.01
-
2021.12</t>
        </is>
      </c>
      <c r="E548" s="65" t="inlineStr">
        <is>
          <t>罗山川乡山水湾村</t>
        </is>
      </c>
      <c r="F548" s="34" t="inlineStr">
        <is>
          <t>育肥场总投资85.66万元，新建育肥羊舍1235.9㎡，育肥舍每平方米造价475元，申请财政补助资金24.718万元，其中育肥羊舍520.4㎡归山水湾村村集体所有，育肥场按照高于市场价的收购标准，敞开收购周边养殖场户2月龄及以上断奶羔羊，按照育肥羊生产标准，进行集中育肥。</t>
        </is>
      </c>
      <c r="G548" s="65" t="n">
        <v>24.718</v>
      </c>
      <c r="H548" s="34" t="inlineStr">
        <is>
          <t>解决养殖场户断奶羔羊卖难问题，帮助养殖场户就近实现资源变资金，助推肉羊产业发展。</t>
        </is>
      </c>
      <c r="I548" s="65" t="n">
        <v>5</v>
      </c>
      <c r="J548" s="164" t="n">
        <v>0.0223</v>
      </c>
      <c r="K548" s="164" t="n">
        <v>0.0892</v>
      </c>
      <c r="L548" s="65" t="inlineStr">
        <is>
          <t>畜牧局</t>
        </is>
      </c>
      <c r="M548" s="65" t="inlineStr">
        <is>
          <t>罗山川乡</t>
        </is>
      </c>
      <c r="N548" s="65" t="n">
        <v>2020.12</v>
      </c>
      <c r="O548" s="65" t="n"/>
    </row>
    <row r="549" ht="60" customFormat="1" customHeight="1" s="2">
      <c r="A549" s="32" t="inlineStr">
        <is>
          <t>（5）</t>
        </is>
      </c>
      <c r="B549" s="65" t="inlineStr">
        <is>
          <t>环县忠诚养殖专业合作社育肥场建设补助项目</t>
        </is>
      </c>
      <c r="C549" s="65" t="inlineStr">
        <is>
          <t>新建</t>
        </is>
      </c>
      <c r="D549" s="65" t="inlineStr">
        <is>
          <t>2021.01
-
2021.12</t>
        </is>
      </c>
      <c r="E549" s="65" t="inlineStr">
        <is>
          <t>甜水镇大良洼村</t>
        </is>
      </c>
      <c r="F549" s="34" t="inlineStr">
        <is>
          <t>育肥场总投资111.95万元，新建育肥羊舍1578.02㎡，育肥舍每平方米造价475元，申请财政补助资金31.5604万元，其中育肥羊舍664.4㎡归大良洼村村集体所有，育肥场按照高于市场价的收购标准，敞开收购周边养殖场户2月龄及以上断奶羔羊，按照育肥羊生产标准，进行集中育肥。</t>
        </is>
      </c>
      <c r="G549" s="65" t="n">
        <v>31.5604</v>
      </c>
      <c r="H549" s="34" t="inlineStr">
        <is>
          <t>解决养殖场户断奶羔羊卖难问题，帮助养殖场户就近实现资源变资金，助推肉羊产业发展。</t>
        </is>
      </c>
      <c r="I549" s="65" t="n">
        <v>5</v>
      </c>
      <c r="J549" s="164" t="n">
        <v>0.0189</v>
      </c>
      <c r="K549" s="164" t="n">
        <v>0.0756</v>
      </c>
      <c r="L549" s="65" t="inlineStr">
        <is>
          <t>畜牧局</t>
        </is>
      </c>
      <c r="M549" s="65" t="inlineStr">
        <is>
          <t>甜水镇</t>
        </is>
      </c>
      <c r="N549" s="65" t="n">
        <v>2020.12</v>
      </c>
      <c r="O549" s="65" t="n"/>
    </row>
    <row r="550" ht="60" customFormat="1" customHeight="1" s="2">
      <c r="A550" s="32" t="inlineStr">
        <is>
          <t>（6）</t>
        </is>
      </c>
      <c r="B550" s="65" t="inlineStr">
        <is>
          <t>环县启力养殖专业合作社育肥场建设补助项目</t>
        </is>
      </c>
      <c r="C550" s="65" t="inlineStr">
        <is>
          <t>新建</t>
        </is>
      </c>
      <c r="D550" s="65" t="inlineStr">
        <is>
          <t>2021.01
-
2021.12</t>
        </is>
      </c>
      <c r="E550" s="65" t="inlineStr">
        <is>
          <t>木钵镇周湾村</t>
        </is>
      </c>
      <c r="F550" s="34" t="inlineStr">
        <is>
          <t>育肥场总投资67.59万元，新建育肥羊舍970㎡，育肥舍每平方米造价475元，申请财政补助资金19.4万元，其中育肥羊舍408.4㎡归周湾村村集体所有，育肥场按照高于市场价的收购标准，敞开收购周边养殖场户2月龄及以上断奶羔羊，按照育肥羊生产标准，进行集中育肥。</t>
        </is>
      </c>
      <c r="G550" s="65" t="n">
        <v>19.4</v>
      </c>
      <c r="H550" s="34" t="inlineStr">
        <is>
          <t>解决养殖场户断奶羔羊卖难问题，帮助养殖场户就近实现资源变资金，助推肉羊产业发展。</t>
        </is>
      </c>
      <c r="I550" s="65" t="n">
        <v>5</v>
      </c>
      <c r="J550" s="164" t="n">
        <v>0.0205</v>
      </c>
      <c r="K550" s="164" t="n">
        <v>0.082</v>
      </c>
      <c r="L550" s="65" t="inlineStr">
        <is>
          <t>畜牧局</t>
        </is>
      </c>
      <c r="M550" s="65" t="inlineStr">
        <is>
          <t>木钵镇</t>
        </is>
      </c>
      <c r="N550" s="65" t="n">
        <v>2020.12</v>
      </c>
      <c r="O550" s="65" t="n"/>
    </row>
    <row r="551" ht="60" customFormat="1" customHeight="1" s="2">
      <c r="A551" s="32" t="inlineStr">
        <is>
          <t>（7）</t>
        </is>
      </c>
      <c r="B551" s="65" t="inlineStr">
        <is>
          <t>环县希望养殖专业合作社育肥场建设补助项目</t>
        </is>
      </c>
      <c r="C551" s="65" t="inlineStr">
        <is>
          <t>新建</t>
        </is>
      </c>
      <c r="D551" s="65" t="inlineStr">
        <is>
          <t>2021.01
-
2021.12</t>
        </is>
      </c>
      <c r="E551" s="65" t="inlineStr">
        <is>
          <t>耿湾乡万家湾村</t>
        </is>
      </c>
      <c r="F551" s="34" t="inlineStr">
        <is>
          <t>育肥场总投资96.37万元，新建育肥羊舍1387.1㎡，育肥舍每平方米造价475元，申请财政补助资金27.742万元，其中育肥羊舍584㎡归万湾村村集体所有，育肥场按照高于市场价的收购标准，敞开收购周边养殖场户2月龄及以上断奶羔羊，按照育肥羊生产标准，进行集中育肥。</t>
        </is>
      </c>
      <c r="G551" s="65" t="n">
        <v>27.742</v>
      </c>
      <c r="H551" s="34" t="inlineStr">
        <is>
          <t>解决养殖场户断奶羔羊卖难问题，帮助养殖场户就近实现资源变资金，助推肉羊产业发展。</t>
        </is>
      </c>
      <c r="I551" s="65" t="n">
        <v>6</v>
      </c>
      <c r="J551" s="164" t="n">
        <v>0.0166</v>
      </c>
      <c r="K551" s="164" t="n">
        <v>0.0664</v>
      </c>
      <c r="L551" s="65" t="inlineStr">
        <is>
          <t>畜牧局</t>
        </is>
      </c>
      <c r="M551" s="65" t="inlineStr">
        <is>
          <t>耿湾乡</t>
        </is>
      </c>
      <c r="N551" s="65" t="n">
        <v>2020.12</v>
      </c>
      <c r="O551" s="65" t="n"/>
    </row>
    <row r="552" ht="60" customFormat="1" customHeight="1" s="2">
      <c r="A552" s="32" t="inlineStr">
        <is>
          <t>（8）</t>
        </is>
      </c>
      <c r="B552" s="65" t="inlineStr">
        <is>
          <t>环县家喜养殖农民专业合作社育肥场建设补助项目</t>
        </is>
      </c>
      <c r="C552" s="65" t="inlineStr">
        <is>
          <t>新建</t>
        </is>
      </c>
      <c r="D552" s="65" t="inlineStr">
        <is>
          <t>2021.01
-
2021.12</t>
        </is>
      </c>
      <c r="E552" s="65" t="inlineStr">
        <is>
          <t>南湫乡双井子村</t>
        </is>
      </c>
      <c r="F552" s="34" t="inlineStr">
        <is>
          <t>育肥场总投资119.04万元，新建育肥羊舍1765.1㎡，育肥舍每平方米造价475元，申请财政补助资金35.302万元，其中育肥羊舍743.2㎡归双井子村村集体所有，育肥场按照高于市场价的收购标准，敞开收购周边养殖场户2月龄及以上断奶羔羊，按照育肥羊生产标准，进行集中育肥。</t>
        </is>
      </c>
      <c r="G552" s="65" t="n">
        <v>35.302</v>
      </c>
      <c r="H552" s="34" t="inlineStr">
        <is>
          <t>解决养殖场户断奶羔羊卖难问题，帮助养殖场户就近实现资源变资金，助推肉羊产业发展。</t>
        </is>
      </c>
      <c r="I552" s="65" t="n">
        <v>6</v>
      </c>
      <c r="J552" s="164" t="n">
        <v>0.0212</v>
      </c>
      <c r="K552" s="164" t="n">
        <v>0.0848</v>
      </c>
      <c r="L552" s="65" t="inlineStr">
        <is>
          <t>畜牧局</t>
        </is>
      </c>
      <c r="M552" s="65" t="inlineStr">
        <is>
          <t>南湫乡</t>
        </is>
      </c>
      <c r="N552" s="65" t="n">
        <v>2020.12</v>
      </c>
      <c r="O552" s="65" t="n"/>
    </row>
    <row r="553" ht="60" customFormat="1" customHeight="1" s="2">
      <c r="A553" s="32" t="inlineStr">
        <is>
          <t>（9）</t>
        </is>
      </c>
      <c r="B553" s="65" t="inlineStr">
        <is>
          <t>环县南湫新龙辉农牧业发展农民专业合作社育肥场建设补助项目</t>
        </is>
      </c>
      <c r="C553" s="65" t="inlineStr">
        <is>
          <t>新建</t>
        </is>
      </c>
      <c r="D553" s="65" t="inlineStr">
        <is>
          <t>2021.01
-
2021.12</t>
        </is>
      </c>
      <c r="E553" s="65" t="inlineStr">
        <is>
          <t>南湫乡代家洼村</t>
        </is>
      </c>
      <c r="F553" s="34" t="inlineStr">
        <is>
          <t>育肥场总投资96.97万元，新建育肥羊舍1391.2㎡，育肥舍每平方米造价475元，申请财政补助资金27.824万元，其中育肥羊舍585.8㎡归代家洼村村集体所有，育肥场按照高于市场价的收购标准，敞开收购周边养殖场户2月龄及以上断奶羔羊，按照育肥羊生产标准，进行集中育肥。</t>
        </is>
      </c>
      <c r="G553" s="65" t="n">
        <v>27.824</v>
      </c>
      <c r="H553" s="34" t="inlineStr">
        <is>
          <t>解决养殖场户断奶羔羊卖难问题，帮助养殖场户就近实现资源变资金，助推肉羊产业发展。</t>
        </is>
      </c>
      <c r="I553" s="65" t="n">
        <v>5</v>
      </c>
      <c r="J553" s="164" t="n">
        <v>0.0167</v>
      </c>
      <c r="K553" s="164" t="n">
        <v>0.0668</v>
      </c>
      <c r="L553" s="65" t="inlineStr">
        <is>
          <t>畜牧局</t>
        </is>
      </c>
      <c r="M553" s="65" t="inlineStr">
        <is>
          <t>南湫乡</t>
        </is>
      </c>
      <c r="N553" s="65" t="n">
        <v>2020.12</v>
      </c>
      <c r="O553" s="65" t="n"/>
    </row>
    <row r="554" ht="60" customFormat="1" customHeight="1" s="2">
      <c r="A554" s="32" t="inlineStr">
        <is>
          <t>（10）</t>
        </is>
      </c>
      <c r="B554" s="65" t="inlineStr">
        <is>
          <t>环县虎洞镇金庄塬村肉羊规模育肥场育肥场建设补助项目</t>
        </is>
      </c>
      <c r="C554" s="65" t="inlineStr">
        <is>
          <t>新建</t>
        </is>
      </c>
      <c r="D554" s="65" t="inlineStr">
        <is>
          <t>2021.01
-
2021.12</t>
        </is>
      </c>
      <c r="E554" s="65" t="inlineStr">
        <is>
          <t>虎洞镇金庄塬村</t>
        </is>
      </c>
      <c r="F554" s="34" t="inlineStr">
        <is>
          <t>育肥场总投资92.83万元，新建育肥羊舍1387.1㎡，育肥舍每平方米造价475元，申请财政补助资金27.742万元，其中育肥羊舍584㎡归金庄塬村集体所有，育肥场按照高于市场价的收购标准，敞开收购周边养殖场户2月龄及以上断奶羔羊，按照育肥羊生产标准，进行集中育肥。</t>
        </is>
      </c>
      <c r="G554" s="65" t="n">
        <v>27.742</v>
      </c>
      <c r="H554" s="34" t="inlineStr">
        <is>
          <t>解决养殖场户断奶羔羊卖难问题，帮助养殖场户就近实现资源变资金，助推肉羊产业发展。</t>
        </is>
      </c>
      <c r="I554" s="65" t="n">
        <v>6</v>
      </c>
      <c r="J554" s="164" t="n">
        <v>0.0166</v>
      </c>
      <c r="K554" s="164" t="n">
        <v>0.0664</v>
      </c>
      <c r="L554" s="65" t="inlineStr">
        <is>
          <t>畜牧局</t>
        </is>
      </c>
      <c r="M554" s="65" t="inlineStr">
        <is>
          <t>虎洞镇</t>
        </is>
      </c>
      <c r="N554" s="65" t="n">
        <v>2020.12</v>
      </c>
      <c r="O554" s="65" t="n"/>
    </row>
    <row r="555" ht="60" customFormat="1" customHeight="1" s="2">
      <c r="A555" s="32" t="inlineStr">
        <is>
          <t>（11）</t>
        </is>
      </c>
      <c r="B555" s="65" t="inlineStr">
        <is>
          <t>庆阳澳华牧业发展有限公司育肥场建设补助项目</t>
        </is>
      </c>
      <c r="C555" s="65" t="inlineStr">
        <is>
          <t>新建</t>
        </is>
      </c>
      <c r="D555" s="65" t="inlineStr">
        <is>
          <t>2021.01
-
2021.12</t>
        </is>
      </c>
      <c r="E555" s="65" t="inlineStr">
        <is>
          <t>演武乡走马硷村</t>
        </is>
      </c>
      <c r="F555" s="34" t="inlineStr">
        <is>
          <t>育肥场总投资213.83万元，新建育肥羊舍2628㎡，育肥舍每平方米造价475元，申请财政补助资金52.56万元，其中育肥羊舍1106.5㎡归走马硷村集体所有，育肥场按照高于市场价的收购标准，敞开收购周边养殖场户2月龄及以上断奶羔羊，按照育肥羊生产标准，进行集中育肥。</t>
        </is>
      </c>
      <c r="G555" s="65" t="n">
        <v>52.56</v>
      </c>
      <c r="H555" s="34" t="inlineStr">
        <is>
          <t>解决养殖场户断奶羔羊卖难问题，帮助养殖场户就近实现资源变资金，助推肉羊产业发展。</t>
        </is>
      </c>
      <c r="I555" s="65" t="n">
        <v>6</v>
      </c>
      <c r="J555" s="164" t="n">
        <v>0.0315</v>
      </c>
      <c r="K555" s="164" t="n">
        <v>0.126</v>
      </c>
      <c r="L555" s="65" t="inlineStr">
        <is>
          <t>畜牧局</t>
        </is>
      </c>
      <c r="M555" s="65" t="inlineStr">
        <is>
          <t>演武乡</t>
        </is>
      </c>
      <c r="N555" s="65" t="n">
        <v>2020.12</v>
      </c>
      <c r="O555" s="65" t="n"/>
    </row>
    <row r="556" ht="60" customFormat="1" customHeight="1" s="2">
      <c r="A556" s="32" t="inlineStr">
        <is>
          <t>（12）</t>
        </is>
      </c>
      <c r="B556" s="65" t="inlineStr">
        <is>
          <t>环县八珠乡瓦崾岘村肉羊规模育肥场建设补助项目</t>
        </is>
      </c>
      <c r="C556" s="65" t="inlineStr">
        <is>
          <t>新建</t>
        </is>
      </c>
      <c r="D556" s="65" t="inlineStr">
        <is>
          <t>2021.01
-
2021.12</t>
        </is>
      </c>
      <c r="E556" s="65" t="inlineStr">
        <is>
          <t>八珠乡瓦崾岘村</t>
        </is>
      </c>
      <c r="F556" s="34" t="inlineStr">
        <is>
          <t>育肥场总投资130.42万元，新建育肥羊舍1936.1㎡，育肥舍每平方米造价475元，申请财政补助资金38.722万元，其中育肥羊舍815.2㎡归瓦崾岘村村集体所有，育肥场按照高于市场价的收购标准，敞开收购周边养殖场户2月龄及以上断奶羔羊，按照育肥羊生产标准，进行集中育肥。</t>
        </is>
      </c>
      <c r="G556" s="65" t="n">
        <v>38.722</v>
      </c>
      <c r="H556" s="34" t="inlineStr">
        <is>
          <t>解决养殖场户断奶羔羊卖难问题，帮助养殖场户就近实现资源变资金，助推肉羊产业发展。</t>
        </is>
      </c>
      <c r="I556" s="65" t="n">
        <v>5</v>
      </c>
      <c r="J556" s="164" t="n">
        <v>0.0232</v>
      </c>
      <c r="K556" s="164" t="n">
        <v>0.09279999999999999</v>
      </c>
      <c r="L556" s="65" t="inlineStr">
        <is>
          <t>畜牧局</t>
        </is>
      </c>
      <c r="M556" s="65" t="inlineStr">
        <is>
          <t>八珠乡</t>
        </is>
      </c>
      <c r="N556" s="65" t="n">
        <v>2020.12</v>
      </c>
      <c r="O556" s="65" t="n"/>
    </row>
    <row r="557" ht="60" customFormat="1" customHeight="1" s="2">
      <c r="A557" s="32" t="inlineStr">
        <is>
          <t>（13）</t>
        </is>
      </c>
      <c r="B557" s="65" t="inlineStr">
        <is>
          <t>环县缘庆隆养殖专业合作社育肥场建设补助项目</t>
        </is>
      </c>
      <c r="C557" s="65" t="inlineStr">
        <is>
          <t>新建</t>
        </is>
      </c>
      <c r="D557" s="65" t="inlineStr">
        <is>
          <t>2021.01
-
2021.12</t>
        </is>
      </c>
      <c r="E557" s="65" t="inlineStr">
        <is>
          <t>樊家川镇李崾岘村</t>
        </is>
      </c>
      <c r="F557" s="34" t="inlineStr">
        <is>
          <t>育肥场总投资46.49万元，新建育肥羊舍669㎡，育肥舍每平方米造价475元，申请财政补助资金13.38万元，其中育肥羊舍281.7㎡归李崾岘村村集体所有，育肥场按照高于市场价的收购标准，敞开收购周边养殖场户2月龄及以上断奶羔羊，按照育肥羊生产标准，进行集中育肥。</t>
        </is>
      </c>
      <c r="G557" s="65" t="n">
        <v>13.38</v>
      </c>
      <c r="H557" s="34" t="inlineStr">
        <is>
          <t>解决养殖场户断奶羔羊卖难问题，帮助养殖场户就近实现资源变资金，助推肉羊产业发展。</t>
        </is>
      </c>
      <c r="I557" s="65" t="n">
        <v>6</v>
      </c>
      <c r="J557" s="164" t="n">
        <v>0.0201</v>
      </c>
      <c r="K557" s="164" t="n">
        <v>0.0804</v>
      </c>
      <c r="L557" s="65" t="inlineStr">
        <is>
          <t>畜牧局</t>
        </is>
      </c>
      <c r="M557" s="65" t="inlineStr">
        <is>
          <t>樊家川镇</t>
        </is>
      </c>
      <c r="N557" s="65" t="n">
        <v>2020.12</v>
      </c>
      <c r="O557" s="65" t="n"/>
    </row>
    <row r="558" ht="60" customFormat="1" customHeight="1" s="2">
      <c r="A558" s="32" t="inlineStr">
        <is>
          <t>（14）</t>
        </is>
      </c>
      <c r="B558" s="65" t="inlineStr">
        <is>
          <t>环县志库养殖专业合作社育肥场建设补助项目</t>
        </is>
      </c>
      <c r="C558" s="65" t="inlineStr">
        <is>
          <t>新建</t>
        </is>
      </c>
      <c r="D558" s="65" t="inlineStr">
        <is>
          <t>2021.01
-
2021.12</t>
        </is>
      </c>
      <c r="E558" s="65" t="inlineStr">
        <is>
          <t>车道镇三角城村</t>
        </is>
      </c>
      <c r="F558" s="34" t="inlineStr">
        <is>
          <t>育肥场总投资173.2万元，新建育肥羊舍2575.1㎡，育肥舍每平方米造价475元，申请财政补助资金51.502万元，其中育肥羊舍1084.4㎡归三角城村村集体所有，育肥场按照高于市场价的收购标准，敞开收购周边养殖场户2月龄及以上断奶羔羊，按照育肥羊生产标准，进行集中育肥。</t>
        </is>
      </c>
      <c r="G558" s="65" t="n">
        <v>51.502</v>
      </c>
      <c r="H558" s="34" t="inlineStr">
        <is>
          <t>解决养殖场户断奶羔羊卖难问题，帮助养殖场户就近实现资源变资金，助推肉羊产业发展。</t>
        </is>
      </c>
      <c r="I558" s="65" t="n">
        <v>5</v>
      </c>
      <c r="J558" s="164" t="n">
        <v>0.0166</v>
      </c>
      <c r="K558" s="164" t="n">
        <v>0.0664</v>
      </c>
      <c r="L558" s="65" t="inlineStr">
        <is>
          <t>畜牧局</t>
        </is>
      </c>
      <c r="M558" s="65" t="inlineStr">
        <is>
          <t>车道镇</t>
        </is>
      </c>
      <c r="N558" s="65" t="n">
        <v>2020.12</v>
      </c>
      <c r="O558" s="65" t="n"/>
    </row>
    <row r="559" ht="60" customFormat="1" customHeight="1" s="2">
      <c r="A559" s="32" t="inlineStr">
        <is>
          <t>（15）</t>
        </is>
      </c>
      <c r="B559" s="65" t="inlineStr">
        <is>
          <t>环县洪德镇肖关村肉羊规模育肥场建设补助项目</t>
        </is>
      </c>
      <c r="C559" s="65" t="inlineStr">
        <is>
          <t>新建</t>
        </is>
      </c>
      <c r="D559" s="65" t="inlineStr">
        <is>
          <t>2021.01
-
2021.12</t>
        </is>
      </c>
      <c r="E559" s="65" t="inlineStr">
        <is>
          <t>洪德镇肖关村</t>
        </is>
      </c>
      <c r="F559" s="34" t="inlineStr">
        <is>
          <t>育肥场总投资361.318万元，新建育肥羊舍5264.8㎡，育肥舍每平方米造价475元，申请财政补助资金105.296万元，其中育肥羊舍2216.8㎡归晓关村集体所有，育肥场按照高于市场价的收购标准，敞开收购周边养殖场户2月龄及以上断奶羔羊，按照育肥羊生产标准，进行集中育肥。</t>
        </is>
      </c>
      <c r="G559" s="65" t="n">
        <v>105.296</v>
      </c>
      <c r="H559" s="34" t="inlineStr">
        <is>
          <t>解决养殖场户断奶羔羊卖难问题，帮助养殖场户就近实现资源变资金，助推肉羊产业发展。</t>
        </is>
      </c>
      <c r="I559" s="65" t="n">
        <v>6</v>
      </c>
      <c r="J559" s="164" t="n">
        <v>0.06320000000000001</v>
      </c>
      <c r="K559" s="164" t="n">
        <v>0.2528</v>
      </c>
      <c r="L559" s="65" t="inlineStr">
        <is>
          <t>畜牧局</t>
        </is>
      </c>
      <c r="M559" s="65" t="inlineStr">
        <is>
          <t>洪德镇</t>
        </is>
      </c>
      <c r="N559" s="65" t="n">
        <v>2020.12</v>
      </c>
      <c r="O559" s="65" t="n"/>
    </row>
    <row r="560" ht="60" customFormat="1" customHeight="1" s="2">
      <c r="A560" s="32" t="inlineStr">
        <is>
          <t>（16）</t>
        </is>
      </c>
      <c r="B560" s="65" t="inlineStr">
        <is>
          <t>环县佰牧源农民专业合作社育肥场建设补助项目</t>
        </is>
      </c>
      <c r="C560" s="65" t="inlineStr">
        <is>
          <t>新建</t>
        </is>
      </c>
      <c r="D560" s="65" t="inlineStr">
        <is>
          <t>2021.01
-
2021.12</t>
        </is>
      </c>
      <c r="E560" s="65" t="inlineStr">
        <is>
          <t>车道镇苦水掌村</t>
        </is>
      </c>
      <c r="F560" s="34" t="inlineStr">
        <is>
          <t>育肥场总投资95.56万元，新建育肥羊舍1395.56㎡，育肥舍每平方米造价475元，申请财政补助资金27.9112万元，其中育肥羊舍587.6㎡归苦水掌村集体所有，育肥场按照高于市场价的收购标准，敞开收购周边养殖场户2月龄及以上断奶羔羊，按照育肥羊生产标准，进行集中育肥。</t>
        </is>
      </c>
      <c r="G560" s="65" t="n">
        <v>27.9112</v>
      </c>
      <c r="H560" s="34" t="inlineStr">
        <is>
          <t>解决养殖场户断奶羔羊卖难问题，帮助养殖场户就近实现资源变资金，助推肉羊产业发展。</t>
        </is>
      </c>
      <c r="I560" s="65" t="n">
        <v>5</v>
      </c>
      <c r="J560" s="164" t="n">
        <v>0.0167</v>
      </c>
      <c r="K560" s="164" t="n">
        <v>0.0668</v>
      </c>
      <c r="L560" s="65" t="inlineStr">
        <is>
          <t>畜牧局</t>
        </is>
      </c>
      <c r="M560" s="65" t="inlineStr">
        <is>
          <t>毛井镇</t>
        </is>
      </c>
      <c r="N560" s="65" t="n">
        <v>2020.12</v>
      </c>
      <c r="O560" s="65" t="n"/>
    </row>
    <row r="561" ht="60" customFormat="1" customHeight="1" s="2">
      <c r="A561" s="32" t="inlineStr">
        <is>
          <t>（17）</t>
        </is>
      </c>
      <c r="B561" s="65" t="inlineStr">
        <is>
          <t>环县恒基肉羊养殖农民专业合作育肥场建设补助项目</t>
        </is>
      </c>
      <c r="C561" s="65" t="inlineStr">
        <is>
          <t>新建</t>
        </is>
      </c>
      <c r="D561" s="65" t="inlineStr">
        <is>
          <t>2021.01
-
2021.12</t>
        </is>
      </c>
      <c r="E561" s="65" t="inlineStr">
        <is>
          <t>毛井镇红土咀村</t>
        </is>
      </c>
      <c r="F561" s="34" t="inlineStr">
        <is>
          <t>育肥场总投资147.53万元，新建育肥羊舍2126.4㎡，育肥舍每平方米造价475元，申请财政补助资金42.528万元，其中育肥羊舍895.3㎡归红土咀村集体所有，育肥场按照高于市场价的收购标准，敞开收购周边养殖场户2月龄及以上断奶羔羊，按照育肥羊生产标准，进行集中育肥。</t>
        </is>
      </c>
      <c r="G561" s="65" t="n">
        <v>42.528</v>
      </c>
      <c r="H561" s="34" t="inlineStr">
        <is>
          <t>解决养殖场户断奶羔羊卖难问题，帮助养殖场户就近实现资源变资金，助推肉羊产业发展。</t>
        </is>
      </c>
      <c r="I561" s="65" t="n">
        <v>6</v>
      </c>
      <c r="J561" s="164" t="n">
        <v>0.0252</v>
      </c>
      <c r="K561" s="164" t="n">
        <v>0.1008</v>
      </c>
      <c r="L561" s="65" t="inlineStr">
        <is>
          <t>畜牧局</t>
        </is>
      </c>
      <c r="M561" s="65" t="inlineStr">
        <is>
          <t>洪德镇</t>
        </is>
      </c>
      <c r="N561" s="65" t="n">
        <v>2020.12</v>
      </c>
      <c r="O561" s="65" t="n"/>
    </row>
    <row r="562" ht="60" customFormat="1" customHeight="1" s="2">
      <c r="A562" s="32" t="inlineStr">
        <is>
          <t>（18）</t>
        </is>
      </c>
      <c r="B562" s="65" t="inlineStr">
        <is>
          <t>环县牧康牧业发展有限公司育肥场建设补助项目</t>
        </is>
      </c>
      <c r="C562" s="65" t="inlineStr">
        <is>
          <t>新建</t>
        </is>
      </c>
      <c r="D562" s="65" t="inlineStr">
        <is>
          <t>2021.01
-
2021.12</t>
        </is>
      </c>
      <c r="E562" s="65" t="inlineStr">
        <is>
          <t>洪德镇赵洼村</t>
        </is>
      </c>
      <c r="F562" s="34" t="inlineStr">
        <is>
          <t>育肥场总投资1762.33万元，新建育肥羊舍26208㎡，育肥舍每平方米造价475元，申请财政补助资金524.16万元，其中育肥羊舍11034.9㎡归赵洼村集体所有，育肥场按照高于市场价的收购标准，敞开收购周边养殖场户2月龄及以上断奶羔羊，按照育肥羊生产标准，进行集中育肥。</t>
        </is>
      </c>
      <c r="G562" s="65" t="n">
        <v>524.16</v>
      </c>
      <c r="H562" s="34" t="inlineStr">
        <is>
          <t>解决养殖场户断奶羔羊卖难问题，帮助养殖场户就近实现资源变资金，助推肉羊产业发展。</t>
        </is>
      </c>
      <c r="I562" s="65" t="n">
        <v>5</v>
      </c>
      <c r="J562" s="164" t="n">
        <v>0.3148</v>
      </c>
      <c r="K562" s="164" t="n">
        <v>1.2592</v>
      </c>
      <c r="L562" s="65" t="inlineStr">
        <is>
          <t>畜牧局</t>
        </is>
      </c>
      <c r="M562" s="65" t="inlineStr">
        <is>
          <t>洪德镇</t>
        </is>
      </c>
      <c r="N562" s="65" t="n">
        <v>2020.12</v>
      </c>
      <c r="O562" s="65" t="n"/>
    </row>
    <row r="563" ht="60" customFormat="1" customHeight="1" s="2">
      <c r="A563" s="32" t="inlineStr">
        <is>
          <t>（19）</t>
        </is>
      </c>
      <c r="B563" s="65" t="inlineStr">
        <is>
          <t>环县小南沟村肉羊规模育肥场育肥场建设补助项目</t>
        </is>
      </c>
      <c r="C563" s="65" t="inlineStr">
        <is>
          <t>新建</t>
        </is>
      </c>
      <c r="D563" s="65" t="inlineStr">
        <is>
          <t>2021.01
-
2021.12</t>
        </is>
      </c>
      <c r="E563" s="65" t="inlineStr">
        <is>
          <t>小南沟乡小南沟村</t>
        </is>
      </c>
      <c r="F563" s="34" t="inlineStr">
        <is>
          <t>育肥场总投资100.07万元，新建育肥羊舍1387.1㎡，育肥舍每平方米造价475元，申请财政补助资金27.742万元，其中育肥羊舍584㎡归小南沟村集体所有，育肥场按照高于市场价的收购标准，敞开收购周边养殖场户2月龄及以上断奶羔羊，按照育肥羊生产标准，进行集中育肥。</t>
        </is>
      </c>
      <c r="G563" s="65" t="n">
        <v>27.742</v>
      </c>
      <c r="H563" s="34" t="inlineStr">
        <is>
          <t>解决养殖场户断奶羔羊卖难问题，帮助养殖场户就近实现资源变资金，助推肉羊产业发展。</t>
        </is>
      </c>
      <c r="I563" s="65" t="n">
        <v>5</v>
      </c>
      <c r="J563" s="164" t="n">
        <v>0.0166</v>
      </c>
      <c r="K563" s="164" t="n">
        <v>0.0664</v>
      </c>
      <c r="L563" s="65" t="inlineStr">
        <is>
          <t>畜牧局</t>
        </is>
      </c>
      <c r="M563" s="65" t="inlineStr">
        <is>
          <t>小南沟乡</t>
        </is>
      </c>
      <c r="N563" s="65" t="n">
        <v>2020.12</v>
      </c>
      <c r="O563" s="65" t="n"/>
    </row>
    <row r="564" ht="60" customFormat="1" customHeight="1" s="2">
      <c r="A564" s="32" t="inlineStr">
        <is>
          <t>（20）</t>
        </is>
      </c>
      <c r="B564" s="65" t="inlineStr">
        <is>
          <t>环县环城镇高龚塬村肉羊规模育肥场育肥场建设补助项目</t>
        </is>
      </c>
      <c r="C564" s="65" t="inlineStr">
        <is>
          <t>新建</t>
        </is>
      </c>
      <c r="D564" s="65" t="inlineStr">
        <is>
          <t>2021.01
-
2021.12</t>
        </is>
      </c>
      <c r="E564" s="65" t="inlineStr">
        <is>
          <t>环城镇高龚塬村</t>
        </is>
      </c>
      <c r="F564" s="34" t="inlineStr">
        <is>
          <t>育肥场总投资68.79万元，新建育肥羊舍776㎡，育肥舍每平方米造价475元，申请财政补助资金15.52万元，其中育肥羊舍326.7㎡归高龚塬村集体所有，育肥场按照高于市场价的收购标准，敞开收购周边养殖场户2月龄及以上断奶羔羊，按照育肥羊生产标准，进行集中育肥。</t>
        </is>
      </c>
      <c r="G564" s="65" t="n">
        <v>15.52</v>
      </c>
      <c r="H564" s="34" t="inlineStr">
        <is>
          <t>解决养殖场户断奶羔羊卖难问题，帮助养殖场户就近实现资源变资金，助推肉羊产业发展。</t>
        </is>
      </c>
      <c r="I564" s="65" t="n">
        <v>6</v>
      </c>
      <c r="J564" s="164" t="n">
        <v>0.0158</v>
      </c>
      <c r="K564" s="164" t="n">
        <v>0.06320000000000001</v>
      </c>
      <c r="L564" s="65" t="inlineStr">
        <is>
          <t>畜牧局</t>
        </is>
      </c>
      <c r="M564" s="65" t="inlineStr">
        <is>
          <t>环城镇</t>
        </is>
      </c>
      <c r="N564" s="65" t="n">
        <v>2020.12</v>
      </c>
      <c r="O564" s="65" t="n"/>
    </row>
    <row r="565" ht="60" customFormat="1" customHeight="1" s="2">
      <c r="A565" s="32" t="inlineStr">
        <is>
          <t>（21）</t>
        </is>
      </c>
      <c r="B565" s="65" t="inlineStr">
        <is>
          <t>环县合道镇红崖洼村肉羊规模育肥场育肥场建设补助项目</t>
        </is>
      </c>
      <c r="C565" s="65" t="inlineStr">
        <is>
          <t>新建</t>
        </is>
      </c>
      <c r="D565" s="65" t="inlineStr">
        <is>
          <t>2021.01
-
2021.12</t>
        </is>
      </c>
      <c r="E565" s="65" t="inlineStr">
        <is>
          <t>合道镇红崖洼村</t>
        </is>
      </c>
      <c r="F565" s="34" t="inlineStr">
        <is>
          <t>育肥场总投资94.97万元，新建育肥羊舍1387.1㎡，育肥舍每平方米造价475元，申请财政补助资金27.742万元，其中育肥羊舍584㎡归红崖洼村集体所有，育肥场按照高于市场价的收购标准，敞开收购周边养殖场户2月龄及以上断奶羔羊，按照育肥羊生产标准，进行集中育肥。</t>
        </is>
      </c>
      <c r="G565" s="65" t="n">
        <v>27.742</v>
      </c>
      <c r="H565" s="34" t="inlineStr">
        <is>
          <t>解决养殖场户断奶羔羊卖难问题，帮助养殖场户就近实现资源变资金，助推肉羊产业发展。</t>
        </is>
      </c>
      <c r="I565" s="65" t="n">
        <v>6</v>
      </c>
      <c r="J565" s="164" t="n">
        <v>0.0168</v>
      </c>
      <c r="K565" s="164" t="n">
        <v>0.0672</v>
      </c>
      <c r="L565" s="65" t="inlineStr">
        <is>
          <t>畜牧局</t>
        </is>
      </c>
      <c r="M565" s="65" t="inlineStr">
        <is>
          <t>合道镇</t>
        </is>
      </c>
      <c r="N565" s="65" t="n">
        <v>2020.12</v>
      </c>
      <c r="O565" s="65" t="n"/>
    </row>
    <row r="566" ht="60" customFormat="1" customHeight="1" s="2">
      <c r="A566" s="32" t="inlineStr">
        <is>
          <t>（22）</t>
        </is>
      </c>
      <c r="B566" s="65" t="inlineStr">
        <is>
          <t>环县天池乡喜家坪村肉羊规模育肥场育肥场建设补助项目</t>
        </is>
      </c>
      <c r="C566" s="65" t="inlineStr">
        <is>
          <t>新建</t>
        </is>
      </c>
      <c r="D566" s="65" t="inlineStr">
        <is>
          <t>2021.01
-
2021.12</t>
        </is>
      </c>
      <c r="E566" s="65" t="inlineStr">
        <is>
          <t>天池乡喜家坪村</t>
        </is>
      </c>
      <c r="F566" s="34" t="inlineStr">
        <is>
          <t>育肥场总投资93.226万元，新建育肥羊舍1387.1㎡，育肥舍每平方米造价475元，申请财政补助资金27.742万元，其中育肥羊舍584㎡归大良洼村村集体所有，育肥场按照高于市场价的收购标准，敞开收购周边养殖场户2月龄及以上断奶羔羊，按照育肥羊生产标准，进行集中育肥。</t>
        </is>
      </c>
      <c r="G566" s="65" t="n">
        <v>27.742</v>
      </c>
      <c r="H566" s="34" t="inlineStr">
        <is>
          <t>解决养殖场户断奶羔羊卖难问题，帮助养殖场户就近实现资源变资金，助推肉羊产业发展。</t>
        </is>
      </c>
      <c r="I566" s="65" t="n">
        <v>6</v>
      </c>
      <c r="J566" s="164" t="n">
        <v>0.0166</v>
      </c>
      <c r="K566" s="164" t="n">
        <v>0.0664</v>
      </c>
      <c r="L566" s="65" t="inlineStr">
        <is>
          <t>畜牧局</t>
        </is>
      </c>
      <c r="M566" s="65" t="inlineStr">
        <is>
          <t>天池乡</t>
        </is>
      </c>
      <c r="N566" s="65" t="n">
        <v>2020.12</v>
      </c>
      <c r="O566" s="65" t="n"/>
    </row>
    <row r="567" ht="60" customFormat="1" customHeight="1" s="2">
      <c r="A567" s="32" t="inlineStr">
        <is>
          <t>（23）</t>
        </is>
      </c>
      <c r="B567" s="65" t="inlineStr">
        <is>
          <t>环县山城乡王山口子村肉羊规模育肥场育肥场建设补助项目</t>
        </is>
      </c>
      <c r="C567" s="65" t="inlineStr">
        <is>
          <t>新建</t>
        </is>
      </c>
      <c r="D567" s="65" t="inlineStr">
        <is>
          <t>2021.01
-
2021.12</t>
        </is>
      </c>
      <c r="E567" s="65" t="inlineStr">
        <is>
          <t>山城乡王山口子村</t>
        </is>
      </c>
      <c r="F567" s="34" t="inlineStr">
        <is>
          <t>育肥场总投资96.56万元，新建育肥羊舍1387.1㎡，育肥舍每平方米造价475元，申请财政补助资金27.742万元，其中育肥羊舍584㎡归王山口子村集体所有，育肥场按照高于市场价的收购标准，敞开收购周边养殖场户2月龄及以上断奶羔羊，按照育肥羊生产标准，进行集中育肥。</t>
        </is>
      </c>
      <c r="G567" s="65" t="n">
        <v>27.742</v>
      </c>
      <c r="H567" s="34" t="inlineStr">
        <is>
          <t>解决养殖场户断奶羔羊卖难问题，帮助养殖场户就近实现资源变资金，助推肉羊产业发展。</t>
        </is>
      </c>
      <c r="I567" s="65" t="n">
        <v>5</v>
      </c>
      <c r="J567" s="164" t="n">
        <v>0.017</v>
      </c>
      <c r="K567" s="164" t="n">
        <v>0.068</v>
      </c>
      <c r="L567" s="65" t="inlineStr">
        <is>
          <t>畜牧局</t>
        </is>
      </c>
      <c r="M567" s="65" t="inlineStr">
        <is>
          <t>山城乡</t>
        </is>
      </c>
      <c r="N567" s="65" t="n">
        <v>2020.12</v>
      </c>
      <c r="O567" s="65" t="n"/>
    </row>
    <row r="568" ht="60" customFormat="1" customHeight="1" s="2">
      <c r="A568" s="32" t="inlineStr">
        <is>
          <t>（24）</t>
        </is>
      </c>
      <c r="B568" s="65" t="inlineStr">
        <is>
          <t>环县志阳养殖农民专业合作社育肥场建设补助项目</t>
        </is>
      </c>
      <c r="C568" s="65" t="inlineStr">
        <is>
          <t>新建</t>
        </is>
      </c>
      <c r="D568" s="65" t="inlineStr">
        <is>
          <t>2021.01
-
2021.12</t>
        </is>
      </c>
      <c r="E568" s="65" t="inlineStr">
        <is>
          <t>秦团庄乡新集子村</t>
        </is>
      </c>
      <c r="F568" s="34" t="inlineStr">
        <is>
          <t>育肥场总投资97.79万元，新建育肥羊舍1435.72㎡，育肥舍每平方米造价475元，申请财政补助资金28.7144万元，其中育肥羊舍604.5㎡归新集子村集体所有，育肥场按照高于市场价的收购标准，敞开收购周边养殖场户2月龄及以上断奶羔羊，按照育肥羊生产标准，进行集中育肥。</t>
        </is>
      </c>
      <c r="G568" s="65" t="n">
        <v>28.7144</v>
      </c>
      <c r="H568" s="34" t="inlineStr">
        <is>
          <t>解决养殖场户断奶羔羊卖难问题，帮助养殖场户就近实现资源变资金，助推肉羊产业发展。</t>
        </is>
      </c>
      <c r="I568" s="65" t="n">
        <v>5</v>
      </c>
      <c r="J568" s="164" t="n">
        <v>0.0172</v>
      </c>
      <c r="K568" s="164" t="n">
        <v>0.0688</v>
      </c>
      <c r="L568" s="65" t="inlineStr">
        <is>
          <t>畜牧局</t>
        </is>
      </c>
      <c r="M568" s="65" t="inlineStr">
        <is>
          <t>秦团庄乡</t>
        </is>
      </c>
      <c r="N568" s="65" t="n">
        <v>2020.12</v>
      </c>
      <c r="O568" s="65" t="n"/>
    </row>
    <row r="569" ht="60" customFormat="1" customHeight="1" s="2">
      <c r="A569" s="32" t="inlineStr">
        <is>
          <t>（25）</t>
        </is>
      </c>
      <c r="B569" s="65" t="inlineStr">
        <is>
          <t>环县永顺隆养殖农民专业合作社育肥场建设补助项目</t>
        </is>
      </c>
      <c r="C569" s="65" t="inlineStr">
        <is>
          <t>新建</t>
        </is>
      </c>
      <c r="D569" s="65" t="inlineStr">
        <is>
          <t>2021.01
-
2021.12</t>
        </is>
      </c>
      <c r="E569" s="65" t="inlineStr">
        <is>
          <t>虎洞镇
张家湾村</t>
        </is>
      </c>
      <c r="F569" s="34" t="inlineStr">
        <is>
          <t>育肥场总投资134.1724万元，新建育肥羊舍1730㎡，育肥舍每平方米造价475元，申请财政补助资金34.6万元，其中育肥羊舍728.4㎡归张家湾村集体所有，育肥场按照高于市场价的收购标准，敞开收购周边养殖场户2月龄及以上断奶羔羊，按照育肥羊生产标准，进行集中育肥。</t>
        </is>
      </c>
      <c r="G569" s="65" t="n">
        <v>34.6</v>
      </c>
      <c r="H569" s="34" t="inlineStr">
        <is>
          <t>解决养殖场户断奶羔羊卖难问题，帮助养殖场户就近实现资源变资金，助推肉羊产业发展。</t>
        </is>
      </c>
      <c r="I569" s="65" t="n">
        <v>6</v>
      </c>
      <c r="J569" s="164" t="n">
        <v>0.0207</v>
      </c>
      <c r="K569" s="164" t="n">
        <v>0.0828</v>
      </c>
      <c r="L569" s="65" t="inlineStr">
        <is>
          <t>畜牧局</t>
        </is>
      </c>
      <c r="M569" s="65" t="inlineStr">
        <is>
          <t>虎洞镇</t>
        </is>
      </c>
      <c r="N569" s="65" t="n">
        <v>2020.12</v>
      </c>
      <c r="O569" s="65" t="n"/>
    </row>
    <row r="570" ht="60" customFormat="1" customHeight="1" s="2">
      <c r="A570" s="32" t="inlineStr">
        <is>
          <t>（26）</t>
        </is>
      </c>
      <c r="B570" s="65" t="inlineStr">
        <is>
          <t>环县成州养殖专业合作社育肥场建设补助项目</t>
        </is>
      </c>
      <c r="C570" s="65" t="inlineStr">
        <is>
          <t>新建</t>
        </is>
      </c>
      <c r="D570" s="65" t="inlineStr">
        <is>
          <t>2021.01
-
2021.12</t>
        </is>
      </c>
      <c r="E570" s="65" t="inlineStr">
        <is>
          <t>虎洞镇
常兆台村</t>
        </is>
      </c>
      <c r="F570" s="34" t="inlineStr">
        <is>
          <t>育肥场总投资100.15万元，新建育肥羊舍1495.1㎡，育肥舍每平方米造价475元，申请财政补助资金29.902万元，其中育肥羊舍629.5㎡归常兆台村集体所有，育肥场按照高于市场价的收购标准，敞开收购周边养殖场户2月龄及以上断奶羔羊，按照育肥羊生产标准，进行集中育肥。</t>
        </is>
      </c>
      <c r="G570" s="65" t="n">
        <v>29.902</v>
      </c>
      <c r="H570" s="34" t="inlineStr">
        <is>
          <t>解决养殖场户断奶羔羊卖难问题，帮助养殖场户就近实现资源变资金，助推肉羊产业发展。</t>
        </is>
      </c>
      <c r="I570" s="65" t="n">
        <v>5</v>
      </c>
      <c r="J570" s="164" t="n">
        <v>0.0179</v>
      </c>
      <c r="K570" s="164" t="n">
        <v>0.0716</v>
      </c>
      <c r="L570" s="65" t="inlineStr">
        <is>
          <t>畜牧局</t>
        </is>
      </c>
      <c r="M570" s="65" t="inlineStr">
        <is>
          <t>虎洞镇</t>
        </is>
      </c>
      <c r="N570" s="65" t="n">
        <v>2020.12</v>
      </c>
      <c r="O570" s="65" t="n"/>
    </row>
    <row r="571" ht="60" customFormat="1" customHeight="1" s="2">
      <c r="A571" s="32" t="inlineStr">
        <is>
          <t>（27）</t>
        </is>
      </c>
      <c r="B571" s="65" t="inlineStr">
        <is>
          <t>环县演武宏丰养殖农民专业合作社育肥场建设补助项目</t>
        </is>
      </c>
      <c r="C571" s="65" t="inlineStr">
        <is>
          <t>新建</t>
        </is>
      </c>
      <c r="D571" s="65" t="inlineStr">
        <is>
          <t>2021.01
-
2021.12</t>
        </is>
      </c>
      <c r="E571" s="65" t="inlineStr">
        <is>
          <t>演武乡
路家塬村</t>
        </is>
      </c>
      <c r="F571" s="34" t="inlineStr">
        <is>
          <t>育肥场总投资98.47万元，新建育肥羊舍1426.5㎡，育肥舍每平方米造价475元，申请财政补助资金28.53万元，其中育肥羊舍600.6㎡归路家塬村集体所有，育肥场按照高于市场价的收购标准，敞开收购周边养殖场户2月龄及以上断奶羔羊，按照育肥羊生产标准，进行集中育肥。</t>
        </is>
      </c>
      <c r="G571" s="65" t="n">
        <v>28.53</v>
      </c>
      <c r="H571" s="34" t="inlineStr">
        <is>
          <t>解决养殖场户断奶羔羊卖难问题，帮助养殖场户就近实现资源变资金，助推肉羊产业发展。</t>
        </is>
      </c>
      <c r="I571" s="65" t="n">
        <v>5</v>
      </c>
      <c r="J571" s="164" t="n">
        <v>0.0166</v>
      </c>
      <c r="K571" s="164" t="n">
        <v>0.0664</v>
      </c>
      <c r="L571" s="65" t="inlineStr">
        <is>
          <t>畜牧局</t>
        </is>
      </c>
      <c r="M571" s="65" t="inlineStr">
        <is>
          <t>演武乡</t>
        </is>
      </c>
      <c r="N571" s="65" t="n">
        <v>2020.12</v>
      </c>
      <c r="O571" s="65" t="n"/>
    </row>
    <row r="572" ht="60" customFormat="1" customHeight="1" s="2">
      <c r="A572" s="32" t="inlineStr">
        <is>
          <t>（28）</t>
        </is>
      </c>
      <c r="B572" s="65" t="inlineStr">
        <is>
          <t>环县鹏翔养殖专业合作社育肥场建设补助项目</t>
        </is>
      </c>
      <c r="C572" s="65" t="inlineStr">
        <is>
          <t>新建</t>
        </is>
      </c>
      <c r="D572" s="65" t="inlineStr">
        <is>
          <t>2021.01
-
2021.12</t>
        </is>
      </c>
      <c r="E572" s="65" t="inlineStr">
        <is>
          <t>芦家湾乡
王庄村</t>
        </is>
      </c>
      <c r="F572" s="34" t="inlineStr">
        <is>
          <t>育肥场总投资94.98万元，新建育肥羊舍1387.1㎡，育肥舍每平方米造价475元，申请财政补助资金27.742万元，其中育肥羊舍584㎡归王庄村集体所有，育肥场按照高于市场价的收购标准，敞开收购周边养殖场户2月龄及以上断奶羔羊，按照育肥羊生产标准，进行集中育肥。</t>
        </is>
      </c>
      <c r="G572" s="65" t="n">
        <v>27.742</v>
      </c>
      <c r="H572" s="34" t="inlineStr">
        <is>
          <t>解决养殖场户断奶羔羊卖难问题，帮助养殖场户就近实现资源变资金，助推肉羊产业发展。</t>
        </is>
      </c>
      <c r="I572" s="65" t="n">
        <v>6</v>
      </c>
      <c r="J572" s="164" t="n">
        <v>0.0256</v>
      </c>
      <c r="K572" s="164" t="n">
        <v>0.1024</v>
      </c>
      <c r="L572" s="65" t="inlineStr">
        <is>
          <t>畜牧局</t>
        </is>
      </c>
      <c r="M572" s="65" t="inlineStr">
        <is>
          <t>芦家湾乡</t>
        </is>
      </c>
      <c r="N572" s="65" t="n">
        <v>2020.12</v>
      </c>
      <c r="O572" s="65" t="n"/>
    </row>
    <row r="573" ht="60" customFormat="1" customHeight="1" s="2">
      <c r="A573" s="32" t="inlineStr">
        <is>
          <t>（29）</t>
        </is>
      </c>
      <c r="B573" s="65" t="inlineStr">
        <is>
          <t>牧康丰茂草畜产业专业合作社育肥场补助项目</t>
        </is>
      </c>
      <c r="C573" s="65" t="inlineStr">
        <is>
          <t>新建</t>
        </is>
      </c>
      <c r="D573" s="65" t="inlineStr">
        <is>
          <t>2021.01
-
2021.12</t>
        </is>
      </c>
      <c r="E573" s="65" t="inlineStr">
        <is>
          <t>木钵镇殷家桥村</t>
        </is>
      </c>
      <c r="F573" s="34" t="inlineStr">
        <is>
          <t>育肥场总投资205.05万元，新建育肥羊舍3000㎡，育肥舍每平方米造价475元，申请财政补助资金60万元，其中育肥羊舍1263.2㎡归殷家桥村集体所有，育肥场按照高于市场价的收购标准，敞开收购周边养殖场户2月龄及以上断奶羔羊，按照育肥羊生产标准，进行集中育肥。</t>
        </is>
      </c>
      <c r="G573" s="65" t="n">
        <v>60</v>
      </c>
      <c r="H573" s="34" t="inlineStr">
        <is>
          <t>解决养殖场户断奶羔羊卖难问题，帮助养殖场户就近实现资源变资金，助推肉羊产业发展。</t>
        </is>
      </c>
      <c r="I573" s="65" t="n">
        <v>5</v>
      </c>
      <c r="J573" s="164" t="n">
        <v>0.036</v>
      </c>
      <c r="K573" s="164" t="n">
        <v>0.144</v>
      </c>
      <c r="L573" s="65" t="inlineStr">
        <is>
          <t>畜牧局</t>
        </is>
      </c>
      <c r="M573" s="65" t="inlineStr">
        <is>
          <t>木钵镇</t>
        </is>
      </c>
      <c r="N573" s="65" t="n">
        <v>2020.12</v>
      </c>
      <c r="O573" s="65" t="n"/>
    </row>
    <row r="574" ht="60" customFormat="1" customHeight="1" s="2">
      <c r="A574" s="32" t="inlineStr">
        <is>
          <t>（30）</t>
        </is>
      </c>
      <c r="B574" s="65" t="inlineStr">
        <is>
          <t>环县德华澳美肉羊良种繁育专业合作社联合社育肥场建设补助项目</t>
        </is>
      </c>
      <c r="C574" s="65" t="inlineStr">
        <is>
          <t>新建</t>
        </is>
      </c>
      <c r="D574" s="65" t="inlineStr">
        <is>
          <t>2021.01
-
2021.12</t>
        </is>
      </c>
      <c r="E574" s="65" t="inlineStr">
        <is>
          <t>木钵镇殷家桥村</t>
        </is>
      </c>
      <c r="F574" s="34" t="inlineStr">
        <is>
          <t>育肥场总投资956.72万元，新建育肥羊舍14043.9㎡，育肥舍每平方米造价475元，申请财政补助资金280.878万元，其中育肥羊舍5913.2㎡归殷家桥村集体所有，育肥场按照高于市场价的收购标准，敞开收购周边养殖场户2月龄及以上断奶羔羊，按照育肥羊生产标准，进行集中育肥。</t>
        </is>
      </c>
      <c r="G574" s="65" t="n">
        <v>280.878</v>
      </c>
      <c r="H574" s="34" t="inlineStr">
        <is>
          <t>解决养殖场户断奶羔羊卖难问题，帮助养殖场户就近实现资源变资金，助推肉羊产业发展。</t>
        </is>
      </c>
      <c r="I574" s="65" t="n">
        <v>6</v>
      </c>
      <c r="J574" s="164" t="n">
        <v>0.3321</v>
      </c>
      <c r="K574" s="164" t="n">
        <v>1.3284</v>
      </c>
      <c r="L574" s="65" t="inlineStr">
        <is>
          <t>畜牧局</t>
        </is>
      </c>
      <c r="M574" s="65" t="inlineStr">
        <is>
          <t>木钵镇</t>
        </is>
      </c>
      <c r="N574" s="65" t="n">
        <v>2020.12</v>
      </c>
      <c r="O574" s="65" t="n"/>
    </row>
    <row r="575" ht="45" customFormat="1" customHeight="1" s="2">
      <c r="A575" s="21" t="inlineStr">
        <is>
          <t>3.2</t>
        </is>
      </c>
      <c r="B575" s="24" t="inlineStr">
        <is>
          <t>全混合发酵日粮（TMF）生产加工线建设</t>
        </is>
      </c>
      <c r="C575" s="24" t="inlineStr">
        <is>
          <t>新建</t>
        </is>
      </c>
      <c r="D575" s="24" t="inlineStr">
        <is>
          <t>2021.01
-
2021.12</t>
        </is>
      </c>
      <c r="E575" s="24" t="inlineStr">
        <is>
          <t>曲子镇</t>
        </is>
      </c>
      <c r="F575" s="31" t="inlineStr">
        <is>
          <t>新建曲子镇西沟村众鑫联合社全混合发酵日粮（TMF）生产加工厂两处，配套相关设施设备。产权归村集体所有。</t>
        </is>
      </c>
      <c r="G575" s="24" t="n">
        <v>150</v>
      </c>
      <c r="H575" s="31" t="inlineStr">
        <is>
          <t>实施牧草全日粮加工，推动养殖场户科配方饲喂，</t>
        </is>
      </c>
      <c r="I575" s="24" t="inlineStr">
        <is>
          <t>1</t>
        </is>
      </c>
      <c r="J575" s="160" t="n">
        <v>0.0125</v>
      </c>
      <c r="K575" s="160" t="n">
        <v>0.0608</v>
      </c>
      <c r="L575" s="24" t="inlineStr">
        <is>
          <t>畜牧局</t>
        </is>
      </c>
      <c r="M575" s="24" t="inlineStr">
        <is>
          <t>曲子镇</t>
        </is>
      </c>
      <c r="N575" s="24" t="n">
        <v>2020.12</v>
      </c>
      <c r="O575" s="24" t="n"/>
    </row>
    <row r="576" ht="33.75" customFormat="1" customHeight="1" s="2">
      <c r="A576" s="21" t="inlineStr">
        <is>
          <t>3.3</t>
        </is>
      </c>
      <c r="B576" s="24" t="inlineStr">
        <is>
          <t>10万只纯进口奶山羊扩繁基地建设</t>
        </is>
      </c>
      <c r="C576" s="24" t="inlineStr">
        <is>
          <t>新建</t>
        </is>
      </c>
      <c r="D576" s="24" t="inlineStr">
        <is>
          <t>2021.01
-
2021.12</t>
        </is>
      </c>
      <c r="E576" s="24" t="inlineStr">
        <is>
          <t>环城镇</t>
        </is>
      </c>
      <c r="F576" s="31" t="inlineStr">
        <is>
          <t>资金用于环城镇白草塬10万只纯进口奶山羊扩繁基地建设。产权归畜牧局所有。</t>
        </is>
      </c>
      <c r="G576" s="24" t="n">
        <v>800</v>
      </c>
      <c r="H576" s="31" t="inlineStr">
        <is>
          <t>支持伟赫乳业达标生产，大力发展奶山羊，实现原奶就地</t>
        </is>
      </c>
      <c r="I576" s="24" t="inlineStr">
        <is>
          <t>65</t>
        </is>
      </c>
      <c r="J576" s="160" t="n">
        <v>1.1758</v>
      </c>
      <c r="K576" s="160" t="n">
        <v>4.9386</v>
      </c>
      <c r="L576" s="24" t="inlineStr">
        <is>
          <t>畜牧局</t>
        </is>
      </c>
      <c r="M576" s="24" t="inlineStr">
        <is>
          <t>环城镇</t>
        </is>
      </c>
      <c r="N576" s="24" t="n">
        <v>2020.12</v>
      </c>
      <c r="O576" s="24" t="n"/>
    </row>
    <row r="577" ht="40" customFormat="1" customHeight="1" s="4">
      <c r="A577" s="21" t="inlineStr">
        <is>
          <t>3.4</t>
        </is>
      </c>
      <c r="B577" s="24" t="inlineStr">
        <is>
          <t>肉羊产业龙头企业建设项目</t>
        </is>
      </c>
      <c r="C577" s="24" t="inlineStr">
        <is>
          <t>新建</t>
        </is>
      </c>
      <c r="D577" s="24" t="inlineStr">
        <is>
          <t>2021.01
-
2021.12</t>
        </is>
      </c>
      <c r="E577" s="24" t="inlineStr">
        <is>
          <t>木钵等乡镇</t>
        </is>
      </c>
      <c r="F577" s="31" t="inlineStr">
        <is>
          <t>扶持庆环、中盛、牧康、羊羔肉集团公司等肉羊产业龙头企业基地建设。</t>
        </is>
      </c>
      <c r="G577" s="24" t="n">
        <v>600</v>
      </c>
      <c r="H577" s="31" t="inlineStr">
        <is>
          <t>支持龙头企业进行设施设备升级改造，提高科学化饲养管理水平，示范带动周边农户科学养殖。</t>
        </is>
      </c>
      <c r="I577" s="24" t="n">
        <v>120</v>
      </c>
      <c r="J577" s="160" t="n">
        <v>0.8977000000000001</v>
      </c>
      <c r="K577" s="160" t="n">
        <v>3.6175</v>
      </c>
      <c r="L577" s="24" t="inlineStr">
        <is>
          <t>畜牧局</t>
        </is>
      </c>
      <c r="M577" s="24" t="inlineStr">
        <is>
          <t>有关乡镇</t>
        </is>
      </c>
      <c r="N577" s="24" t="n">
        <v>2020.12</v>
      </c>
      <c r="O577" s="24" t="n"/>
    </row>
    <row r="578" ht="40" customFormat="1" customHeight="1" s="2">
      <c r="A578" s="32" t="inlineStr">
        <is>
          <t>(1)</t>
        </is>
      </c>
      <c r="B578" s="29" t="inlineStr">
        <is>
          <t>庆环公司养殖基地提升项目</t>
        </is>
      </c>
      <c r="C578" s="24" t="inlineStr">
        <is>
          <t>新建</t>
        </is>
      </c>
      <c r="D578" s="24" t="inlineStr">
        <is>
          <t>2021.01
-
2021.12</t>
        </is>
      </c>
      <c r="E578" s="24" t="inlineStr">
        <is>
          <t>木钵镇
山城乡</t>
        </is>
      </c>
      <c r="F578" s="62" t="inlineStr">
        <is>
          <t>扶持庆环公司木钵镇6万只商品羔羊育肥基地及山城乡贾塬村养殖基地进行羊床、刮粪板、自动饮水等相关设施设备维修改造，优化设施设备，提高公司经营管理水平，资产归殷家桥村、八里铺村所有。</t>
        </is>
      </c>
      <c r="G578" s="29" t="n">
        <v>120</v>
      </c>
      <c r="H578" s="62" t="inlineStr">
        <is>
          <t>支持龙头企业进行设施设备升级改造，提高科学化饲养管理水平，示范带动周边农户科学养殖。</t>
        </is>
      </c>
      <c r="I578" s="29" t="n">
        <v>2</v>
      </c>
      <c r="J578" s="163" t="n">
        <v>0.0367</v>
      </c>
      <c r="K578" s="163" t="n">
        <v>0.154</v>
      </c>
      <c r="L578" s="29" t="inlineStr">
        <is>
          <t>畜牧局</t>
        </is>
      </c>
      <c r="M578" s="29" t="inlineStr">
        <is>
          <t>庆环
公司</t>
        </is>
      </c>
      <c r="N578" s="24" t="n">
        <v>2020.12</v>
      </c>
      <c r="O578" s="24" t="n"/>
    </row>
    <row r="579" ht="40" customFormat="1" customHeight="1" s="2">
      <c r="A579" s="32" t="inlineStr">
        <is>
          <t>(2)</t>
        </is>
      </c>
      <c r="B579" s="29" t="inlineStr">
        <is>
          <t>众成联合社车道镇育肥场养殖基地提升项目</t>
        </is>
      </c>
      <c r="C579" s="24" t="inlineStr">
        <is>
          <t>新建</t>
        </is>
      </c>
      <c r="D579" s="24" t="inlineStr">
        <is>
          <t>2021.01
-
2021.12</t>
        </is>
      </c>
      <c r="E579" s="24" t="inlineStr">
        <is>
          <t>车道镇</t>
        </is>
      </c>
      <c r="F579" s="62" t="inlineStr">
        <is>
          <t>扶持中盛公司车道镇双庙20万只育肥场进行羊舍换气扇改造、无害化处理设施设备购置等，优化设施设备，提高公司经营管理水平，资产归双庙村所有。</t>
        </is>
      </c>
      <c r="G579" s="29" t="n">
        <v>50</v>
      </c>
      <c r="H579" s="62" t="inlineStr">
        <is>
          <t>支持龙头企业进行设施设备升级改造，提高科学化饲养管理水平，示范带动周边农户科学养殖。</t>
        </is>
      </c>
      <c r="I579" s="29" t="n">
        <v>16</v>
      </c>
      <c r="J579" s="163" t="n">
        <v>0.4552</v>
      </c>
      <c r="K579" s="163" t="n">
        <v>1.8208</v>
      </c>
      <c r="L579" s="29" t="inlineStr">
        <is>
          <t>畜牧局</t>
        </is>
      </c>
      <c r="M579" s="29" t="inlineStr">
        <is>
          <t>众成联合社</t>
        </is>
      </c>
      <c r="N579" s="29" t="n">
        <v>2020.12</v>
      </c>
      <c r="O579" s="24" t="n"/>
      <c r="Q579" s="63" t="n"/>
    </row>
    <row r="580" ht="40" customFormat="1" customHeight="1" s="2">
      <c r="A580" s="32" t="inlineStr">
        <is>
          <t>(3)</t>
        </is>
      </c>
      <c r="B580" s="29" t="inlineStr">
        <is>
          <t>中盛公司张塬羊场养殖基地提升项目</t>
        </is>
      </c>
      <c r="C580" s="24" t="inlineStr">
        <is>
          <t>新建</t>
        </is>
      </c>
      <c r="D580" s="24" t="inlineStr">
        <is>
          <t>2021.01
-
2021.12</t>
        </is>
      </c>
      <c r="E580" s="24" t="inlineStr">
        <is>
          <t>洪德镇</t>
        </is>
      </c>
      <c r="F580" s="62" t="inlineStr">
        <is>
          <t>扶持洪德镇中盛公司张塬羊场进行道路、围墙及堆粪场等设施设备维修改造，优化设施设备，提高公司经营管理水平，资产归张塬村所有。</t>
        </is>
      </c>
      <c r="G580" s="29" t="n">
        <v>80</v>
      </c>
      <c r="H580" s="62" t="inlineStr">
        <is>
          <t>支持龙头企业进行设施设备升级改造，提高科学化饲养管理水平，示范带动周边农户科学养殖。</t>
        </is>
      </c>
      <c r="I580" s="29" t="n">
        <v>1</v>
      </c>
      <c r="J580" s="163" t="n">
        <v>0.0353</v>
      </c>
      <c r="K580" s="163" t="n">
        <v>0.1412</v>
      </c>
      <c r="L580" s="29" t="inlineStr">
        <is>
          <t>畜牧局</t>
        </is>
      </c>
      <c r="M580" s="29" t="inlineStr">
        <is>
          <t>中盛
公司</t>
        </is>
      </c>
      <c r="N580" s="29" t="n">
        <v>2020.12</v>
      </c>
      <c r="O580" s="24" t="n"/>
    </row>
    <row r="581" ht="40" customFormat="1" customHeight="1" s="2">
      <c r="A581" s="32" t="inlineStr">
        <is>
          <t>(4)</t>
        </is>
      </c>
      <c r="B581" s="29" t="inlineStr">
        <is>
          <t>中盛公司城东塬养殖基地雨污分流设施建设项目</t>
        </is>
      </c>
      <c r="C581" s="24" t="inlineStr">
        <is>
          <t>新建</t>
        </is>
      </c>
      <c r="D581" s="24" t="inlineStr">
        <is>
          <t>2021.01
-
2021.12</t>
        </is>
      </c>
      <c r="E581" s="24" t="inlineStr">
        <is>
          <t>环城镇</t>
        </is>
      </c>
      <c r="F581" s="62" t="inlineStr">
        <is>
          <t>扶持中盛公司环城镇城东塬羊场进行雨污分流改造升级，提高养殖场基础设施建设水平和养殖效益，资产归城东塬村所有。</t>
        </is>
      </c>
      <c r="G581" s="29" t="n">
        <v>20</v>
      </c>
      <c r="H581" s="62" t="inlineStr">
        <is>
          <t>支持龙头企业进行设施设备升级改造，提高科学化饲养管理水平，示范带动周边农户科学养殖。</t>
        </is>
      </c>
      <c r="I581" s="29" t="n">
        <v>1</v>
      </c>
      <c r="J581" s="163" t="n">
        <v>0.0218</v>
      </c>
      <c r="K581" s="163" t="n">
        <v>0.0872</v>
      </c>
      <c r="L581" s="29" t="inlineStr">
        <is>
          <t>畜牧局</t>
        </is>
      </c>
      <c r="M581" s="29" t="inlineStr">
        <is>
          <t>中盛公司</t>
        </is>
      </c>
      <c r="N581" s="29" t="n">
        <v>2020.12</v>
      </c>
      <c r="O581" s="24" t="n"/>
    </row>
    <row r="582" ht="40" customFormat="1" customHeight="1" s="2">
      <c r="A582" s="32" t="inlineStr">
        <is>
          <t>(5)</t>
        </is>
      </c>
      <c r="B582" s="29" t="inlineStr">
        <is>
          <t>环县牧康牧业公司洪德镇赵洼村育肥场数字化系统建设项目</t>
        </is>
      </c>
      <c r="C582" s="24" t="inlineStr">
        <is>
          <t>新建</t>
        </is>
      </c>
      <c r="D582" s="24" t="inlineStr">
        <is>
          <t>2021.01
-
2021.12</t>
        </is>
      </c>
      <c r="E582" s="24" t="inlineStr">
        <is>
          <t>洪德镇</t>
        </is>
      </c>
      <c r="F582" s="62" t="inlineStr">
        <is>
          <t>扶持环县牧康牧业公司洪德镇赵洼育肥场进行数字化管理系统建设，提高育肥场数字化管理水平和养殖效益，资产归赵洼村所有。</t>
        </is>
      </c>
      <c r="G582" s="29" t="n">
        <v>40</v>
      </c>
      <c r="H582" s="62" t="inlineStr">
        <is>
          <t>支持龙头企业进行设施设备升级改造，提高科学化饲养管理水平，示范带动周边农户科学养殖。</t>
        </is>
      </c>
      <c r="I582" s="29" t="n">
        <v>1</v>
      </c>
      <c r="J582" s="163" t="n">
        <v>0.0367</v>
      </c>
      <c r="K582" s="163" t="n">
        <v>0.1661</v>
      </c>
      <c r="L582" s="29" t="inlineStr">
        <is>
          <t>畜牧局</t>
        </is>
      </c>
      <c r="M582" s="29" t="inlineStr">
        <is>
          <t>牧康
公司</t>
        </is>
      </c>
      <c r="N582" s="29" t="n">
        <v>2020.12</v>
      </c>
      <c r="O582" s="24" t="n"/>
    </row>
    <row r="583" ht="45" customFormat="1" customHeight="1" s="2">
      <c r="A583" s="32" t="inlineStr">
        <is>
          <t>(6)</t>
        </is>
      </c>
      <c r="B583" s="29" t="inlineStr">
        <is>
          <t>环县羊羔肉产业集团公司52个示范社基础设施改造维修项目</t>
        </is>
      </c>
      <c r="C583" s="24" t="inlineStr">
        <is>
          <t>新建</t>
        </is>
      </c>
      <c r="D583" s="24" t="inlineStr">
        <is>
          <t>2021.01
-
2021.12</t>
        </is>
      </c>
      <c r="E583" s="24" t="inlineStr">
        <is>
          <t>毛井镇、山城乡等11个乡镇</t>
        </is>
      </c>
      <c r="F583" s="62" t="inlineStr">
        <is>
          <t>扶持环县羊羔肉产业集团公司52个示范社进行道路、羊棚和草棚等相关设施设备维护及维修，提高养殖基地基础设施建设水平和养殖效益，资产归环县羊羔肉产业集团所有。</t>
        </is>
      </c>
      <c r="G583" s="29" t="n">
        <v>290</v>
      </c>
      <c r="H583" s="62" t="inlineStr">
        <is>
          <t>支持龙头企业进行设施设备升级改造，提高科学化饲养管理水平，示范带动周边农户科学养殖。</t>
        </is>
      </c>
      <c r="I583" s="29" t="n">
        <v>99</v>
      </c>
      <c r="J583" s="163" t="n">
        <v>0.312</v>
      </c>
      <c r="K583" s="163" t="n">
        <v>1.2482</v>
      </c>
      <c r="L583" s="29" t="inlineStr">
        <is>
          <t>畜牧局</t>
        </is>
      </c>
      <c r="M583" s="29" t="inlineStr">
        <is>
          <t>曲子镇
羊羔肉集团</t>
        </is>
      </c>
      <c r="N583" s="29" t="n">
        <v>2020.12</v>
      </c>
      <c r="O583" s="24" t="n"/>
    </row>
    <row r="584" ht="40" customFormat="1" customHeight="1" s="4">
      <c r="A584" s="21" t="inlineStr">
        <is>
          <t>3.5</t>
        </is>
      </c>
      <c r="B584" s="24" t="inlineStr">
        <is>
          <t>毛井镇高家洼村贮草棚建设项目</t>
        </is>
      </c>
      <c r="C584" s="24" t="inlineStr">
        <is>
          <t>新建</t>
        </is>
      </c>
      <c r="D584" s="24" t="inlineStr">
        <is>
          <t>2021.01
-
2021.13</t>
        </is>
      </c>
      <c r="E584" s="24" t="inlineStr">
        <is>
          <t>高家洼村</t>
        </is>
      </c>
      <c r="F584" s="31" t="inlineStr">
        <is>
          <t>扶持毛井镇高家洼村新建500㎡、容积3000m³草棚1座，资产归村集体所有。</t>
        </is>
      </c>
      <c r="G584" s="24" t="n">
        <v>18</v>
      </c>
      <c r="H584" s="31" t="inlineStr">
        <is>
          <t>提高饲草利用率，带动周边农户发展草产业。</t>
        </is>
      </c>
      <c r="I584" s="24" t="n">
        <v>1</v>
      </c>
      <c r="J584" s="160" t="n">
        <v>0.0116</v>
      </c>
      <c r="K584" s="160" t="n">
        <v>0.0463</v>
      </c>
      <c r="L584" s="24" t="inlineStr">
        <is>
          <t>畜牧局</t>
        </is>
      </c>
      <c r="M584" s="24" t="inlineStr">
        <is>
          <t>毛井镇</t>
        </is>
      </c>
      <c r="N584" s="24" t="n">
        <v>2020.12</v>
      </c>
      <c r="O584" s="24" t="n"/>
    </row>
    <row r="585" ht="32" customFormat="1" customHeight="1" s="2">
      <c r="A585" s="51" t="inlineStr">
        <is>
          <t>4</t>
        </is>
      </c>
      <c r="B585" s="48" t="inlineStr">
        <is>
          <t>农机物资购置
补贴项目</t>
        </is>
      </c>
      <c r="C585" s="48" t="n"/>
      <c r="D585" s="48" t="n"/>
      <c r="E585" s="48" t="n"/>
      <c r="F585" s="48" t="n"/>
      <c r="G585" s="48">
        <f>G586+G648+G688+G689+G705+G607+G614+G633</f>
        <v/>
      </c>
      <c r="H585" s="165" t="n"/>
      <c r="I585" s="48" t="n"/>
      <c r="J585" s="166" t="n"/>
      <c r="K585" s="166" t="n"/>
      <c r="L585" s="48" t="n"/>
      <c r="M585" s="48" t="n"/>
      <c r="N585" s="48" t="n"/>
      <c r="O585" s="48" t="n"/>
    </row>
    <row r="586" ht="33.75" customFormat="1" customHeight="1" s="2">
      <c r="A586" s="21" t="inlineStr">
        <is>
          <t>4.1</t>
        </is>
      </c>
      <c r="B586" s="24" t="inlineStr">
        <is>
          <t>农机及饲草机械购置项目合计</t>
        </is>
      </c>
      <c r="C586" s="24" t="inlineStr">
        <is>
          <t>新建</t>
        </is>
      </c>
      <c r="D586" s="24" t="inlineStr">
        <is>
          <t>2021.03
-
2021.12</t>
        </is>
      </c>
      <c r="E586" s="24" t="inlineStr">
        <is>
          <t>各乡镇</t>
        </is>
      </c>
      <c r="F586" s="31" t="inlineStr">
        <is>
          <t>扶持全县3334户湖羊养殖户每户补助多功能铡草揉丝一体机1台。产权归农户所有。</t>
        </is>
      </c>
      <c r="G586" s="24">
        <f>SUM(G587:G606)</f>
        <v/>
      </c>
      <c r="H586" s="31" t="inlineStr">
        <is>
          <t>扶持农户发展草畜产业，提升农机化服务水平，帮助农户增收增效。</t>
        </is>
      </c>
      <c r="I586" s="24">
        <f>SUM(I587:I606)</f>
        <v/>
      </c>
      <c r="J586" s="160">
        <f>SUM(J587:J606)</f>
        <v/>
      </c>
      <c r="K586" s="160">
        <f>SUM(K587:K606)</f>
        <v/>
      </c>
      <c r="L586" s="24" t="inlineStr">
        <is>
          <t>农机中心</t>
        </is>
      </c>
      <c r="M586" s="24" t="inlineStr">
        <is>
          <t>乡镇村</t>
        </is>
      </c>
      <c r="N586" s="24" t="n">
        <v>2020.12</v>
      </c>
      <c r="O586" s="24" t="n"/>
    </row>
    <row r="587" ht="39" customFormat="1" customHeight="1" s="2">
      <c r="A587" s="32" t="inlineStr">
        <is>
          <t>(1)</t>
        </is>
      </c>
      <c r="B587" s="65" t="inlineStr">
        <is>
          <t>农机购置</t>
        </is>
      </c>
      <c r="C587" s="65" t="inlineStr">
        <is>
          <t>新建</t>
        </is>
      </c>
      <c r="D587" s="65" t="inlineStr">
        <is>
          <t>2021.01
-
2021.12</t>
        </is>
      </c>
      <c r="E587" s="65" t="inlineStr">
        <is>
          <t>南湫乡</t>
        </is>
      </c>
      <c r="F587" s="34" t="inlineStr">
        <is>
          <t>为157户湖羊养殖户购置补助多功能铡草揉丝一体机157台。其中，代家洼村34台，党家洼村8台，洪涝池村48台，花儿山村33台，岳后7台，双井子村23台，杨兴堡村4台。</t>
        </is>
      </c>
      <c r="G587" s="65" t="n">
        <v>58.561</v>
      </c>
      <c r="H587" s="34" t="inlineStr">
        <is>
          <t>扶持农户发展草畜产业，提升农机化服务水平，帮助农户增收增效。</t>
        </is>
      </c>
      <c r="I587" s="65" t="n">
        <v>7</v>
      </c>
      <c r="J587" s="164" t="n">
        <v>0.0157</v>
      </c>
      <c r="K587" s="164" t="n">
        <v>0.628</v>
      </c>
      <c r="L587" s="65" t="inlineStr">
        <is>
          <t>农机中心</t>
        </is>
      </c>
      <c r="M587" s="65" t="inlineStr">
        <is>
          <t>南湫乡</t>
        </is>
      </c>
      <c r="N587" s="65" t="n">
        <v>2020.12</v>
      </c>
      <c r="O587" s="65" t="n"/>
    </row>
    <row r="588" ht="57" customFormat="1" customHeight="1" s="2">
      <c r="A588" s="32" t="inlineStr">
        <is>
          <t>(2)</t>
        </is>
      </c>
      <c r="B588" s="65" t="inlineStr">
        <is>
          <t>农机购置</t>
        </is>
      </c>
      <c r="C588" s="65" t="inlineStr">
        <is>
          <t>新建</t>
        </is>
      </c>
      <c r="D588" s="65" t="inlineStr">
        <is>
          <t>2021.01
-
2021.12</t>
        </is>
      </c>
      <c r="E588" s="65" t="inlineStr">
        <is>
          <t>天池乡</t>
        </is>
      </c>
      <c r="F588" s="34" t="inlineStr">
        <is>
          <t>为187户湖羊养殖户购置补助多功能铡草揉丝一体机187台，其中：天池村23台、张邓塬村18台、殷屈河村10台、潘老庄村18台、大庄台村2台、四合掌村2台、老庄湾村4台、井渠淌村4台、鲜岔村9台、碾盘岭村1户、曹李川村4台，大方山村4台，梁河村15台，苏北岔村33台，吴城子村34台，喜家平村6台。</t>
        </is>
      </c>
      <c r="G588" s="65" t="n">
        <v>64.67700000000001</v>
      </c>
      <c r="H588" s="34" t="inlineStr">
        <is>
          <t>扶持农户发展草畜产业，提升农机化服务水平，帮助农户增收增效。</t>
        </is>
      </c>
      <c r="I588" s="65" t="n">
        <v>16</v>
      </c>
      <c r="J588" s="164" t="n">
        <v>0.0187</v>
      </c>
      <c r="K588" s="164" t="n">
        <v>0.07480000000000001</v>
      </c>
      <c r="L588" s="65" t="inlineStr">
        <is>
          <t>农机中心</t>
        </is>
      </c>
      <c r="M588" s="65" t="inlineStr">
        <is>
          <t>天池乡</t>
        </is>
      </c>
      <c r="N588" s="65" t="n">
        <v>2020.12</v>
      </c>
      <c r="O588" s="65" t="n"/>
    </row>
    <row r="589" ht="65" customFormat="1" customHeight="1" s="2">
      <c r="A589" s="32" t="inlineStr">
        <is>
          <t>(3)</t>
        </is>
      </c>
      <c r="B589" s="65" t="inlineStr">
        <is>
          <t>农机购置</t>
        </is>
      </c>
      <c r="C589" s="65" t="inlineStr">
        <is>
          <t>新建</t>
        </is>
      </c>
      <c r="D589" s="65" t="inlineStr">
        <is>
          <t>2021.01
-
2021.12</t>
        </is>
      </c>
      <c r="E589" s="65" t="inlineStr">
        <is>
          <t xml:space="preserve">木钵镇
</t>
        </is>
      </c>
      <c r="F589" s="34" t="inlineStr">
        <is>
          <t>为153户湖羊养殖户购置补助多功能铡草揉丝一体机153台。其中，白家掌村29台，曹旗村10台，邓寨子村12台，二合塬村14台，高楼塬村2台，高寨村4台，关营村3台，郭西掌村20台，韩洼子村5台，刘家塬村4台，罗家沟村7台，木钵街村1台，坪子塬村23台，水坝滩村3台，殷家桥村9台，周湾村7台。</t>
        </is>
      </c>
      <c r="G589" s="65" t="n">
        <v>51.221</v>
      </c>
      <c r="H589" s="34" t="inlineStr">
        <is>
          <t>扶持农户发展草畜产业，提升农机化服务水平，帮助农户增收增效。</t>
        </is>
      </c>
      <c r="I589" s="65" t="n">
        <v>7</v>
      </c>
      <c r="J589" s="164" t="n">
        <v>0.0153</v>
      </c>
      <c r="K589" s="164" t="n">
        <v>0.0612</v>
      </c>
      <c r="L589" s="65" t="inlineStr">
        <is>
          <t>农机中心</t>
        </is>
      </c>
      <c r="M589" s="65" t="inlineStr">
        <is>
          <t xml:space="preserve">木钵镇
</t>
        </is>
      </c>
      <c r="N589" s="65" t="n">
        <v>2020.12</v>
      </c>
      <c r="O589" s="65" t="n"/>
    </row>
    <row r="590" ht="59" customFormat="1" customHeight="1" s="2">
      <c r="A590" s="32" t="inlineStr">
        <is>
          <t>(4)</t>
        </is>
      </c>
      <c r="B590" s="65" t="inlineStr">
        <is>
          <t>农机购置</t>
        </is>
      </c>
      <c r="C590" s="65" t="inlineStr">
        <is>
          <t>新建</t>
        </is>
      </c>
      <c r="D590" s="65" t="inlineStr">
        <is>
          <t>2021.01
-
2021.12</t>
        </is>
      </c>
      <c r="E590" s="65" t="inlineStr">
        <is>
          <t>小南沟乡</t>
        </is>
      </c>
      <c r="F590" s="34" t="inlineStr">
        <is>
          <t>为109户湖羊养殖户购置补助多功能铡草揉丝一体机109台。其中，许掌村26台，丁寨柯4台，粉子山村12台，李上山4台，李塬村31台，汪天子15台，小南沟村1台，许掌村4台，燕麦掌村8台，杨湖套子4台。</t>
        </is>
      </c>
      <c r="G590" s="65" t="n">
        <v>39.195</v>
      </c>
      <c r="H590" s="34" t="inlineStr">
        <is>
          <t>扶持农户发展草畜产业，提升农机化服务水平，帮助农户增收增效。</t>
        </is>
      </c>
      <c r="I590" s="65" t="n">
        <v>9</v>
      </c>
      <c r="J590" s="164" t="n">
        <v>0.0109</v>
      </c>
      <c r="K590" s="164" t="n">
        <v>0.0436</v>
      </c>
      <c r="L590" s="65" t="inlineStr">
        <is>
          <t>农机中心</t>
        </is>
      </c>
      <c r="M590" s="65" t="inlineStr">
        <is>
          <t>小南沟乡</t>
        </is>
      </c>
      <c r="N590" s="65" t="n">
        <v>2020.12</v>
      </c>
      <c r="O590" s="65" t="n"/>
    </row>
    <row r="591" ht="59" customFormat="1" customHeight="1" s="2">
      <c r="A591" s="32" t="inlineStr">
        <is>
          <t>(5)</t>
        </is>
      </c>
      <c r="B591" s="65" t="inlineStr">
        <is>
          <t>农机购置</t>
        </is>
      </c>
      <c r="C591" s="65" t="inlineStr">
        <is>
          <t>新建</t>
        </is>
      </c>
      <c r="D591" s="65" t="inlineStr">
        <is>
          <t>2021.01
-
2021.12</t>
        </is>
      </c>
      <c r="E591" s="65" t="inlineStr">
        <is>
          <t>曲子镇</t>
        </is>
      </c>
      <c r="F591" s="34" t="inlineStr">
        <is>
          <t>为142户湖羊养殖户购置补助多功能铡草揉丝一体机142台。其中，董家塬村29台、高李湾村7台，金村寺村4台，金盆掌村3台，刘旗村6台，楼房子村1台，双城村1台，宋家塬村6台，五里桥村3台，西沟村50台，小庄子村4台，许家塬村19台，油坊塬村9台。</t>
        </is>
      </c>
      <c r="G591" s="65" t="n">
        <v>46.258</v>
      </c>
      <c r="H591" s="34" t="inlineStr">
        <is>
          <t>扶持农户发展草畜产业，提升农机化服务水平，帮助农户增收增效。</t>
        </is>
      </c>
      <c r="I591" s="65" t="n">
        <v>13</v>
      </c>
      <c r="J591" s="164" t="n">
        <v>0.0142</v>
      </c>
      <c r="K591" s="164" t="n">
        <v>0.0568</v>
      </c>
      <c r="L591" s="65" t="inlineStr">
        <is>
          <t>农机中心</t>
        </is>
      </c>
      <c r="M591" s="65" t="inlineStr">
        <is>
          <t>曲子镇</t>
        </is>
      </c>
      <c r="N591" s="65" t="n">
        <v>2020.12</v>
      </c>
      <c r="O591" s="65" t="n"/>
    </row>
    <row r="592" ht="52" customFormat="1" customHeight="1" s="2">
      <c r="A592" s="32" t="inlineStr">
        <is>
          <t>(6)</t>
        </is>
      </c>
      <c r="B592" s="65" t="inlineStr">
        <is>
          <t>农机购置</t>
        </is>
      </c>
      <c r="C592" s="65" t="inlineStr">
        <is>
          <t>新建</t>
        </is>
      </c>
      <c r="D592" s="65" t="inlineStr">
        <is>
          <t>2021.01
-
2021.12</t>
        </is>
      </c>
      <c r="E592" s="65" t="inlineStr">
        <is>
          <t>耿湾乡</t>
        </is>
      </c>
      <c r="F592" s="34" t="inlineStr">
        <is>
          <t>为164户湖羊养殖户购置补助多功能铡草揉丝一体机164台。其中，郜庄村28台，耿河村6台，韩老庄村7台，郝东掌村32台，黑城岔村10台，潘掌村20台，四合原村18台，桃树掌村2台，天桥村2台，万家湾村28台，许家掌村1台，张台村10台。</t>
        </is>
      </c>
      <c r="G592" s="65" t="n">
        <v>52.056</v>
      </c>
      <c r="H592" s="34" t="inlineStr">
        <is>
          <t>扶持农户发展草畜产业，提升农机化服务水平，帮助农户增收增效。</t>
        </is>
      </c>
      <c r="I592" s="65" t="n">
        <v>12</v>
      </c>
      <c r="J592" s="164" t="n">
        <v>0.0164</v>
      </c>
      <c r="K592" s="164" t="n">
        <v>0.0565</v>
      </c>
      <c r="L592" s="65" t="inlineStr">
        <is>
          <t>农机中心</t>
        </is>
      </c>
      <c r="M592" s="65" t="inlineStr">
        <is>
          <t>耿湾乡</t>
        </is>
      </c>
      <c r="N592" s="65" t="n">
        <v>2020.12</v>
      </c>
      <c r="O592" s="65" t="n"/>
    </row>
    <row r="593" ht="52" customFormat="1" customHeight="1" s="2">
      <c r="A593" s="32" t="inlineStr">
        <is>
          <t>(7)</t>
        </is>
      </c>
      <c r="B593" s="65" t="inlineStr">
        <is>
          <t>饲草机械购置</t>
        </is>
      </c>
      <c r="C593" s="65" t="inlineStr">
        <is>
          <t>新建</t>
        </is>
      </c>
      <c r="D593" s="65" t="inlineStr">
        <is>
          <t>2021.01
-
2021.12</t>
        </is>
      </c>
      <c r="E593" s="65" t="inlineStr">
        <is>
          <t>虎洞镇</t>
        </is>
      </c>
      <c r="F593" s="34" t="inlineStr">
        <is>
          <t xml:space="preserve">为106户湖羊养殖户购置补助多功能铡草揉丝一体机106台。其中，半个城村27台，常兆台村1台，高庙湾村14台，贾驿村3台，金庄原村14台，刘解掌村10台，砂井子村9台，魏家河村3台，张大掌村8台，张家湾村17台。
</t>
        </is>
      </c>
      <c r="G593" s="65" t="n">
        <v>35.754</v>
      </c>
      <c r="H593" s="34" t="inlineStr">
        <is>
          <t>扶持农户发展草畜产业，提升农机化服务水平，帮助农户增收增效。</t>
        </is>
      </c>
      <c r="I593" s="65" t="n">
        <v>10</v>
      </c>
      <c r="J593" s="164" t="n">
        <v>0.0106</v>
      </c>
      <c r="K593" s="164" t="n">
        <v>0.0424</v>
      </c>
      <c r="L593" s="65" t="inlineStr">
        <is>
          <t>农机中心</t>
        </is>
      </c>
      <c r="M593" s="65" t="inlineStr">
        <is>
          <t>虎洞镇</t>
        </is>
      </c>
      <c r="N593" s="65" t="n">
        <v>2020.12</v>
      </c>
      <c r="O593" s="65" t="n"/>
    </row>
    <row r="594" ht="48" customFormat="1" customHeight="1" s="2">
      <c r="A594" s="32" t="inlineStr">
        <is>
          <t>(8)</t>
        </is>
      </c>
      <c r="B594" s="65" t="inlineStr">
        <is>
          <t>农机购置</t>
        </is>
      </c>
      <c r="C594" s="65" t="inlineStr">
        <is>
          <t>新建</t>
        </is>
      </c>
      <c r="D594" s="65" t="inlineStr">
        <is>
          <t>2021.01
-
2021.12</t>
        </is>
      </c>
      <c r="E594" s="65" t="inlineStr">
        <is>
          <t>甜水镇</t>
        </is>
      </c>
      <c r="F594" s="34" t="inlineStr">
        <is>
          <t>为224户湖羊养殖户购置补助多功能铡草揉丝一体机224台。其中，大良洼村47台,高崾岘村60台，河塬村19台，狼儿滩村29台，鲁掌村8台，七里墩村5台，邱滩村2台，甜水街村7台，张铁村20台，赵掌村27台。</t>
        </is>
      </c>
      <c r="G594" s="65" t="n">
        <v>80.28400000000001</v>
      </c>
      <c r="H594" s="34" t="inlineStr">
        <is>
          <t>扶持农户发展草畜产业，提升农机化服务水平，帮助农户增收增效。</t>
        </is>
      </c>
      <c r="I594" s="65" t="n">
        <v>10</v>
      </c>
      <c r="J594" s="164" t="n">
        <v>0.0224</v>
      </c>
      <c r="K594" s="164" t="n">
        <v>0.0896</v>
      </c>
      <c r="L594" s="65" t="inlineStr">
        <is>
          <t>农机中心</t>
        </is>
      </c>
      <c r="M594" s="65" t="inlineStr">
        <is>
          <t>甜水镇</t>
        </is>
      </c>
      <c r="N594" s="65" t="n">
        <v>2020.12</v>
      </c>
      <c r="O594" s="65" t="n"/>
    </row>
    <row r="595" ht="48" customFormat="1" customHeight="1" s="2">
      <c r="A595" s="32" t="inlineStr">
        <is>
          <t>(9)</t>
        </is>
      </c>
      <c r="B595" s="65" t="inlineStr">
        <is>
          <t>农机购置</t>
        </is>
      </c>
      <c r="C595" s="65" t="inlineStr">
        <is>
          <t>新建</t>
        </is>
      </c>
      <c r="D595" s="65" t="inlineStr">
        <is>
          <t>2021.01
-
2021.12</t>
        </is>
      </c>
      <c r="E595" s="65" t="inlineStr">
        <is>
          <t>秦团庄乡</t>
        </is>
      </c>
      <c r="F595" s="34" t="inlineStr">
        <is>
          <t>为126户湖羊养殖户购置补助多功能铡草揉丝一体机126台。其中，白塬畔村27台，大天子村25台，贾塬村11台，南掌堡子村26台，秦团庄村7台，王团庄村7台，新集子村16台，新峁村7台。</t>
        </is>
      </c>
      <c r="G595" s="65" t="n">
        <v>42.44</v>
      </c>
      <c r="H595" s="34" t="inlineStr">
        <is>
          <t>扶持农户发展草畜产业，提升农机化服务水平，帮助农户增收增效。</t>
        </is>
      </c>
      <c r="I595" s="65" t="n">
        <v>8</v>
      </c>
      <c r="J595" s="164" t="n">
        <v>0.0126</v>
      </c>
      <c r="K595" s="164" t="n">
        <v>0.0504</v>
      </c>
      <c r="L595" s="65" t="inlineStr">
        <is>
          <t>农机中心</t>
        </is>
      </c>
      <c r="M595" s="65" t="inlineStr">
        <is>
          <t>秦团庄乡</t>
        </is>
      </c>
      <c r="N595" s="65" t="n">
        <v>2020.12</v>
      </c>
      <c r="O595" s="65" t="n"/>
    </row>
    <row r="596" ht="48" customFormat="1" customHeight="1" s="2">
      <c r="A596" s="32" t="inlineStr">
        <is>
          <t>(10)</t>
        </is>
      </c>
      <c r="B596" s="65" t="inlineStr">
        <is>
          <t>农机购置</t>
        </is>
      </c>
      <c r="C596" s="65" t="inlineStr">
        <is>
          <t>新建</t>
        </is>
      </c>
      <c r="D596" s="65" t="inlineStr">
        <is>
          <t>2021.01
-
2021.12</t>
        </is>
      </c>
      <c r="E596" s="65" t="inlineStr">
        <is>
          <t>罗山川乡</t>
        </is>
      </c>
      <c r="F596" s="34" t="inlineStr">
        <is>
          <t>为73户湖羊养殖户购置补助多功能铡草揉丝一体机73台。其中，陈渠子村22台，大树塬村1台，光明村11台，兰家掌村10台，龙柏山村4台，山水湾村4台，苇芝城村3台，西阳洼村3台。</t>
        </is>
      </c>
      <c r="G596" s="65" t="n">
        <v>60.077</v>
      </c>
      <c r="H596" s="34" t="inlineStr">
        <is>
          <t>扶持农户发展草畜产业，提升农机化服务水平，帮助农户增收增效。</t>
        </is>
      </c>
      <c r="I596" s="65" t="n">
        <v>8</v>
      </c>
      <c r="J596" s="164" t="n">
        <v>0.0073</v>
      </c>
      <c r="K596" s="164" t="n">
        <v>0.0292</v>
      </c>
      <c r="L596" s="65" t="inlineStr">
        <is>
          <t>农机中心</t>
        </is>
      </c>
      <c r="M596" s="65" t="inlineStr">
        <is>
          <t>罗山川乡</t>
        </is>
      </c>
      <c r="N596" s="65" t="n">
        <v>2020.12</v>
      </c>
      <c r="O596" s="65" t="n"/>
    </row>
    <row r="597" ht="64" customFormat="1" customHeight="1" s="2">
      <c r="A597" s="32" t="inlineStr">
        <is>
          <t>(11)</t>
        </is>
      </c>
      <c r="B597" s="65" t="inlineStr">
        <is>
          <t>农机购置</t>
        </is>
      </c>
      <c r="C597" s="65" t="inlineStr">
        <is>
          <t>新建</t>
        </is>
      </c>
      <c r="D597" s="65" t="inlineStr">
        <is>
          <t>2021.01
-
2021.12</t>
        </is>
      </c>
      <c r="E597" s="65" t="inlineStr">
        <is>
          <t>洪德镇</t>
        </is>
      </c>
      <c r="F597" s="34" t="inlineStr">
        <is>
          <t>为292户湖羊养殖户购置补助多功能铡草揉丝一体机292台。其中，大户塬村27台，丁阳渠子23台，耿塬畔村4台，河连湾村20台，洪德街村6台，寇河村14台，李达掌村2台，李塬村10台，梁岔村27台，马塬村30台，苗河村23台，私盐路村27台，苏长沟5台，肖关5台，新集子23台，许旗村18台，张崾岘村17台，张塬村11台。</t>
        </is>
      </c>
      <c r="G597" s="65" t="n">
        <v>99.456</v>
      </c>
      <c r="H597" s="34" t="inlineStr">
        <is>
          <t>扶持农户发展草畜产业，提升农机化服务水平，帮助农户增收增效。</t>
        </is>
      </c>
      <c r="I597" s="65" t="n">
        <v>18</v>
      </c>
      <c r="J597" s="164" t="n">
        <v>0.0292</v>
      </c>
      <c r="K597" s="164" t="n">
        <v>0.1168</v>
      </c>
      <c r="L597" s="65" t="inlineStr">
        <is>
          <t>农机中心</t>
        </is>
      </c>
      <c r="M597" s="65" t="inlineStr">
        <is>
          <t>洪德镇</t>
        </is>
      </c>
      <c r="N597" s="65" t="n">
        <v>2020.12</v>
      </c>
      <c r="O597" s="65" t="n"/>
    </row>
    <row r="598" ht="51" customFormat="1" customHeight="1" s="2">
      <c r="A598" s="32" t="inlineStr">
        <is>
          <t>(12)</t>
        </is>
      </c>
      <c r="B598" s="65" t="inlineStr">
        <is>
          <t>农机购置</t>
        </is>
      </c>
      <c r="C598" s="65" t="inlineStr">
        <is>
          <t>新建</t>
        </is>
      </c>
      <c r="D598" s="65" t="inlineStr">
        <is>
          <t>2021.01
-
2021.12</t>
        </is>
      </c>
      <c r="E598" s="65" t="inlineStr">
        <is>
          <t>八珠乡</t>
        </is>
      </c>
      <c r="F598" s="34" t="inlineStr">
        <is>
          <t>为218户湖羊养殖户购置补助多功能铡草揉丝一体机218台。其中，八珠塬村33台，白塬村10台，曹塬村17台，冯家湾村7台，苟塬村23台，湫坝沟村47台，马连掌村24台，塔儿咀村9台，瓦崾岘村34台，杏树沟村14台。</t>
        </is>
      </c>
      <c r="G598" s="65" t="n">
        <v>71.682</v>
      </c>
      <c r="H598" s="34" t="inlineStr">
        <is>
          <t>扶持农户发展草畜产业，提升农机化服务水平，帮助农户增收增效。</t>
        </is>
      </c>
      <c r="I598" s="65" t="n">
        <v>10</v>
      </c>
      <c r="J598" s="164" t="n">
        <v>0.0218</v>
      </c>
      <c r="K598" s="164" t="n">
        <v>0.0872</v>
      </c>
      <c r="L598" s="65" t="inlineStr">
        <is>
          <t>农机中心</t>
        </is>
      </c>
      <c r="M598" s="65" t="inlineStr">
        <is>
          <t>八珠乡</t>
        </is>
      </c>
      <c r="N598" s="65" t="n">
        <v>2020.12</v>
      </c>
      <c r="O598" s="65" t="n"/>
    </row>
    <row r="599" ht="51" customFormat="1" customHeight="1" s="2">
      <c r="A599" s="32" t="inlineStr">
        <is>
          <t>(13)</t>
        </is>
      </c>
      <c r="B599" s="65" t="inlineStr">
        <is>
          <t>农机购置</t>
        </is>
      </c>
      <c r="C599" s="65" t="inlineStr">
        <is>
          <t>新建</t>
        </is>
      </c>
      <c r="D599" s="65" t="inlineStr">
        <is>
          <t>2021.01
-
2021.12</t>
        </is>
      </c>
      <c r="E599" s="65" t="inlineStr">
        <is>
          <t>演武乡</t>
        </is>
      </c>
      <c r="F599" s="34" t="inlineStr">
        <is>
          <t>为114户湖羊养殖户购置补助多功能铡草揉丝一体机114台。其中，佛岔村24台，黑泉河村37台，黄山村5台，刘坪村13台，路家塬12台，吴家塬村11台，走马硷村12台。</t>
        </is>
      </c>
      <c r="G599" s="65" t="n">
        <v>37.907</v>
      </c>
      <c r="H599" s="34" t="inlineStr">
        <is>
          <t>扶持农户发展草畜产业，提升农机化服务水平，帮助农户增收增效。</t>
        </is>
      </c>
      <c r="I599" s="65" t="n">
        <v>7</v>
      </c>
      <c r="J599" s="164" t="n">
        <v>0.0114</v>
      </c>
      <c r="K599" s="164" t="n">
        <v>0.0456</v>
      </c>
      <c r="L599" s="65" t="inlineStr">
        <is>
          <t>农机中心</t>
        </is>
      </c>
      <c r="M599" s="65" t="inlineStr">
        <is>
          <t>演武乡</t>
        </is>
      </c>
      <c r="N599" s="65" t="n">
        <v>2020.12</v>
      </c>
      <c r="O599" s="65" t="n"/>
    </row>
    <row r="600" ht="60" customFormat="1" customHeight="1" s="2">
      <c r="A600" s="32" t="inlineStr">
        <is>
          <t>(14)</t>
        </is>
      </c>
      <c r="B600" s="65" t="inlineStr">
        <is>
          <t>农机购置</t>
        </is>
      </c>
      <c r="C600" s="65" t="inlineStr">
        <is>
          <t>新建</t>
        </is>
      </c>
      <c r="D600" s="65" t="inlineStr">
        <is>
          <t>2021.01
-
2021.12</t>
        </is>
      </c>
      <c r="E600" s="65" t="inlineStr">
        <is>
          <t>车道镇</t>
        </is>
      </c>
      <c r="F600" s="34" t="inlineStr">
        <is>
          <t>为419户湖羊养殖户购置补助多功能铡草揉丝一体机419台。其中，安掌村17台，陈掌村3台，代掌村17台，吊渠村39台，红台村3台，苦水掌村31台，刘渠村20台，刘园子村12台，三角城村23台，双庙村31台，万安村83台，王西掌村19台，魏洼村37台，杨掌村13台，樱桃掌村26台，元峁村45台。</t>
        </is>
      </c>
      <c r="G600" s="65" t="n">
        <v>132.121</v>
      </c>
      <c r="H600" s="34" t="inlineStr">
        <is>
          <t>扶持农户发展草畜产业，提升农机化服务水平，帮助农户增收增效。</t>
        </is>
      </c>
      <c r="I600" s="65" t="n">
        <v>16</v>
      </c>
      <c r="J600" s="164" t="n">
        <v>0.0419</v>
      </c>
      <c r="K600" s="164" t="n">
        <v>0.1676</v>
      </c>
      <c r="L600" s="65" t="inlineStr">
        <is>
          <t>农机中心</t>
        </is>
      </c>
      <c r="M600" s="65" t="inlineStr">
        <is>
          <t>车道镇</t>
        </is>
      </c>
      <c r="N600" s="65" t="n">
        <v>2020.12</v>
      </c>
      <c r="O600" s="65" t="n"/>
    </row>
    <row r="601" ht="51" customFormat="1" customHeight="1" s="2">
      <c r="A601" s="32" t="inlineStr">
        <is>
          <t>(15)</t>
        </is>
      </c>
      <c r="B601" s="65" t="inlineStr">
        <is>
          <t>农机购置</t>
        </is>
      </c>
      <c r="C601" s="65" t="inlineStr">
        <is>
          <t>新建</t>
        </is>
      </c>
      <c r="D601" s="65" t="inlineStr">
        <is>
          <t>2021.01
-
2021.12</t>
        </is>
      </c>
      <c r="E601" s="65" t="inlineStr">
        <is>
          <t>芦家湾乡</t>
        </is>
      </c>
      <c r="F601" s="34" t="inlineStr">
        <is>
          <t>为66户湖羊养殖户购置补助多功能铡草揉丝一体机66台。其中，大堡条村22台，花儿掌村4台，井川村3台，庙儿掌村7台，盘龙村6台，宋家掌村1台，桃李湾村7台，小堡条村8台，杨新庄村8台。</t>
        </is>
      </c>
      <c r="G601" s="65" t="n">
        <v>22.21</v>
      </c>
      <c r="H601" s="34" t="inlineStr">
        <is>
          <t>扶持农户发展草畜产业，提升农机化服务水平，帮助农户增收增效。</t>
        </is>
      </c>
      <c r="I601" s="65" t="n">
        <v>9</v>
      </c>
      <c r="J601" s="164" t="n">
        <v>0.0066</v>
      </c>
      <c r="K601" s="164" t="n">
        <v>0.0264</v>
      </c>
      <c r="L601" s="65" t="inlineStr">
        <is>
          <t>农机中心</t>
        </is>
      </c>
      <c r="M601" s="65" t="inlineStr">
        <is>
          <t>芦家湾乡</t>
        </is>
      </c>
      <c r="N601" s="65" t="n">
        <v>2020.12</v>
      </c>
      <c r="O601" s="65" t="n"/>
    </row>
    <row r="602" ht="51" customFormat="1" customHeight="1" s="2">
      <c r="A602" s="32" t="inlineStr">
        <is>
          <t>(16)</t>
        </is>
      </c>
      <c r="B602" s="65" t="inlineStr">
        <is>
          <t>农机购置</t>
        </is>
      </c>
      <c r="C602" s="65" t="inlineStr">
        <is>
          <t>新建</t>
        </is>
      </c>
      <c r="D602" s="65" t="inlineStr">
        <is>
          <t>2021.01
-
2021.12</t>
        </is>
      </c>
      <c r="E602" s="65" t="inlineStr">
        <is>
          <t>山城乡</t>
        </is>
      </c>
      <c r="F602" s="34" t="inlineStr">
        <is>
          <t>为149户湖羊养殖户购置补助多功能铡草揉丝一体机149台。其中，八里铺村31台，冯家沟村2台，郝掌村19台，山城堡村6台，王山口子村29台，谢庄村9台，薛塬村9台，寨柯村41台，赵庄村3台。</t>
        </is>
      </c>
      <c r="G602" s="65" t="n">
        <v>51.535</v>
      </c>
      <c r="H602" s="34" t="inlineStr">
        <is>
          <t>扶持农户发展草畜产业，提升农机化服务水平，帮助农户增收增效。</t>
        </is>
      </c>
      <c r="I602" s="65" t="n">
        <v>9</v>
      </c>
      <c r="J602" s="164" t="n">
        <v>0.0149</v>
      </c>
      <c r="K602" s="164" t="n">
        <v>0.0596</v>
      </c>
      <c r="L602" s="65" t="inlineStr">
        <is>
          <t>农机中心</t>
        </is>
      </c>
      <c r="M602" s="65" t="inlineStr">
        <is>
          <t>山城乡</t>
        </is>
      </c>
      <c r="N602" s="65" t="n">
        <v>2020.12</v>
      </c>
      <c r="O602" s="65" t="n"/>
    </row>
    <row r="603" ht="51" customFormat="1" customHeight="1" s="2">
      <c r="A603" s="32" t="inlineStr">
        <is>
          <t>(17)</t>
        </is>
      </c>
      <c r="B603" s="65" t="inlineStr">
        <is>
          <t>农机购置</t>
        </is>
      </c>
      <c r="C603" s="65" t="inlineStr">
        <is>
          <t>新建</t>
        </is>
      </c>
      <c r="D603" s="65" t="inlineStr">
        <is>
          <t>2021.01
-
2021.12</t>
        </is>
      </c>
      <c r="E603" s="65" t="inlineStr">
        <is>
          <t>环城镇</t>
        </is>
      </c>
      <c r="F603" s="34" t="inlineStr">
        <is>
          <t>为76户湖羊养殖户购置补助多功能铡草揉丝一体机76台。其中，陈汤塬村5台，高龚塬村10台，漫塬村1台，宁老庄12台，冉旗寨村15台，唐塬村2台，西川村6台，鸳鸯沟村2台，赵小掌村2台，周塬村1台。</t>
        </is>
      </c>
      <c r="G603" s="65" t="n">
        <v>26.026</v>
      </c>
      <c r="H603" s="34" t="inlineStr">
        <is>
          <t>扶持农户发展草畜产业，提升农机化服务水平，帮助农户增收增效。</t>
        </is>
      </c>
      <c r="I603" s="65" t="n">
        <v>10</v>
      </c>
      <c r="J603" s="164" t="n">
        <v>0.0076</v>
      </c>
      <c r="K603" s="164" t="n">
        <v>0.0304</v>
      </c>
      <c r="L603" s="65" t="inlineStr">
        <is>
          <t>农机中心</t>
        </is>
      </c>
      <c r="M603" s="65" t="inlineStr">
        <is>
          <t>环城镇</t>
        </is>
      </c>
      <c r="N603" s="65" t="n">
        <v>2020.12</v>
      </c>
      <c r="O603" s="65" t="n"/>
    </row>
    <row r="604" ht="66" customFormat="1" customHeight="1" s="2">
      <c r="A604" s="32" t="inlineStr">
        <is>
          <t>(18)</t>
        </is>
      </c>
      <c r="B604" s="65" t="inlineStr">
        <is>
          <t>农机购置</t>
        </is>
      </c>
      <c r="C604" s="65" t="inlineStr">
        <is>
          <t>新建</t>
        </is>
      </c>
      <c r="D604" s="65" t="inlineStr">
        <is>
          <t>2021.01
-
2021.12</t>
        </is>
      </c>
      <c r="E604" s="65" t="inlineStr">
        <is>
          <t>合道镇</t>
        </is>
      </c>
      <c r="F604" s="34" t="inlineStr">
        <is>
          <t>为308户湖羊养殖户购置补助多功能铡草揉丝一体机308台。其中，常崾岘村29台、陈旗塬村10台、大路洼村26台、何家坪村11台、红崖洼村12台、梁坪村30台、尚西坪村19台、沈家岭村18台、唐台子村6台、陶洼子村6台、瓦天沟村21台、辛坪村户6台、杨坪沟村21台、寨子坪村37台、赵家塬村11台、赵台村38台、朱家塬村7台。</t>
        </is>
      </c>
      <c r="G604" s="65" t="n">
        <v>102.672</v>
      </c>
      <c r="H604" s="34" t="inlineStr">
        <is>
          <t>扶持农户发展草畜产业，提升农机化服务水平，帮助农户增收增效。</t>
        </is>
      </c>
      <c r="I604" s="65" t="n">
        <v>17</v>
      </c>
      <c r="J604" s="164" t="n">
        <v>0.0308</v>
      </c>
      <c r="K604" s="164" t="n">
        <v>0.1216</v>
      </c>
      <c r="L604" s="65" t="inlineStr">
        <is>
          <t>农机中心</t>
        </is>
      </c>
      <c r="M604" s="65" t="inlineStr">
        <is>
          <t>合道镇</t>
        </is>
      </c>
      <c r="N604" s="65" t="n">
        <v>2020.12</v>
      </c>
      <c r="O604" s="65" t="n"/>
    </row>
    <row r="605" ht="45" customFormat="1" customHeight="1" s="2">
      <c r="A605" s="32" t="inlineStr">
        <is>
          <t>(19)</t>
        </is>
      </c>
      <c r="B605" s="65" t="inlineStr">
        <is>
          <t>农机购置</t>
        </is>
      </c>
      <c r="C605" s="65" t="inlineStr">
        <is>
          <t>新建</t>
        </is>
      </c>
      <c r="D605" s="65" t="inlineStr">
        <is>
          <t>2021.01
-
2021.12</t>
        </is>
      </c>
      <c r="E605" s="65" t="inlineStr">
        <is>
          <t>樊家川镇</t>
        </is>
      </c>
      <c r="F605" s="34" t="inlineStr">
        <is>
          <t>为106户湖羊养殖户购置补助多功能铡草揉丝一体机106台。其中，樊家川村64台、马骏滩村4台，马驿沟村12台，慕家河村11台，长城村15台。</t>
        </is>
      </c>
      <c r="G605" s="65" t="n">
        <v>34.55</v>
      </c>
      <c r="H605" s="34" t="inlineStr">
        <is>
          <t>扶持农户发展草畜产业，提升农机化服务水平，帮助农户增收增效。</t>
        </is>
      </c>
      <c r="I605" s="65" t="n">
        <v>5</v>
      </c>
      <c r="J605" s="164" t="n">
        <v>0.0106</v>
      </c>
      <c r="K605" s="164" t="n">
        <v>0.0424</v>
      </c>
      <c r="L605" s="65" t="inlineStr">
        <is>
          <t>农机中心</t>
        </is>
      </c>
      <c r="M605" s="65" t="inlineStr">
        <is>
          <t>樊家川镇</t>
        </is>
      </c>
      <c r="N605" s="65" t="n">
        <v>2020.12</v>
      </c>
      <c r="O605" s="65" t="n"/>
    </row>
    <row r="606" ht="45" customFormat="1" customHeight="1" s="2">
      <c r="A606" s="32" t="inlineStr">
        <is>
          <t>(20)</t>
        </is>
      </c>
      <c r="B606" s="65" t="inlineStr">
        <is>
          <t>农机购置</t>
        </is>
      </c>
      <c r="D606" s="65" t="inlineStr">
        <is>
          <t>2021.01
-
2021.12</t>
        </is>
      </c>
      <c r="E606" s="65" t="inlineStr">
        <is>
          <t>毛井镇</t>
        </is>
      </c>
      <c r="F606" s="34" t="inlineStr">
        <is>
          <t>为145户湖羊养殖户购置补助多功能铡草揉丝一体机145台。其中，大户掌村28台，丁连掌村26户，高家洼村5台，红糜湾村2台，红土咀村6台，黄寨柯村4台，马趟村3台，乔崾岘村10台，山西掌村9台，施家滩村9台，杨东掌村42台，砖城子村1台。</t>
        </is>
      </c>
      <c r="G606" s="65" t="n">
        <v>49.097</v>
      </c>
      <c r="H606" s="34" t="inlineStr">
        <is>
          <t>扶持农户发展草畜产业，提升农机化服务水平，帮助农户增收增效。</t>
        </is>
      </c>
      <c r="I606" s="65" t="n">
        <v>12</v>
      </c>
      <c r="J606" s="164" t="n">
        <v>0.0145</v>
      </c>
      <c r="K606" s="164" t="n">
        <v>0.058</v>
      </c>
      <c r="L606" s="65" t="inlineStr">
        <is>
          <t>农机中心</t>
        </is>
      </c>
      <c r="M606" s="65" t="inlineStr">
        <is>
          <t>毛井镇</t>
        </is>
      </c>
      <c r="N606" s="65" t="n">
        <v>2020.12</v>
      </c>
      <c r="O606" s="65" t="n"/>
    </row>
    <row r="607" ht="69" customFormat="1" customHeight="1" s="2">
      <c r="A607" s="24" t="n">
        <v>4.2</v>
      </c>
      <c r="B607" s="24" t="inlineStr">
        <is>
          <t>村级农机购置合计</t>
        </is>
      </c>
      <c r="C607" s="24" t="inlineStr">
        <is>
          <t>新建</t>
        </is>
      </c>
      <c r="D607" s="24" t="inlineStr">
        <is>
          <t>新建</t>
        </is>
      </c>
      <c r="E607" s="24" t="inlineStr">
        <is>
          <t>8个乡镇</t>
        </is>
      </c>
      <c r="F607" s="31" t="inlineStr">
        <is>
          <t>为15 个村集体购置饲料制备（搅拌）机、揉丝机、脱粒机等农业机械35台，按机械总价格的70%补助，共补助82万元。由村委会雇人操作机械，为农户提供服务，采取低于市场价、高于成本价向农户收取费用，所收费用于机械日常保养维修、操作人员工资及其他村级公益事业等支出，机械所有权和盈利收入归村集体。</t>
        </is>
      </c>
      <c r="G607" s="24">
        <f>SUM(G608:G613)</f>
        <v/>
      </c>
      <c r="H607" s="31" t="inlineStr">
        <is>
          <t>提升农机化服务水平，壮大村集体经济。</t>
        </is>
      </c>
      <c r="I607" s="24">
        <f>SUM(I608:I613)</f>
        <v/>
      </c>
      <c r="J607" s="160">
        <f>SUM(J608:J613)</f>
        <v/>
      </c>
      <c r="K607" s="160">
        <f>SUM(K608:K613)</f>
        <v/>
      </c>
      <c r="L607" s="24" t="inlineStr">
        <is>
          <t>农机
中心</t>
        </is>
      </c>
      <c r="M607" s="24" t="inlineStr">
        <is>
          <t>乡镇村</t>
        </is>
      </c>
      <c r="N607" s="65" t="n">
        <v>2020.12</v>
      </c>
      <c r="O607" s="65" t="n"/>
    </row>
    <row r="608" ht="45" customFormat="1" customHeight="1" s="2">
      <c r="A608" s="32" t="inlineStr">
        <is>
          <t>(1)</t>
        </is>
      </c>
      <c r="B608" s="29" t="inlineStr">
        <is>
          <t>村级农机购置</t>
        </is>
      </c>
      <c r="C608" s="65" t="inlineStr">
        <is>
          <t>新建</t>
        </is>
      </c>
      <c r="D608" s="29" t="inlineStr">
        <is>
          <t>新建</t>
        </is>
      </c>
      <c r="E608" s="29" t="inlineStr">
        <is>
          <t>南湫乡</t>
        </is>
      </c>
      <c r="F608" s="62" t="inlineStr">
        <is>
          <t>为洪涝池村购置农业机械7台</t>
        </is>
      </c>
      <c r="G608" s="29" t="n">
        <v>16.555</v>
      </c>
      <c r="H608" s="62" t="inlineStr">
        <is>
          <t>提升农机化服务水平，壮大村集体经济。</t>
        </is>
      </c>
      <c r="I608" s="29" t="n">
        <v>1</v>
      </c>
      <c r="J608" s="163" t="n">
        <v>0.031</v>
      </c>
      <c r="K608" s="163" t="n">
        <v>0.1278</v>
      </c>
      <c r="L608" s="29" t="inlineStr">
        <is>
          <t>农机
中心</t>
        </is>
      </c>
      <c r="M608" s="29" t="inlineStr">
        <is>
          <t>乡镇村</t>
        </is>
      </c>
      <c r="N608" s="65" t="n">
        <v>2020.12</v>
      </c>
      <c r="O608" s="65" t="n"/>
    </row>
    <row r="609" ht="45" customFormat="1" customHeight="1" s="2">
      <c r="A609" s="32" t="inlineStr">
        <is>
          <t>(2)</t>
        </is>
      </c>
      <c r="B609" s="29" t="inlineStr">
        <is>
          <t>村级农机购置</t>
        </is>
      </c>
      <c r="C609" s="65" t="inlineStr">
        <is>
          <t>新建</t>
        </is>
      </c>
      <c r="D609" s="29" t="inlineStr">
        <is>
          <t>新建</t>
        </is>
      </c>
      <c r="E609" s="29" t="inlineStr">
        <is>
          <t>木钵镇</t>
        </is>
      </c>
      <c r="F609" s="62" t="inlineStr">
        <is>
          <t>为殷家桥、井儿岔2村各购置农业机械1台。</t>
        </is>
      </c>
      <c r="G609" s="29" t="n">
        <v>6.748</v>
      </c>
      <c r="H609" s="62" t="inlineStr">
        <is>
          <t>提升农机化服务水平，壮大村集体经济。</t>
        </is>
      </c>
      <c r="I609" s="29" t="n">
        <v>2</v>
      </c>
      <c r="J609" s="163" t="n">
        <v>0.06</v>
      </c>
      <c r="K609" s="163" t="n">
        <v>0.3</v>
      </c>
      <c r="L609" s="29" t="inlineStr">
        <is>
          <t>农机
中心</t>
        </is>
      </c>
      <c r="M609" s="29" t="inlineStr">
        <is>
          <t>乡镇村</t>
        </is>
      </c>
      <c r="N609" s="65" t="n">
        <v>2020.12</v>
      </c>
      <c r="O609" s="65" t="n"/>
    </row>
    <row r="610" ht="45" customFormat="1" customHeight="1" s="2">
      <c r="A610" s="32" t="inlineStr">
        <is>
          <t>(3)</t>
        </is>
      </c>
      <c r="B610" s="29" t="inlineStr">
        <is>
          <t>村级农机购置</t>
        </is>
      </c>
      <c r="C610" s="65" t="inlineStr">
        <is>
          <t>新建</t>
        </is>
      </c>
      <c r="D610" s="29" t="inlineStr">
        <is>
          <t>新建</t>
        </is>
      </c>
      <c r="E610" s="29" t="inlineStr">
        <is>
          <t>虎洞镇</t>
        </is>
      </c>
      <c r="F610" s="62" t="inlineStr">
        <is>
          <t>为4个村购置农业机械13台，其中：魏家河村4台，高庙湾村2台，金庄原村6台，张大掌村1台。</t>
        </is>
      </c>
      <c r="G610" s="29" t="n">
        <v>26.595</v>
      </c>
      <c r="H610" s="62" t="inlineStr">
        <is>
          <t>提升农机化服务水平，壮大村集体经济。</t>
        </is>
      </c>
      <c r="I610" s="29" t="n">
        <v>4</v>
      </c>
      <c r="J610" s="163" t="n">
        <v>0.1223</v>
      </c>
      <c r="K610" s="163" t="n">
        <v>0.5</v>
      </c>
      <c r="L610" s="29" t="inlineStr">
        <is>
          <t>农机
中心</t>
        </is>
      </c>
      <c r="M610" s="29" t="inlineStr">
        <is>
          <t>虎洞镇</t>
        </is>
      </c>
      <c r="N610" s="65" t="n">
        <v>2020.12</v>
      </c>
      <c r="O610" s="65" t="n"/>
    </row>
    <row r="611" ht="45" customFormat="1" customHeight="1" s="2">
      <c r="A611" s="32" t="inlineStr">
        <is>
          <t>(4)</t>
        </is>
      </c>
      <c r="B611" s="29" t="inlineStr">
        <is>
          <t>村级农机购置</t>
        </is>
      </c>
      <c r="C611" s="65" t="inlineStr">
        <is>
          <t>新建</t>
        </is>
      </c>
      <c r="D611" s="29" t="inlineStr">
        <is>
          <t>新建</t>
        </is>
      </c>
      <c r="E611" s="29" t="inlineStr">
        <is>
          <t>秦团庄乡</t>
        </is>
      </c>
      <c r="F611" s="62" t="inlineStr">
        <is>
          <t>为新集子、王团庄2个村各购置农业机械2台。</t>
        </is>
      </c>
      <c r="G611" s="29" t="n">
        <v>12.292</v>
      </c>
      <c r="H611" s="62" t="inlineStr">
        <is>
          <t>提升农机化服务水平，壮大村集体经济。</t>
        </is>
      </c>
      <c r="I611" s="29" t="n">
        <v>2</v>
      </c>
      <c r="J611" s="163" t="n">
        <v>0.0265</v>
      </c>
      <c r="K611" s="163" t="n">
        <v>0.1196</v>
      </c>
      <c r="L611" s="29" t="inlineStr">
        <is>
          <t>农机
中心</t>
        </is>
      </c>
      <c r="M611" s="29" t="inlineStr">
        <is>
          <t>乡镇村</t>
        </is>
      </c>
      <c r="N611" s="65" t="n">
        <v>2020.12</v>
      </c>
      <c r="O611" s="65" t="n"/>
    </row>
    <row r="612" ht="45" customFormat="1" customHeight="1" s="2">
      <c r="A612" s="32" t="inlineStr">
        <is>
          <t>(5)</t>
        </is>
      </c>
      <c r="B612" s="29" t="inlineStr">
        <is>
          <t>村级农机购置</t>
        </is>
      </c>
      <c r="C612" s="65" t="inlineStr">
        <is>
          <t>新建</t>
        </is>
      </c>
      <c r="D612" s="29" t="inlineStr">
        <is>
          <t>新建</t>
        </is>
      </c>
      <c r="E612" s="29" t="inlineStr">
        <is>
          <t>洪德镇</t>
        </is>
      </c>
      <c r="F612" s="62" t="inlineStr">
        <is>
          <t>为丁阳渠子村购置农业机械2台</t>
        </is>
      </c>
      <c r="G612" s="29" t="n">
        <v>5.25</v>
      </c>
      <c r="H612" s="62" t="inlineStr">
        <is>
          <t>提升农机化服务水平，壮大村集体经济。</t>
        </is>
      </c>
      <c r="I612" s="29" t="n">
        <v>1</v>
      </c>
      <c r="J612" s="163" t="n">
        <v>0.0115</v>
      </c>
      <c r="K612" s="163" t="n">
        <v>0.0447</v>
      </c>
      <c r="L612" s="29" t="inlineStr">
        <is>
          <t>农机
中心</t>
        </is>
      </c>
      <c r="M612" s="29" t="inlineStr">
        <is>
          <t>乡镇村</t>
        </is>
      </c>
      <c r="N612" s="65" t="n">
        <v>2020.12</v>
      </c>
      <c r="O612" s="65" t="n"/>
    </row>
    <row r="613" ht="45" customFormat="1" customHeight="1" s="2">
      <c r="A613" s="32" t="inlineStr">
        <is>
          <t>(6)</t>
        </is>
      </c>
      <c r="B613" s="29" t="inlineStr">
        <is>
          <t>村级农机购置</t>
        </is>
      </c>
      <c r="C613" s="65" t="inlineStr">
        <is>
          <t>新建</t>
        </is>
      </c>
      <c r="D613" s="29" t="inlineStr">
        <is>
          <t>新建</t>
        </is>
      </c>
      <c r="E613" s="29" t="inlineStr">
        <is>
          <t>车道镇</t>
        </is>
      </c>
      <c r="F613" s="62" t="inlineStr">
        <is>
          <t>为5个村购置农业机械7台，其中：元峁村1台，双庙村2台，杨掌村1台，魏洼村2台，樱桃掌村1台。</t>
        </is>
      </c>
      <c r="G613" s="29" t="n">
        <v>14.56</v>
      </c>
      <c r="H613" s="62" t="inlineStr">
        <is>
          <t>提升农机化服务水平，壮大村集体经济。</t>
        </is>
      </c>
      <c r="I613" s="29" t="n">
        <v>5</v>
      </c>
      <c r="J613" s="163" t="n">
        <v>0.1275</v>
      </c>
      <c r="K613" s="163" t="n">
        <v>0.5209</v>
      </c>
      <c r="L613" s="29" t="inlineStr">
        <is>
          <t>农机
中心</t>
        </is>
      </c>
      <c r="M613" s="29" t="inlineStr">
        <is>
          <t>乡镇村</t>
        </is>
      </c>
      <c r="N613" s="65" t="n">
        <v>2020.12</v>
      </c>
      <c r="O613" s="65" t="n"/>
    </row>
    <row r="614" ht="45" customFormat="1" customHeight="1" s="2">
      <c r="A614" s="24" t="n">
        <v>4.3</v>
      </c>
      <c r="B614" s="24" t="inlineStr">
        <is>
          <t>脱贫不稳定户农机购置合计</t>
        </is>
      </c>
      <c r="C614" s="24" t="inlineStr">
        <is>
          <t>新建</t>
        </is>
      </c>
      <c r="D614" s="24" t="inlineStr">
        <is>
          <t>新建</t>
        </is>
      </c>
      <c r="E614" s="24" t="inlineStr">
        <is>
          <t>18个乡镇</t>
        </is>
      </c>
      <c r="F614" s="31" t="inlineStr">
        <is>
          <t>为全县1528户脱贫不稳定户购置铡草揉丝机、脱粒机等产业加工机械1579台，按机械总价格的70%补助，共补助635万元。</t>
        </is>
      </c>
      <c r="G614" s="24">
        <f>SUM(G615:G632)</f>
        <v/>
      </c>
      <c r="H614" s="31" t="inlineStr">
        <is>
          <t>解决农户加工机械需求，提升农业机械化水平。</t>
        </is>
      </c>
      <c r="I614" s="24" t="n">
        <v>97</v>
      </c>
      <c r="J614" s="160" t="n">
        <v>0.1528</v>
      </c>
      <c r="K614" s="160" t="n">
        <v>0.6691</v>
      </c>
      <c r="L614" s="24" t="inlineStr">
        <is>
          <t>农机
中心</t>
        </is>
      </c>
      <c r="M614" s="24" t="inlineStr">
        <is>
          <t>乡镇村</t>
        </is>
      </c>
      <c r="N614" s="65" t="n">
        <v>2020.12</v>
      </c>
      <c r="O614" s="65" t="n"/>
    </row>
    <row r="615" ht="45" customFormat="1" customHeight="1" s="2">
      <c r="A615" s="32" t="inlineStr">
        <is>
          <t>(1)</t>
        </is>
      </c>
      <c r="B615" s="29" t="inlineStr">
        <is>
          <t>脱贫不稳定户农机购置</t>
        </is>
      </c>
      <c r="C615" s="65" t="inlineStr">
        <is>
          <t>新建</t>
        </is>
      </c>
      <c r="D615" s="29" t="inlineStr">
        <is>
          <t>新建</t>
        </is>
      </c>
      <c r="E615" s="29" t="inlineStr">
        <is>
          <t>南湫乡</t>
        </is>
      </c>
      <c r="F615" s="62" t="inlineStr">
        <is>
          <t>为21户脱贫不稳定户购置产业加工机械22台，其中，岳后渠村20台，洪涝池村2台。</t>
        </is>
      </c>
      <c r="G615" s="29" t="n">
        <v>8.48</v>
      </c>
      <c r="H615" s="62" t="inlineStr">
        <is>
          <t>解决农户加工机械需求，提升农业机械化水平。</t>
        </is>
      </c>
      <c r="I615" s="29" t="n">
        <v>2</v>
      </c>
      <c r="J615" s="163" t="n">
        <v>0.0021</v>
      </c>
      <c r="K615" s="163" t="n">
        <v>0.0102</v>
      </c>
      <c r="L615" s="29" t="inlineStr">
        <is>
          <t>农机
中心</t>
        </is>
      </c>
      <c r="M615" s="29" t="inlineStr">
        <is>
          <t>乡镇村</t>
        </is>
      </c>
      <c r="N615" s="65" t="n">
        <v>2020.12</v>
      </c>
      <c r="O615" s="65" t="n"/>
    </row>
    <row r="616" ht="45" customFormat="1" customHeight="1" s="2">
      <c r="A616" s="32" t="inlineStr">
        <is>
          <t>(2)</t>
        </is>
      </c>
      <c r="B616" s="29" t="inlineStr">
        <is>
          <t>脱贫不稳定户农机购置</t>
        </is>
      </c>
      <c r="C616" s="65" t="inlineStr">
        <is>
          <t>新建</t>
        </is>
      </c>
      <c r="D616" s="29" t="inlineStr">
        <is>
          <t>新建</t>
        </is>
      </c>
      <c r="E616" s="29" t="inlineStr">
        <is>
          <t>天池乡</t>
        </is>
      </c>
      <c r="F616" s="62" t="inlineStr">
        <is>
          <t>为223户脱贫不稳定户每户购置产业加工机械1台，其中：天池村5台，张邓塬村17台，殷屈河村71台，潘老庄村29台，大庄台村16台，四合掌村16台，老庄湾村11台，井渠淌村11台，鲜岔村17台，碾盘岭村8户，曹李川村22台。</t>
        </is>
      </c>
      <c r="G616" s="29" t="n">
        <v>85.3</v>
      </c>
      <c r="H616" s="62" t="inlineStr">
        <is>
          <t>解决农户加工机械需求，提升农业机械化水平</t>
        </is>
      </c>
      <c r="I616" s="29" t="n">
        <v>11</v>
      </c>
      <c r="J616" s="163" t="n">
        <v>0.0223</v>
      </c>
      <c r="K616" s="163" t="n">
        <v>0.0968</v>
      </c>
      <c r="L616" s="29" t="inlineStr">
        <is>
          <t>农机
中心</t>
        </is>
      </c>
      <c r="M616" s="29" t="inlineStr">
        <is>
          <t>乡镇村</t>
        </is>
      </c>
      <c r="N616" s="65" t="n">
        <v>2020.12</v>
      </c>
      <c r="O616" s="65" t="n"/>
    </row>
    <row r="617" ht="45" customFormat="1" customHeight="1" s="2">
      <c r="A617" s="32" t="inlineStr">
        <is>
          <t>(3)</t>
        </is>
      </c>
      <c r="B617" s="29" t="inlineStr">
        <is>
          <t>脱贫不稳定户农机购置</t>
        </is>
      </c>
      <c r="C617" s="65" t="inlineStr">
        <is>
          <t>新建</t>
        </is>
      </c>
      <c r="D617" s="29" t="inlineStr">
        <is>
          <t>新建</t>
        </is>
      </c>
      <c r="E617" s="29" t="inlineStr">
        <is>
          <t>木钵镇</t>
        </is>
      </c>
      <c r="F617" s="62" t="inlineStr">
        <is>
          <t>为2户脱贫不稳定户每户购置产业加工类机械1台，其中：殷家桥村1台，罗家沟村1台。</t>
        </is>
      </c>
      <c r="G617" s="29" t="n">
        <v>0.3675</v>
      </c>
      <c r="H617" s="62" t="inlineStr">
        <is>
          <t>解决农户加工机械需求，提升农业机械化水平</t>
        </is>
      </c>
      <c r="I617" s="29" t="n">
        <v>1</v>
      </c>
      <c r="J617" s="163" t="n">
        <v>0.0002</v>
      </c>
      <c r="K617" s="163" t="n">
        <v>0.0009</v>
      </c>
      <c r="L617" s="29" t="inlineStr">
        <is>
          <t>农机
中心</t>
        </is>
      </c>
      <c r="M617" s="29" t="inlineStr">
        <is>
          <t>乡镇村</t>
        </is>
      </c>
      <c r="N617" s="65" t="n">
        <v>2020.12</v>
      </c>
      <c r="O617" s="65" t="n"/>
    </row>
    <row r="618" ht="45" customFormat="1" customHeight="1" s="2">
      <c r="A618" s="32" t="inlineStr">
        <is>
          <t>(4)</t>
        </is>
      </c>
      <c r="B618" s="29" t="inlineStr">
        <is>
          <t>脱贫不稳定户农机购置</t>
        </is>
      </c>
      <c r="C618" s="65" t="inlineStr">
        <is>
          <t>新建</t>
        </is>
      </c>
      <c r="D618" s="29" t="inlineStr">
        <is>
          <t>新建</t>
        </is>
      </c>
      <c r="E618" s="29" t="inlineStr">
        <is>
          <t>小南沟乡</t>
        </is>
      </c>
      <c r="F618" s="62" t="inlineStr">
        <is>
          <t>为69户脱贫不稳定户每户购置产业加工机械1台，其中：连川村14台，许掌村4台，杨胡套子1台，李上山20台，陈掌8台，燕麦掌11台，天子渠4台，汪天子4台，丁寨柯3台。</t>
        </is>
      </c>
      <c r="G618" s="29" t="n">
        <v>50.085</v>
      </c>
      <c r="H618" s="62" t="inlineStr">
        <is>
          <t>解决农户加工机械需求，提升农业机械化水平</t>
        </is>
      </c>
      <c r="I618" s="29" t="n">
        <v>9</v>
      </c>
      <c r="J618" s="163" t="n">
        <v>0.0069</v>
      </c>
      <c r="K618" s="163" t="n">
        <v>0.027</v>
      </c>
      <c r="L618" s="29" t="inlineStr">
        <is>
          <t>农机
中心</t>
        </is>
      </c>
      <c r="M618" s="29" t="inlineStr">
        <is>
          <t>乡镇村</t>
        </is>
      </c>
      <c r="N618" s="65" t="n">
        <v>2020.12</v>
      </c>
      <c r="O618" s="65" t="n"/>
    </row>
    <row r="619" ht="45" customFormat="1" customHeight="1" s="2">
      <c r="A619" s="32" t="inlineStr">
        <is>
          <t>(5)</t>
        </is>
      </c>
      <c r="B619" s="29" t="inlineStr">
        <is>
          <t>脱贫不稳定户农机购置</t>
        </is>
      </c>
      <c r="C619" s="65" t="inlineStr">
        <is>
          <t>新建</t>
        </is>
      </c>
      <c r="D619" s="29" t="inlineStr">
        <is>
          <t>新建</t>
        </is>
      </c>
      <c r="E619" s="29" t="inlineStr">
        <is>
          <t>曲子镇</t>
        </is>
      </c>
      <c r="F619" s="62" t="inlineStr">
        <is>
          <t>为董家塬村2户脱贫不稳定户每户购置产业加工机械1台。</t>
        </is>
      </c>
      <c r="G619" s="29" t="n">
        <v>1.42</v>
      </c>
      <c r="H619" s="62" t="inlineStr">
        <is>
          <t>解决农户加工机械需求，提升农业机械化水平</t>
        </is>
      </c>
      <c r="I619" s="29" t="n">
        <v>1</v>
      </c>
      <c r="J619" s="163" t="n">
        <v>0.0002</v>
      </c>
      <c r="K619" s="163" t="n">
        <v>0.001</v>
      </c>
      <c r="L619" s="29" t="inlineStr">
        <is>
          <t>农机
中心</t>
        </is>
      </c>
      <c r="M619" s="29" t="inlineStr">
        <is>
          <t>乡镇村</t>
        </is>
      </c>
      <c r="N619" s="65" t="n">
        <v>2020.12</v>
      </c>
      <c r="O619" s="65" t="n"/>
    </row>
    <row r="620" ht="45" customFormat="1" customHeight="1" s="2">
      <c r="A620" s="32" t="inlineStr">
        <is>
          <t>(6)</t>
        </is>
      </c>
      <c r="B620" s="29" t="inlineStr">
        <is>
          <t>脱贫不稳定户农机购置</t>
        </is>
      </c>
      <c r="C620" s="65" t="inlineStr">
        <is>
          <t>新建</t>
        </is>
      </c>
      <c r="D620" s="29" t="inlineStr">
        <is>
          <t>新建</t>
        </is>
      </c>
      <c r="E620" s="29" t="inlineStr">
        <is>
          <t>耿湾乡</t>
        </is>
      </c>
      <c r="F620" s="62" t="inlineStr">
        <is>
          <t>为368户脱贫不稳定户每户购置产业加工机械1台，其中：郜庄村6台，耿河村12台，韩老庄村17台，郝东掌村84台，黑城岔村11台，潘掌村98台，四合原村40台，天桥村15台，万湾村49台，早流渠村20台，张台村16台。</t>
        </is>
      </c>
      <c r="G620" s="29" t="n">
        <v>117.799</v>
      </c>
      <c r="H620" s="62" t="inlineStr">
        <is>
          <t>解决368户脱贫不稳定户产业加工机械需求。</t>
        </is>
      </c>
      <c r="I620" s="29" t="n">
        <v>11</v>
      </c>
      <c r="J620" s="163" t="n">
        <v>0.0368</v>
      </c>
      <c r="K620" s="163" t="n">
        <v>0.1564</v>
      </c>
      <c r="L620" s="29" t="inlineStr">
        <is>
          <t>农机
中心</t>
        </is>
      </c>
      <c r="M620" s="29" t="inlineStr">
        <is>
          <t>乡镇村</t>
        </is>
      </c>
      <c r="N620" s="65" t="n">
        <v>2020.12</v>
      </c>
      <c r="O620" s="65" t="n"/>
    </row>
    <row r="621" ht="45" customFormat="1" customHeight="1" s="2">
      <c r="A621" s="32" t="inlineStr">
        <is>
          <t>(7)</t>
        </is>
      </c>
      <c r="B621" s="29" t="inlineStr">
        <is>
          <t>脱贫不稳定户农机购置</t>
        </is>
      </c>
      <c r="C621" s="65" t="inlineStr">
        <is>
          <t>新建</t>
        </is>
      </c>
      <c r="D621" s="29" t="inlineStr">
        <is>
          <t>新建</t>
        </is>
      </c>
      <c r="E621" s="29" t="inlineStr">
        <is>
          <t>虎洞镇</t>
        </is>
      </c>
      <c r="F621" s="62" t="inlineStr">
        <is>
          <t>为9户脱贫不稳定户每户购置产业加工机械1台，其中：贾驿村2台，刘解掌村5台，张家湾村1台，常兆台村1台。</t>
        </is>
      </c>
      <c r="G621" s="29" t="n">
        <v>3.3579</v>
      </c>
      <c r="H621" s="62" t="inlineStr">
        <is>
          <t>解决农户加工机械需求，提升农业机械化水平</t>
        </is>
      </c>
      <c r="I621" s="29" t="n">
        <v>4</v>
      </c>
      <c r="J621" s="163" t="n">
        <v>0.0009</v>
      </c>
      <c r="K621" s="163" t="n">
        <v>0.0045</v>
      </c>
      <c r="L621" s="29" t="inlineStr">
        <is>
          <t>农机
中心</t>
        </is>
      </c>
      <c r="M621" s="29" t="inlineStr">
        <is>
          <t>乡镇村</t>
        </is>
      </c>
      <c r="N621" s="65" t="n">
        <v>2020.12</v>
      </c>
      <c r="O621" s="65" t="n"/>
    </row>
    <row r="622" ht="45" customFormat="1" customHeight="1" s="2">
      <c r="A622" s="32" t="inlineStr">
        <is>
          <t>(8)</t>
        </is>
      </c>
      <c r="B622" s="29" t="inlineStr">
        <is>
          <t>脱贫不稳定户农机购置</t>
        </is>
      </c>
      <c r="C622" s="65" t="inlineStr">
        <is>
          <t>新建</t>
        </is>
      </c>
      <c r="D622" s="29" t="inlineStr">
        <is>
          <t>新建</t>
        </is>
      </c>
      <c r="E622" s="29" t="inlineStr">
        <is>
          <t>甜水镇</t>
        </is>
      </c>
      <c r="F622" s="62" t="inlineStr">
        <is>
          <t>为12户脱贫不稳定户每户购置产业加工机械1台，其中：大良洼村3台，甜水街村3台，七里墩村1台，高崾岘村1台，张铁村2台，鲁掌村1台，狼儿滩村1台。</t>
        </is>
      </c>
      <c r="G622" s="29" t="n">
        <v>3.85</v>
      </c>
      <c r="H622" s="62" t="inlineStr">
        <is>
          <t>解决农户加工机械需求，提升农业机械化水平</t>
        </is>
      </c>
      <c r="I622" s="29" t="n">
        <v>7</v>
      </c>
      <c r="J622" s="163" t="n">
        <v>0.0012</v>
      </c>
      <c r="K622" s="163" t="n">
        <v>0.0047</v>
      </c>
      <c r="L622" s="29" t="inlineStr">
        <is>
          <t>农机
中心</t>
        </is>
      </c>
      <c r="M622" s="29" t="inlineStr">
        <is>
          <t>乡镇村</t>
        </is>
      </c>
      <c r="N622" s="65" t="n">
        <v>2020.12</v>
      </c>
      <c r="O622" s="65" t="n"/>
    </row>
    <row r="623" ht="45" customFormat="1" customHeight="1" s="2">
      <c r="A623" s="32" t="inlineStr">
        <is>
          <t>(9)</t>
        </is>
      </c>
      <c r="B623" s="29" t="inlineStr">
        <is>
          <t>脱贫不稳定户农机购置</t>
        </is>
      </c>
      <c r="C623" s="65" t="inlineStr">
        <is>
          <t>新建</t>
        </is>
      </c>
      <c r="D623" s="29" t="inlineStr">
        <is>
          <t>新建</t>
        </is>
      </c>
      <c r="E623" s="29" t="inlineStr">
        <is>
          <t>秦团庄乡</t>
        </is>
      </c>
      <c r="F623" s="62" t="inlineStr">
        <is>
          <t>为10户脱贫不稳定户每户购置产业加工机械1台，其中：大天子村2台，白塬畔村2台，秦团庄村2台，南掌堡子村1台，贾塬村2台，王团庄村1台。</t>
        </is>
      </c>
      <c r="G623" s="29" t="n">
        <v>3.73</v>
      </c>
      <c r="H623" s="62" t="inlineStr">
        <is>
          <t>解决农户加工机械需求，提升农业机械化水平</t>
        </is>
      </c>
      <c r="I623" s="29" t="n">
        <v>6</v>
      </c>
      <c r="J623" s="163" t="n">
        <v>0.001</v>
      </c>
      <c r="K623" s="163" t="n">
        <v>0.0039</v>
      </c>
      <c r="L623" s="29" t="inlineStr">
        <is>
          <t>农机
中心</t>
        </is>
      </c>
      <c r="M623" s="29" t="inlineStr">
        <is>
          <t>乡镇村</t>
        </is>
      </c>
      <c r="N623" s="65" t="n">
        <v>2020.12</v>
      </c>
      <c r="O623" s="65" t="n"/>
    </row>
    <row r="624" ht="45" customFormat="1" customHeight="1" s="2">
      <c r="A624" s="32" t="inlineStr">
        <is>
          <t>(10)</t>
        </is>
      </c>
      <c r="B624" s="29" t="inlineStr">
        <is>
          <t>脱贫不稳定户农机购置</t>
        </is>
      </c>
      <c r="C624" s="65" t="inlineStr">
        <is>
          <t>新建</t>
        </is>
      </c>
      <c r="D624" s="29" t="inlineStr">
        <is>
          <t>新建</t>
        </is>
      </c>
      <c r="E624" s="29" t="inlineStr">
        <is>
          <t>罗山川乡</t>
        </is>
      </c>
      <c r="F624" s="62" t="inlineStr">
        <is>
          <t>为127户脱贫不稳定户购置产业加工机械128台，其中：西阳洼村11台，苇芝城村3台，龙柏山村12台，兰家掌村30台，大树塬村36台，陈渠子村1台，山水湾村4台，光明村31台。</t>
        </is>
      </c>
      <c r="G624" s="29" t="n">
        <v>49.294</v>
      </c>
      <c r="H624" s="62" t="inlineStr">
        <is>
          <t>解决农户加工机械需求，提升农业机械化水平</t>
        </is>
      </c>
      <c r="I624" s="29" t="n">
        <v>8</v>
      </c>
      <c r="J624" s="163" t="n">
        <v>0.0127</v>
      </c>
      <c r="K624" s="163" t="n">
        <v>0.0528</v>
      </c>
      <c r="L624" s="29" t="inlineStr">
        <is>
          <t>农机
中心</t>
        </is>
      </c>
      <c r="M624" s="29" t="inlineStr">
        <is>
          <t>乡镇村</t>
        </is>
      </c>
      <c r="N624" s="65" t="n">
        <v>2020.12</v>
      </c>
      <c r="O624" s="65" t="n"/>
    </row>
    <row r="625" ht="45" customFormat="1" customHeight="1" s="2">
      <c r="A625" s="32" t="inlineStr">
        <is>
          <t>(11)</t>
        </is>
      </c>
      <c r="B625" s="29" t="inlineStr">
        <is>
          <t>脱贫不稳定户农机购置</t>
        </is>
      </c>
      <c r="C625" s="65" t="inlineStr">
        <is>
          <t>新建</t>
        </is>
      </c>
      <c r="D625" s="29" t="inlineStr">
        <is>
          <t>新建</t>
        </is>
      </c>
      <c r="E625" s="29" t="inlineStr">
        <is>
          <t>洪德镇</t>
        </is>
      </c>
      <c r="F625" s="62" t="inlineStr">
        <is>
          <t>为洪德街村1户脱贫不稳定户购置产业加工机械1台</t>
        </is>
      </c>
      <c r="G625" s="29" t="n">
        <v>0.497</v>
      </c>
      <c r="H625" s="62" t="inlineStr">
        <is>
          <t>解决农户加工机械需求，提升农业机械化水平</t>
        </is>
      </c>
      <c r="I625" s="29" t="n">
        <v>1</v>
      </c>
      <c r="J625" s="163" t="n">
        <v>0.0001</v>
      </c>
      <c r="K625" s="163" t="n">
        <v>0.0003</v>
      </c>
      <c r="L625" s="29" t="inlineStr">
        <is>
          <t>农机
中心</t>
        </is>
      </c>
      <c r="M625" s="29" t="inlineStr">
        <is>
          <t>乡镇村</t>
        </is>
      </c>
      <c r="N625" s="65" t="n">
        <v>2020.12</v>
      </c>
      <c r="O625" s="65" t="n"/>
    </row>
    <row r="626" ht="45" customFormat="1" customHeight="1" s="2">
      <c r="A626" s="32" t="inlineStr">
        <is>
          <t>(12)</t>
        </is>
      </c>
      <c r="B626" s="29" t="inlineStr">
        <is>
          <t>脱贫不稳定户农机购置</t>
        </is>
      </c>
      <c r="C626" s="65" t="inlineStr">
        <is>
          <t>新建</t>
        </is>
      </c>
      <c r="D626" s="29" t="inlineStr">
        <is>
          <t>新建</t>
        </is>
      </c>
      <c r="E626" s="29" t="inlineStr">
        <is>
          <t>八珠乡</t>
        </is>
      </c>
      <c r="F626" s="62" t="inlineStr">
        <is>
          <t>为八珠塬村5户脱贫不稳定户每户购置产业加工机械1台</t>
        </is>
      </c>
      <c r="G626" s="29" t="n">
        <v>2.665</v>
      </c>
      <c r="H626" s="62" t="inlineStr">
        <is>
          <t>解决农户加工机械需求，提升农业机械化水平</t>
        </is>
      </c>
      <c r="I626" s="29" t="n">
        <v>1</v>
      </c>
      <c r="J626" s="163" t="n">
        <v>0.0005</v>
      </c>
      <c r="K626" s="163" t="n">
        <v>0.002</v>
      </c>
      <c r="L626" s="29" t="inlineStr">
        <is>
          <t>农机
中心</t>
        </is>
      </c>
      <c r="M626" s="29" t="inlineStr">
        <is>
          <t>乡镇村</t>
        </is>
      </c>
      <c r="N626" s="65" t="n">
        <v>2020.12</v>
      </c>
      <c r="O626" s="65" t="n"/>
    </row>
    <row r="627" ht="45" customFormat="1" customHeight="1" s="2">
      <c r="A627" s="32" t="inlineStr">
        <is>
          <t>(13)</t>
        </is>
      </c>
      <c r="B627" s="29" t="inlineStr">
        <is>
          <t>脱贫不稳定户农机购置</t>
        </is>
      </c>
      <c r="C627" s="65" t="inlineStr">
        <is>
          <t>新建</t>
        </is>
      </c>
      <c r="D627" s="29" t="inlineStr">
        <is>
          <t>新建</t>
        </is>
      </c>
      <c r="E627" s="29" t="inlineStr">
        <is>
          <t>演武乡</t>
        </is>
      </c>
      <c r="F627" s="62" t="inlineStr">
        <is>
          <t>为127户脱贫不稳定户每户购置产业加工机械1台，其中：黄山村40台，黑泉河村34台，曳郭咀7台，吴家塬村21台，路家塬25台。</t>
        </is>
      </c>
      <c r="G627" s="29" t="n">
        <v>26.687</v>
      </c>
      <c r="H627" s="62" t="inlineStr">
        <is>
          <t>解决农户加工机械需求，提升农业机械化水平</t>
        </is>
      </c>
      <c r="I627" s="29" t="n">
        <v>5</v>
      </c>
      <c r="J627" s="163" t="n">
        <v>0.0127</v>
      </c>
      <c r="K627" s="163" t="n">
        <v>0.054</v>
      </c>
      <c r="L627" s="29" t="inlineStr">
        <is>
          <t>农机
中心</t>
        </is>
      </c>
      <c r="M627" s="29" t="inlineStr">
        <is>
          <t>乡镇村</t>
        </is>
      </c>
      <c r="N627" s="65" t="n">
        <v>2020.12</v>
      </c>
      <c r="O627" s="65" t="n"/>
    </row>
    <row r="628" ht="45" customFormat="1" customHeight="1" s="2">
      <c r="A628" s="32" t="inlineStr">
        <is>
          <t>(14)</t>
        </is>
      </c>
      <c r="B628" s="29" t="inlineStr">
        <is>
          <t>脱贫不稳定户农机购置</t>
        </is>
      </c>
      <c r="C628" s="65" t="inlineStr">
        <is>
          <t>新建</t>
        </is>
      </c>
      <c r="D628" s="29" t="inlineStr">
        <is>
          <t>新建</t>
        </is>
      </c>
      <c r="E628" s="29" t="inlineStr">
        <is>
          <t>车道镇</t>
        </is>
      </c>
      <c r="F628" s="62" t="inlineStr">
        <is>
          <t>为486户脱贫不稳定户购置产业加工机械521台，其中：元峁村24台，苦水掌村115台，双庙村51台，王西掌村64台，吊渠村73台，三角城村48台，杨掌村16台，万安村27台，魏洼村31台，陈掌村23台，红台村8台，樱桃掌村1台，安掌村3台，代掌村13台，刘渠村23台，刘园子村1台。</t>
        </is>
      </c>
      <c r="G628" s="29" t="n">
        <v>245.0796</v>
      </c>
      <c r="H628" s="62" t="inlineStr">
        <is>
          <t>解决农户加工机械需求，提升农业机械化水平</t>
        </is>
      </c>
      <c r="I628" s="29" t="n">
        <v>16</v>
      </c>
      <c r="J628" s="163" t="n">
        <v>0.0486</v>
      </c>
      <c r="K628" s="163" t="n">
        <v>0.2199</v>
      </c>
      <c r="L628" s="29" t="inlineStr">
        <is>
          <t>农机
中心</t>
        </is>
      </c>
      <c r="M628" s="29" t="inlineStr">
        <is>
          <t>乡镇村</t>
        </is>
      </c>
      <c r="N628" s="65" t="n">
        <v>2020.12</v>
      </c>
      <c r="O628" s="65" t="n"/>
    </row>
    <row r="629" ht="45" customFormat="1" customHeight="1" s="2">
      <c r="A629" s="32" t="inlineStr">
        <is>
          <t>(15)</t>
        </is>
      </c>
      <c r="B629" s="29" t="inlineStr">
        <is>
          <t>脱贫不稳定户农机购置</t>
        </is>
      </c>
      <c r="C629" s="65" t="inlineStr">
        <is>
          <t>新建</t>
        </is>
      </c>
      <c r="D629" s="29" t="inlineStr">
        <is>
          <t>新建</t>
        </is>
      </c>
      <c r="E629" s="29" t="inlineStr">
        <is>
          <t>芦家湾乡</t>
        </is>
      </c>
      <c r="F629" s="62" t="inlineStr">
        <is>
          <t>为18户脱贫不稳定户每户购置产业加工机械1台，其中：宋家掌村1台，井川村6台，杨新庄村10台，小堡条村1台。</t>
        </is>
      </c>
      <c r="G629" s="29" t="n">
        <v>8.34</v>
      </c>
      <c r="H629" s="62" t="inlineStr">
        <is>
          <t>解决农户加工机械需求，提升农业机械化水平</t>
        </is>
      </c>
      <c r="I629" s="29" t="n">
        <v>4</v>
      </c>
      <c r="J629" s="163" t="n">
        <v>0.0018</v>
      </c>
      <c r="K629" s="163" t="n">
        <v>0.013</v>
      </c>
      <c r="L629" s="29" t="inlineStr">
        <is>
          <t>农机
中心</t>
        </is>
      </c>
      <c r="M629" s="29" t="inlineStr">
        <is>
          <t>乡镇村</t>
        </is>
      </c>
      <c r="N629" s="65" t="n">
        <v>2020.12</v>
      </c>
      <c r="O629" s="65" t="n"/>
    </row>
    <row r="630" ht="45" customFormat="1" customHeight="1" s="2">
      <c r="A630" s="32" t="inlineStr">
        <is>
          <t>(16)</t>
        </is>
      </c>
      <c r="B630" s="29" t="inlineStr">
        <is>
          <t>脱贫不稳定户农机购置</t>
        </is>
      </c>
      <c r="C630" s="65" t="inlineStr">
        <is>
          <t>新建</t>
        </is>
      </c>
      <c r="D630" s="29" t="inlineStr">
        <is>
          <t>新建</t>
        </is>
      </c>
      <c r="E630" s="29" t="inlineStr">
        <is>
          <t>山城乡</t>
        </is>
      </c>
      <c r="F630" s="62" t="inlineStr">
        <is>
          <t>为寨柯村3户脱贫不稳定户购置产业加工机械7台</t>
        </is>
      </c>
      <c r="G630" s="29" t="n">
        <v>9.895</v>
      </c>
      <c r="H630" s="62" t="inlineStr">
        <is>
          <t>解决农户加工机械需求，提升农业机械化水平</t>
        </is>
      </c>
      <c r="I630" s="29" t="n">
        <v>1</v>
      </c>
      <c r="J630" s="163" t="n">
        <v>0.0003</v>
      </c>
      <c r="K630" s="163" t="n">
        <v>0.0009</v>
      </c>
      <c r="L630" s="29" t="inlineStr">
        <is>
          <t>农机
中心</t>
        </is>
      </c>
      <c r="M630" s="29" t="inlineStr">
        <is>
          <t>乡镇村</t>
        </is>
      </c>
      <c r="N630" s="65" t="n">
        <v>2020.12</v>
      </c>
      <c r="O630" s="65" t="n"/>
    </row>
    <row r="631" ht="45" customFormat="1" customHeight="1" s="2">
      <c r="A631" s="32" t="inlineStr">
        <is>
          <t>(17)</t>
        </is>
      </c>
      <c r="B631" s="29" t="inlineStr">
        <is>
          <t>脱贫不稳定户农机购置</t>
        </is>
      </c>
      <c r="C631" s="65" t="inlineStr">
        <is>
          <t>新建</t>
        </is>
      </c>
      <c r="D631" s="29" t="inlineStr">
        <is>
          <t>新建</t>
        </is>
      </c>
      <c r="E631" s="29" t="inlineStr">
        <is>
          <t>环城镇</t>
        </is>
      </c>
      <c r="F631" s="62" t="inlineStr">
        <is>
          <t>为42户脱贫不稳定户购置产业加工机械52台，其中：马坊塬村3台，龚淌村10台，赵小掌村10台，宁老庄村7台，西川村17台，张滩滩村2台，五里屯村3台。</t>
        </is>
      </c>
      <c r="G631" s="29" t="n">
        <v>17.952</v>
      </c>
      <c r="H631" s="62" t="inlineStr">
        <is>
          <t>解决农户加工机械需求，提升农业机械化水平</t>
        </is>
      </c>
      <c r="I631" s="29" t="n">
        <v>7</v>
      </c>
      <c r="J631" s="163" t="n">
        <v>0.0042</v>
      </c>
      <c r="K631" s="163" t="n">
        <v>0.0189</v>
      </c>
      <c r="L631" s="29" t="inlineStr">
        <is>
          <t>农机
中心</t>
        </is>
      </c>
      <c r="M631" s="29" t="inlineStr">
        <is>
          <t>乡镇村</t>
        </is>
      </c>
      <c r="N631" s="65" t="n">
        <v>2020.12</v>
      </c>
      <c r="O631" s="65" t="n"/>
    </row>
    <row r="632" ht="45" customFormat="1" customHeight="1" s="2">
      <c r="A632" s="32" t="inlineStr">
        <is>
          <t>(18)</t>
        </is>
      </c>
      <c r="B632" s="29" t="inlineStr">
        <is>
          <t>脱贫不稳定户农机购置</t>
        </is>
      </c>
      <c r="C632" s="65" t="inlineStr">
        <is>
          <t>新建</t>
        </is>
      </c>
      <c r="D632" s="29" t="inlineStr">
        <is>
          <t>新建</t>
        </is>
      </c>
      <c r="E632" s="29" t="inlineStr">
        <is>
          <t>合道镇</t>
        </is>
      </c>
      <c r="F632" s="62" t="inlineStr">
        <is>
          <t>为寨子坪村3户脱贫不稳定户每户购置产业加工机械1台</t>
        </is>
      </c>
      <c r="G632" s="29" t="n">
        <v>0.201</v>
      </c>
      <c r="H632" s="62" t="inlineStr">
        <is>
          <t>解决农户加工机械需求，提升农业机械化水平</t>
        </is>
      </c>
      <c r="I632" s="29" t="n">
        <v>1</v>
      </c>
      <c r="J632" s="163" t="n">
        <v>0.0003</v>
      </c>
      <c r="K632" s="163" t="n">
        <v>0.0019</v>
      </c>
      <c r="L632" s="29" t="inlineStr">
        <is>
          <t>农机
中心</t>
        </is>
      </c>
      <c r="M632" s="29" t="inlineStr">
        <is>
          <t>乡镇村</t>
        </is>
      </c>
      <c r="N632" s="65" t="n">
        <v>2020.12</v>
      </c>
      <c r="O632" s="65" t="n"/>
    </row>
    <row r="633" ht="45" customFormat="1" customHeight="1" s="2">
      <c r="A633" s="24" t="n">
        <v>4.4</v>
      </c>
      <c r="B633" s="24" t="inlineStr">
        <is>
          <t>边缘户
农机购置合计</t>
        </is>
      </c>
      <c r="C633" s="24" t="inlineStr">
        <is>
          <t>新建</t>
        </is>
      </c>
      <c r="D633" s="24" t="inlineStr">
        <is>
          <t>新建</t>
        </is>
      </c>
      <c r="E633" s="24" t="inlineStr">
        <is>
          <t>14个乡镇</t>
        </is>
      </c>
      <c r="F633" s="31" t="inlineStr">
        <is>
          <t>为101户边缘易致贫户购置铡草揉丝机、脱粒机等产业加工机械110台，按机械总价格的70%补助，共补助60万元。</t>
        </is>
      </c>
      <c r="G633" s="24" t="n">
        <v>60</v>
      </c>
      <c r="H633" s="31" t="inlineStr">
        <is>
          <t>扶持农户发展草畜产业，提升农机化服务水平，帮助农户增收增效。</t>
        </is>
      </c>
      <c r="I633" s="24" t="n">
        <v>47</v>
      </c>
      <c r="J633" s="160" t="n">
        <v>0.0101</v>
      </c>
      <c r="K633" s="160" t="n">
        <v>0.0408</v>
      </c>
      <c r="L633" s="24" t="inlineStr">
        <is>
          <t>农机
中心</t>
        </is>
      </c>
      <c r="M633" s="24" t="inlineStr">
        <is>
          <t>乡镇村</t>
        </is>
      </c>
      <c r="N633" s="65" t="n">
        <v>2020.12</v>
      </c>
      <c r="O633" s="65" t="n"/>
    </row>
    <row r="634" ht="45" customFormat="1" customHeight="1" s="2">
      <c r="A634" s="29" t="n">
        <v>1</v>
      </c>
      <c r="B634" s="29" t="inlineStr">
        <is>
          <t>边缘户
农机购置</t>
        </is>
      </c>
      <c r="C634" s="65" t="inlineStr">
        <is>
          <t>新建</t>
        </is>
      </c>
      <c r="D634" s="29" t="inlineStr">
        <is>
          <t>新建</t>
        </is>
      </c>
      <c r="E634" s="29" t="inlineStr">
        <is>
          <t>南湫乡</t>
        </is>
      </c>
      <c r="F634" s="62" t="inlineStr">
        <is>
          <t>为7户边缘易致贫户购置产业加工机械12台，其中：岳后渠村2台，洪涝池村10台。</t>
        </is>
      </c>
      <c r="G634" s="29" t="n">
        <v>3.767</v>
      </c>
      <c r="H634" s="62" t="inlineStr">
        <is>
          <t>扶持农户发展草畜产业，提升农机化服务水平，帮助农户增收增效。</t>
        </is>
      </c>
      <c r="I634" s="29" t="n">
        <v>2</v>
      </c>
      <c r="J634" s="163" t="n">
        <v>0.0007</v>
      </c>
      <c r="K634" s="163" t="n">
        <v>0.003</v>
      </c>
      <c r="L634" s="29" t="inlineStr">
        <is>
          <t>农机
中心</t>
        </is>
      </c>
      <c r="M634" s="29" t="inlineStr">
        <is>
          <t>乡镇村</t>
        </is>
      </c>
      <c r="N634" s="65" t="n">
        <v>2020.12</v>
      </c>
      <c r="O634" s="65" t="n"/>
    </row>
    <row r="635" ht="45" customFormat="1" customHeight="1" s="2">
      <c r="A635" s="29" t="n">
        <v>2</v>
      </c>
      <c r="B635" s="29" t="inlineStr">
        <is>
          <t>边缘户
农机购置</t>
        </is>
      </c>
      <c r="C635" s="65" t="inlineStr">
        <is>
          <t>新建</t>
        </is>
      </c>
      <c r="D635" s="29" t="inlineStr">
        <is>
          <t>新建</t>
        </is>
      </c>
      <c r="E635" s="29" t="inlineStr">
        <is>
          <t>天池乡</t>
        </is>
      </c>
      <c r="F635" s="62" t="inlineStr">
        <is>
          <t>为6户边缘易致贫户每户购置产业加工机械1台，其中：张邓塬村1台，大庄台村2台，四合掌村2台，碾盘岭村1台。</t>
        </is>
      </c>
      <c r="G635" s="29" t="n">
        <v>2.2</v>
      </c>
      <c r="H635" s="62" t="inlineStr">
        <is>
          <t>扶持农户发展草畜产业，提升农机化服务水平，帮助农户增收增效。</t>
        </is>
      </c>
      <c r="I635" s="29" t="n">
        <v>4</v>
      </c>
      <c r="J635" s="163" t="n">
        <v>0.0005999999999999999</v>
      </c>
      <c r="K635" s="163" t="n">
        <v>0.0031</v>
      </c>
      <c r="L635" s="29" t="inlineStr">
        <is>
          <t>农机
中心</t>
        </is>
      </c>
      <c r="M635" s="29" t="inlineStr">
        <is>
          <t>乡镇村</t>
        </is>
      </c>
      <c r="N635" s="65" t="n">
        <v>2020.12</v>
      </c>
      <c r="O635" s="65" t="n"/>
    </row>
    <row r="636" ht="45" customFormat="1" customHeight="1" s="2">
      <c r="A636" s="29" t="n">
        <v>3</v>
      </c>
      <c r="B636" s="29" t="inlineStr">
        <is>
          <t>边缘户
农机购置</t>
        </is>
      </c>
      <c r="C636" s="65" t="inlineStr">
        <is>
          <t>新建</t>
        </is>
      </c>
      <c r="D636" s="29" t="inlineStr">
        <is>
          <t>新建</t>
        </is>
      </c>
      <c r="E636" s="29" t="inlineStr">
        <is>
          <t>木钵镇</t>
        </is>
      </c>
      <c r="F636" s="62" t="inlineStr">
        <is>
          <t>为3户边缘易致贫户每户购置产业加工机械1台，其中：井儿岔村1台，韩洼子村1台，邓寨子村1台。</t>
        </is>
      </c>
      <c r="G636" s="29" t="n">
        <v>1.316</v>
      </c>
      <c r="H636" s="62" t="inlineStr">
        <is>
          <t>扶持农户发展草畜产业，提升农机化服务水平，帮助农户增收增效。</t>
        </is>
      </c>
      <c r="I636" s="29" t="n">
        <v>3</v>
      </c>
      <c r="J636" s="163" t="n">
        <v>0.0003</v>
      </c>
      <c r="K636" s="163" t="n">
        <v>0.0011</v>
      </c>
      <c r="L636" s="29" t="inlineStr">
        <is>
          <t>农机
中心</t>
        </is>
      </c>
      <c r="M636" s="29" t="inlineStr">
        <is>
          <t>乡镇村</t>
        </is>
      </c>
      <c r="N636" s="65" t="n">
        <v>2020.12</v>
      </c>
      <c r="O636" s="65" t="n"/>
    </row>
    <row r="637" ht="45" customFormat="1" customHeight="1" s="2">
      <c r="A637" s="29" t="n">
        <v>4</v>
      </c>
      <c r="B637" s="29" t="inlineStr">
        <is>
          <t>边缘户
农机购置</t>
        </is>
      </c>
      <c r="C637" s="65" t="inlineStr">
        <is>
          <t>新建</t>
        </is>
      </c>
      <c r="D637" s="29" t="inlineStr">
        <is>
          <t>新建</t>
        </is>
      </c>
      <c r="E637" s="29" t="inlineStr">
        <is>
          <t>小南沟乡</t>
        </is>
      </c>
      <c r="F637" s="62" t="inlineStr">
        <is>
          <t>为4户边缘户每户购置产业加工机械1台，其中：杨胡套子村3台，丁寨柯村1台。</t>
        </is>
      </c>
      <c r="G637" s="29" t="n">
        <v>1.775</v>
      </c>
      <c r="H637" s="62" t="inlineStr">
        <is>
          <t>扶持农户发展草畜产业，提升农机化服务水平，帮助农户增收增效。</t>
        </is>
      </c>
      <c r="I637" s="29" t="n">
        <v>2</v>
      </c>
      <c r="J637" s="163" t="n">
        <v>0.0004</v>
      </c>
      <c r="K637" s="163" t="n">
        <v>0.001</v>
      </c>
      <c r="L637" s="29" t="inlineStr">
        <is>
          <t>农机
中心</t>
        </is>
      </c>
      <c r="M637" s="29" t="inlineStr">
        <is>
          <t>乡镇村</t>
        </is>
      </c>
      <c r="N637" s="65" t="n">
        <v>2020.12</v>
      </c>
      <c r="O637" s="65" t="n"/>
    </row>
    <row r="638" ht="45" customFormat="1" customHeight="1" s="2">
      <c r="A638" s="29" t="n">
        <v>5</v>
      </c>
      <c r="B638" s="29" t="inlineStr">
        <is>
          <t>边缘户
农机购置</t>
        </is>
      </c>
      <c r="C638" s="65" t="inlineStr">
        <is>
          <t>新建</t>
        </is>
      </c>
      <c r="D638" s="29" t="inlineStr">
        <is>
          <t>新建</t>
        </is>
      </c>
      <c r="E638" s="29" t="inlineStr">
        <is>
          <t>曲子镇</t>
        </is>
      </c>
      <c r="F638" s="62" t="inlineStr">
        <is>
          <t>为2户边缘易致贫户每户购置产业加工机械1台，其中：董家塬村1台，金盆掌村1台。</t>
        </is>
      </c>
      <c r="G638" s="29" t="n">
        <v>1.066</v>
      </c>
      <c r="H638" s="62" t="inlineStr">
        <is>
          <t>扶持农户发展草畜产业，提升农机化服务水平，帮助农户增收增效。</t>
        </is>
      </c>
      <c r="I638" s="29" t="n">
        <v>2</v>
      </c>
      <c r="J638" s="163" t="n">
        <v>0.0002</v>
      </c>
      <c r="K638" s="163" t="n">
        <v>0.0007</v>
      </c>
      <c r="L638" s="29" t="inlineStr">
        <is>
          <t>农机
中心</t>
        </is>
      </c>
      <c r="M638" s="29" t="inlineStr">
        <is>
          <t>乡镇村</t>
        </is>
      </c>
      <c r="N638" s="65" t="n">
        <v>2020.12</v>
      </c>
      <c r="O638" s="65" t="n"/>
    </row>
    <row r="639" ht="45" customFormat="1" customHeight="1" s="2">
      <c r="A639" s="29" t="n">
        <v>6</v>
      </c>
      <c r="B639" s="29" t="inlineStr">
        <is>
          <t>边缘户
农机购置</t>
        </is>
      </c>
      <c r="C639" s="65" t="inlineStr">
        <is>
          <t>新建</t>
        </is>
      </c>
      <c r="D639" s="29" t="inlineStr">
        <is>
          <t>新建</t>
        </is>
      </c>
      <c r="E639" s="29" t="inlineStr">
        <is>
          <t>耿湾乡</t>
        </is>
      </c>
      <c r="F639" s="62" t="inlineStr">
        <is>
          <t>为5户边缘易致贫户每户购置产业加工机械1台，其中：万家湾村1台，天桥村2台，耿河村1台，四合原村1台。</t>
        </is>
      </c>
      <c r="G639" s="29" t="n">
        <v>1.506</v>
      </c>
      <c r="H639" s="62" t="inlineStr">
        <is>
          <t>扶持农户发展草畜产业，提升农机化服务水平，帮助农户增收增效。</t>
        </is>
      </c>
      <c r="I639" s="29" t="n">
        <v>4</v>
      </c>
      <c r="J639" s="163" t="n">
        <v>0.0005</v>
      </c>
      <c r="K639" s="163" t="n">
        <v>0.0016</v>
      </c>
      <c r="L639" s="29" t="inlineStr">
        <is>
          <t>农机
中心</t>
        </is>
      </c>
      <c r="M639" s="29" t="inlineStr">
        <is>
          <t>乡镇村</t>
        </is>
      </c>
      <c r="N639" s="65" t="n">
        <v>2020.12</v>
      </c>
      <c r="O639" s="65" t="n"/>
    </row>
    <row r="640" ht="45" customFormat="1" customHeight="1" s="2">
      <c r="A640" s="29" t="n">
        <v>7</v>
      </c>
      <c r="B640" s="29" t="inlineStr">
        <is>
          <t>边缘户
农机购置</t>
        </is>
      </c>
      <c r="C640" s="65" t="inlineStr">
        <is>
          <t>新建</t>
        </is>
      </c>
      <c r="D640" s="29" t="inlineStr">
        <is>
          <t>新建</t>
        </is>
      </c>
      <c r="E640" s="29" t="inlineStr">
        <is>
          <t>虎洞镇</t>
        </is>
      </c>
      <c r="F640" s="62" t="inlineStr">
        <is>
          <t>为18户边缘易致贫户每户购置产业加工机械1台，其中：贾驿村1台、魏家河村2台、刘解掌村3台、张家湾村4台、张大掌村2台、常兆台村3台、金庄原村2台、砂井子村1台。</t>
        </is>
      </c>
      <c r="G640" s="29" t="n">
        <v>6.7214</v>
      </c>
      <c r="H640" s="62" t="inlineStr">
        <is>
          <t>扶持农户发展草畜产业，提升农机化服务水平，帮助农户增收增效。</t>
        </is>
      </c>
      <c r="I640" s="29" t="n">
        <v>8</v>
      </c>
      <c r="J640" s="163" t="n">
        <v>0.0018</v>
      </c>
      <c r="K640" s="163" t="n">
        <v>0.0089</v>
      </c>
      <c r="L640" s="29" t="inlineStr">
        <is>
          <t>农机
中心</t>
        </is>
      </c>
      <c r="M640" s="29" t="inlineStr">
        <is>
          <t>乡镇村</t>
        </is>
      </c>
      <c r="N640" s="65" t="n">
        <v>2020.12</v>
      </c>
      <c r="O640" s="65" t="n"/>
    </row>
    <row r="641" ht="45" customFormat="1" customHeight="1" s="2">
      <c r="A641" s="29" t="n">
        <v>8</v>
      </c>
      <c r="B641" s="29" t="inlineStr">
        <is>
          <t>边缘户
农机购置</t>
        </is>
      </c>
      <c r="C641" s="65" t="inlineStr">
        <is>
          <t>新建</t>
        </is>
      </c>
      <c r="D641" s="29" t="inlineStr">
        <is>
          <t>新建</t>
        </is>
      </c>
      <c r="E641" s="29" t="inlineStr">
        <is>
          <t>秦团庄乡</t>
        </is>
      </c>
      <c r="F641" s="62" t="inlineStr">
        <is>
          <t>为28户边缘易致贫户每户购置产业加工机械1台，其中：大天子村2台，白塬畔村4台，秦团庄村4台，南掌堡子村1台，新峁村2台，贾塬村6台，新集子村1台，王团庄村8台。</t>
        </is>
      </c>
      <c r="G641" s="29" t="n">
        <v>9.954000000000001</v>
      </c>
      <c r="H641" s="62" t="inlineStr">
        <is>
          <t>扶持农户发展草畜产业，提升农机化服务水平，帮助农户增收增效。</t>
        </is>
      </c>
      <c r="I641" s="29" t="n">
        <v>8</v>
      </c>
      <c r="J641" s="163" t="n">
        <v>0.0028</v>
      </c>
      <c r="K641" s="163" t="n">
        <v>0.008200000000000001</v>
      </c>
      <c r="L641" s="29" t="inlineStr">
        <is>
          <t>农机
中心</t>
        </is>
      </c>
      <c r="M641" s="29" t="inlineStr">
        <is>
          <t>乡镇村</t>
        </is>
      </c>
      <c r="N641" s="65" t="n">
        <v>2020.12</v>
      </c>
      <c r="O641" s="65" t="n"/>
    </row>
    <row r="642" ht="45" customFormat="1" customHeight="1" s="2">
      <c r="A642" s="29" t="n">
        <v>9</v>
      </c>
      <c r="B642" s="29" t="inlineStr">
        <is>
          <t>边缘户
农机购置</t>
        </is>
      </c>
      <c r="C642" s="65" t="inlineStr">
        <is>
          <t>新建</t>
        </is>
      </c>
      <c r="D642" s="29" t="inlineStr">
        <is>
          <t>新建</t>
        </is>
      </c>
      <c r="E642" s="29" t="inlineStr">
        <is>
          <t>罗山川乡</t>
        </is>
      </c>
      <c r="F642" s="62" t="inlineStr">
        <is>
          <t>为苇芝城村1户边缘易致贫户购置产业加工机械1台</t>
        </is>
      </c>
      <c r="G642" s="29" t="n">
        <v>0.383</v>
      </c>
      <c r="H642" s="62" t="inlineStr">
        <is>
          <t>扶持农户发展草畜产业，提升农机化服务水平，帮助农户增收增效。</t>
        </is>
      </c>
      <c r="I642" s="29" t="n">
        <v>1</v>
      </c>
      <c r="J642" s="163" t="n">
        <v>0.0001</v>
      </c>
      <c r="K642" s="163" t="n">
        <v>0.0005</v>
      </c>
      <c r="L642" s="29" t="inlineStr">
        <is>
          <t>农机
中心</t>
        </is>
      </c>
      <c r="M642" s="29" t="inlineStr">
        <is>
          <t>乡镇村</t>
        </is>
      </c>
      <c r="N642" s="65" t="n">
        <v>2020.12</v>
      </c>
      <c r="O642" s="65" t="n"/>
    </row>
    <row r="643" ht="45" customFormat="1" customHeight="1" s="2">
      <c r="A643" s="29" t="n">
        <v>10</v>
      </c>
      <c r="B643" s="29" t="inlineStr">
        <is>
          <t>边缘户
农机购置</t>
        </is>
      </c>
      <c r="C643" s="65" t="inlineStr">
        <is>
          <t>新建</t>
        </is>
      </c>
      <c r="D643" s="29" t="inlineStr">
        <is>
          <t>新建</t>
        </is>
      </c>
      <c r="E643" s="29" t="inlineStr">
        <is>
          <t>洪德镇</t>
        </is>
      </c>
      <c r="F643" s="62" t="inlineStr">
        <is>
          <t>为2户边缘易致贫户购置产业加工机械3台，其中：苏长沟村2台、丁阳渠子村1台。</t>
        </is>
      </c>
      <c r="G643" s="29" t="n">
        <v>0.9849</v>
      </c>
      <c r="H643" s="62" t="inlineStr">
        <is>
          <t>扶持农户发展草畜产业，提升农机化服务水平，帮助农户增收增效。</t>
        </is>
      </c>
      <c r="I643" s="29" t="n">
        <v>2</v>
      </c>
      <c r="J643" s="163" t="n">
        <v>0.0002</v>
      </c>
      <c r="K643" s="163" t="n">
        <v>0.0015</v>
      </c>
      <c r="L643" s="29" t="inlineStr">
        <is>
          <t>农机
中心</t>
        </is>
      </c>
      <c r="M643" s="29" t="inlineStr">
        <is>
          <t>乡镇村</t>
        </is>
      </c>
      <c r="N643" s="65" t="n">
        <v>2020.12</v>
      </c>
      <c r="O643" s="65" t="n"/>
    </row>
    <row r="644" ht="45" customFormat="1" customHeight="1" s="2">
      <c r="A644" s="29" t="n">
        <v>11</v>
      </c>
      <c r="B644" s="29" t="inlineStr">
        <is>
          <t>边缘户
农机购置</t>
        </is>
      </c>
      <c r="C644" s="65" t="inlineStr">
        <is>
          <t>新建</t>
        </is>
      </c>
      <c r="D644" s="29" t="inlineStr">
        <is>
          <t>新建</t>
        </is>
      </c>
      <c r="E644" s="29" t="inlineStr">
        <is>
          <t>八珠乡</t>
        </is>
      </c>
      <c r="F644" s="62" t="inlineStr">
        <is>
          <t>为2户边缘易致贫户每户购置产业加工机械1台，其中：八珠塬村1台，瓦崾岘村1台。</t>
        </is>
      </c>
      <c r="G644" s="29" t="n">
        <v>1.066</v>
      </c>
      <c r="H644" s="62" t="inlineStr">
        <is>
          <t>解决为2户边缘易致贫户铡草揉丝一体机机械需求，提升农业机械化服务水平</t>
        </is>
      </c>
      <c r="I644" s="29" t="n">
        <v>2</v>
      </c>
      <c r="J644" s="163" t="n">
        <v>0.0002</v>
      </c>
      <c r="K644" s="163" t="n">
        <v>0.0007</v>
      </c>
      <c r="L644" s="29" t="inlineStr">
        <is>
          <t>农机
中心</t>
        </is>
      </c>
      <c r="M644" s="29" t="inlineStr">
        <is>
          <t>乡镇村</t>
        </is>
      </c>
      <c r="N644" s="65" t="n">
        <v>2020.12</v>
      </c>
      <c r="O644" s="65" t="n"/>
    </row>
    <row r="645" ht="45" customFormat="1" customHeight="1" s="2">
      <c r="A645" s="29" t="n">
        <v>12</v>
      </c>
      <c r="B645" s="29" t="inlineStr">
        <is>
          <t>边缘户
农机购置</t>
        </is>
      </c>
      <c r="C645" s="65" t="inlineStr">
        <is>
          <t>新建</t>
        </is>
      </c>
      <c r="D645" s="29" t="inlineStr">
        <is>
          <t>新建</t>
        </is>
      </c>
      <c r="E645" s="29" t="inlineStr">
        <is>
          <t>车道镇</t>
        </is>
      </c>
      <c r="F645" s="62" t="inlineStr">
        <is>
          <t>为10户边缘易致贫户购置产业加工机械13台，其中：双庙村1台，魏洼村1台，陈掌村6台，樱桃掌村4台，刘渠村1台。</t>
        </is>
      </c>
      <c r="G645" s="29" t="n">
        <v>23.7817</v>
      </c>
      <c r="H645" s="62" t="inlineStr">
        <is>
          <t>扶持农户发展草畜产业，提升农机化服务水平，帮助农户增收增效。</t>
        </is>
      </c>
      <c r="I645" s="29" t="n">
        <v>5</v>
      </c>
      <c r="J645" s="163" t="n">
        <v>0.001</v>
      </c>
      <c r="K645" s="163" t="n">
        <v>0.0041</v>
      </c>
      <c r="L645" s="29" t="inlineStr">
        <is>
          <t>农机
中心</t>
        </is>
      </c>
      <c r="M645" s="29" t="inlineStr">
        <is>
          <t>乡镇村</t>
        </is>
      </c>
      <c r="N645" s="65" t="n">
        <v>2020.12</v>
      </c>
      <c r="O645" s="65" t="n"/>
    </row>
    <row r="646" ht="45" customFormat="1" customHeight="1" s="2">
      <c r="A646" s="29" t="n">
        <v>13</v>
      </c>
      <c r="B646" s="29" t="inlineStr">
        <is>
          <t>边缘户
农机购置</t>
        </is>
      </c>
      <c r="C646" s="65" t="inlineStr">
        <is>
          <t>新建</t>
        </is>
      </c>
      <c r="D646" s="29" t="inlineStr">
        <is>
          <t>新建</t>
        </is>
      </c>
      <c r="E646" s="29" t="inlineStr">
        <is>
          <t>芦家湾乡</t>
        </is>
      </c>
      <c r="F646" s="62" t="inlineStr">
        <is>
          <t>为6户边缘易致贫户每户购置产业加工机械1台，其中：花儿掌村2台，桃李湾村1台，小堡条村1台，庙儿掌村2台。</t>
        </is>
      </c>
      <c r="G646" s="29" t="n">
        <v>4.08</v>
      </c>
      <c r="H646" s="62" t="inlineStr">
        <is>
          <t>扶持农户发展草畜产业，提升农机化服务水平，帮助农户增收增效。</t>
        </is>
      </c>
      <c r="I646" s="29" t="n">
        <v>4</v>
      </c>
      <c r="J646" s="163" t="n">
        <v>0.0005999999999999999</v>
      </c>
      <c r="K646" s="163" t="n">
        <v>0.0032</v>
      </c>
      <c r="L646" s="29" t="inlineStr">
        <is>
          <t>农机
中心</t>
        </is>
      </c>
      <c r="M646" s="29" t="inlineStr">
        <is>
          <t>乡镇村</t>
        </is>
      </c>
      <c r="N646" s="65" t="n">
        <v>2020.12</v>
      </c>
      <c r="O646" s="65" t="n"/>
    </row>
    <row r="647" ht="45" customFormat="1" customHeight="1" s="2">
      <c r="A647" s="29" t="n">
        <v>14</v>
      </c>
      <c r="B647" s="29" t="inlineStr">
        <is>
          <t>边缘户
农机购置</t>
        </is>
      </c>
      <c r="C647" s="65" t="inlineStr">
        <is>
          <t>新建</t>
        </is>
      </c>
      <c r="D647" s="29" t="inlineStr">
        <is>
          <t>新建</t>
        </is>
      </c>
      <c r="E647" s="29" t="inlineStr">
        <is>
          <t>合道镇</t>
        </is>
      </c>
      <c r="F647" s="62" t="inlineStr">
        <is>
          <t>为7户边缘易致贫户每户购置产业加工机械1台，其中：寨子坪村6台，梁坪村1台。</t>
        </is>
      </c>
      <c r="G647" s="29" t="n">
        <v>1.399</v>
      </c>
      <c r="H647" s="62" t="inlineStr">
        <is>
          <t>扶持农户发展草畜产业，提升农机化服务水平，帮助农户增收增效。</t>
        </is>
      </c>
      <c r="I647" s="29" t="n">
        <v>2</v>
      </c>
      <c r="J647" s="163" t="n">
        <v>0.0007</v>
      </c>
      <c r="K647" s="163" t="n">
        <v>0.0032</v>
      </c>
      <c r="L647" s="29" t="inlineStr">
        <is>
          <t>农机
中心</t>
        </is>
      </c>
      <c r="M647" s="29" t="inlineStr">
        <is>
          <t>乡镇村</t>
        </is>
      </c>
      <c r="N647" s="65" t="n">
        <v>2020.12</v>
      </c>
      <c r="O647" s="65" t="n"/>
    </row>
    <row r="648" ht="33.75" customFormat="1" customHeight="1" s="2">
      <c r="A648" s="21" t="inlineStr">
        <is>
          <t>4.5</t>
        </is>
      </c>
      <c r="B648" s="24" t="inlineStr">
        <is>
          <t>青贮包裹物资
项目合计</t>
        </is>
      </c>
      <c r="C648" s="24" t="inlineStr">
        <is>
          <t>新建</t>
        </is>
      </c>
      <c r="D648" s="24" t="inlineStr">
        <is>
          <t>2021.01
-
2021.12</t>
        </is>
      </c>
      <c r="E648" s="24" t="inlineStr">
        <is>
          <t>车道镇等18乡镇</t>
        </is>
      </c>
      <c r="F648" s="31" t="inlineStr">
        <is>
          <t>购置青贮膜，麻绳及揉丝机械等物资，青贮膜补助17元/公斤、麻绳11元/公斤，由乡镇采购支付，发放群众后用于发展草畜产业。</t>
        </is>
      </c>
      <c r="G648" s="24">
        <f>SUM(G649:G687)</f>
        <v/>
      </c>
      <c r="H648" s="31" t="inlineStr">
        <is>
          <t>扶持湖羊养殖专业户发展草产业、提高湖羊养殖专业户收入。</t>
        </is>
      </c>
      <c r="I648" s="24" t="n">
        <v>163</v>
      </c>
      <c r="J648" s="160" t="n">
        <v>0.08309999999999999</v>
      </c>
      <c r="K648" s="160" t="n">
        <v>0.34902</v>
      </c>
      <c r="L648" s="24" t="inlineStr">
        <is>
          <t>畜牧局</t>
        </is>
      </c>
      <c r="M648" s="24" t="inlineStr">
        <is>
          <t>车道镇等18乡镇</t>
        </is>
      </c>
      <c r="N648" s="65" t="n">
        <v>2020.12</v>
      </c>
      <c r="O648" s="24" t="n"/>
    </row>
    <row r="649" ht="33.75" customFormat="1" customHeight="1" s="2">
      <c r="A649" s="32" t="inlineStr">
        <is>
          <t>（1）</t>
        </is>
      </c>
      <c r="B649" s="65" t="inlineStr">
        <is>
          <t>青贮包裹物资</t>
        </is>
      </c>
      <c r="C649" s="65" t="inlineStr">
        <is>
          <t>新建</t>
        </is>
      </c>
      <c r="D649" s="65" t="inlineStr">
        <is>
          <t>2021.01
-
2021.12</t>
        </is>
      </c>
      <c r="E649" s="65" t="inlineStr">
        <is>
          <t>车道镇</t>
        </is>
      </c>
      <c r="F649" s="34" t="inlineStr">
        <is>
          <t>为车道镇7村8户购置青贮膜4168公斤，麻绳1691.12公斤。其中苦水掌村2户、三角城村1户、杨掌村1户、万安村1户、红台村1户、代掌村1户、刘渠村1户。</t>
        </is>
      </c>
      <c r="G649" s="65" t="n">
        <v>8.945831999999999</v>
      </c>
      <c r="H649" s="34" t="inlineStr">
        <is>
          <t>扶持湖羊养殖专业户发展草产业、提高湖羊养殖专业户收入。</t>
        </is>
      </c>
      <c r="I649" s="65" t="n">
        <v>7</v>
      </c>
      <c r="J649" s="164" t="n">
        <v>0.0008</v>
      </c>
      <c r="K649" s="164" t="n">
        <v>0.00336</v>
      </c>
      <c r="L649" s="65" t="inlineStr">
        <is>
          <t>畜牧局</t>
        </is>
      </c>
      <c r="M649" s="65" t="inlineStr">
        <is>
          <t>车道镇</t>
        </is>
      </c>
      <c r="N649" s="65" t="n">
        <v>2020.12</v>
      </c>
      <c r="O649" s="65" t="n"/>
    </row>
    <row r="650" ht="63" customFormat="1" customHeight="1" s="2">
      <c r="A650" s="32" t="inlineStr">
        <is>
          <t>（2）</t>
        </is>
      </c>
      <c r="B650" s="65" t="inlineStr">
        <is>
          <t>青贮包裹物资</t>
        </is>
      </c>
      <c r="C650" s="65" t="inlineStr">
        <is>
          <t>新建</t>
        </is>
      </c>
      <c r="D650" s="65" t="inlineStr">
        <is>
          <t>2021.01
-
2021.12</t>
        </is>
      </c>
      <c r="E650" s="65" t="inlineStr">
        <is>
          <t>环城镇</t>
        </is>
      </c>
      <c r="F650" s="34" t="inlineStr">
        <is>
          <t>为环城镇15个村83户购置青贮膜6488公斤，麻绳2701.02公斤。其中周塬村8户、耿家沟村16户、高龚塬村2户、冉旗寨村2户、马坊塬村10户、城东塬村2户、龚淌村27户、红星村1户、十五里沟村1户、西川村1户、肖川村1户、杨庙掌村1户、张滩滩村2户、周塬村8户、赵小掌村1户。</t>
        </is>
      </c>
      <c r="G650" s="65" t="n">
        <v>14.000722</v>
      </c>
      <c r="H650" s="34" t="inlineStr">
        <is>
          <t>扶持湖羊养殖专业户发展草产业、提高湖羊养殖专业户收入。</t>
        </is>
      </c>
      <c r="I650" s="65" t="n">
        <v>15</v>
      </c>
      <c r="J650" s="164" t="n">
        <v>0.0083</v>
      </c>
      <c r="K650" s="164" t="n">
        <v>0.03486</v>
      </c>
      <c r="L650" s="65" t="inlineStr">
        <is>
          <t>畜牧局</t>
        </is>
      </c>
      <c r="M650" s="65" t="inlineStr">
        <is>
          <t>环城镇</t>
        </is>
      </c>
      <c r="N650" s="65" t="n">
        <v>2020.12</v>
      </c>
      <c r="O650" s="65" t="n"/>
    </row>
    <row r="651" ht="42" customFormat="1" customHeight="1" s="2">
      <c r="A651" s="32" t="inlineStr">
        <is>
          <t>（3）</t>
        </is>
      </c>
      <c r="B651" s="65" t="inlineStr">
        <is>
          <t>青贮包裹物资</t>
        </is>
      </c>
      <c r="C651" s="65" t="inlineStr">
        <is>
          <t>新建</t>
        </is>
      </c>
      <c r="D651" s="65" t="inlineStr">
        <is>
          <t>2021.01
-
2021.12</t>
        </is>
      </c>
      <c r="E651" s="65" t="inlineStr">
        <is>
          <t>虎洞镇</t>
        </is>
      </c>
      <c r="F651" s="34" t="inlineStr">
        <is>
          <t>为虎洞镇6个村8户购置青贮膜4168公斤，麻绳1731.2公斤。其中沙井子村2个合作社、刘解掌村1个、魏家河1个、半个城1个、常兆台1个、贾驿村村2户。</t>
        </is>
      </c>
      <c r="G651" s="65" t="n">
        <v>8.98992</v>
      </c>
      <c r="H651" s="34" t="inlineStr">
        <is>
          <t>扶持湖羊养殖专业户发展草产业、提高湖羊养殖专业户收入。</t>
        </is>
      </c>
      <c r="I651" s="65" t="n">
        <v>6</v>
      </c>
      <c r="J651" s="164" t="n">
        <v>0.0008</v>
      </c>
      <c r="K651" s="164" t="n">
        <v>0.00336</v>
      </c>
      <c r="L651" s="65" t="inlineStr">
        <is>
          <t>畜牧局</t>
        </is>
      </c>
      <c r="M651" s="65" t="inlineStr">
        <is>
          <t>虎洞镇</t>
        </is>
      </c>
      <c r="N651" s="65" t="n">
        <v>2020.12</v>
      </c>
      <c r="O651" s="65" t="n"/>
    </row>
    <row r="652" ht="54" customFormat="1" customHeight="1" s="2">
      <c r="A652" s="32" t="inlineStr">
        <is>
          <t>（4）</t>
        </is>
      </c>
      <c r="B652" s="65" t="inlineStr">
        <is>
          <t>青贮包裹物资</t>
        </is>
      </c>
      <c r="C652" s="65" t="inlineStr">
        <is>
          <t>新建</t>
        </is>
      </c>
      <c r="D652" s="65" t="inlineStr">
        <is>
          <t>2021.01
-
2021.12</t>
        </is>
      </c>
      <c r="E652" s="65" t="inlineStr">
        <is>
          <t>毛井镇</t>
        </is>
      </c>
      <c r="F652" s="34" t="inlineStr">
        <is>
          <t>为毛井镇13个村269户购置青贮膜4633公斤，麻绳1930公斤。其中马趟村24户、红土咀村20户、大户掌村32户、丁连掌村6户、高家洼村22户、黄寨柯村9户、乔崾岘村23户、施家滩村28户、红糜湾村8户、砖城子村28户、二条俭村39户、山西掌村5户、杨东掌村25户。</t>
        </is>
      </c>
      <c r="G652" s="65" t="n">
        <v>9.9991</v>
      </c>
      <c r="H652" s="34" t="inlineStr">
        <is>
          <t>扶持湖羊养殖专业户发展草产业、提高湖羊养殖专业户收入。</t>
        </is>
      </c>
      <c r="I652" s="65" t="n">
        <v>13</v>
      </c>
      <c r="J652" s="164" t="n">
        <v>0.0269</v>
      </c>
      <c r="K652" s="164" t="n">
        <v>0.11298</v>
      </c>
      <c r="L652" s="65" t="inlineStr">
        <is>
          <t>畜牧局</t>
        </is>
      </c>
      <c r="M652" s="65" t="inlineStr">
        <is>
          <t>毛井镇</t>
        </is>
      </c>
      <c r="N652" s="65" t="n">
        <v>2020.12</v>
      </c>
      <c r="O652" s="65" t="n"/>
    </row>
    <row r="653" ht="43" customFormat="1" customHeight="1" s="2">
      <c r="A653" s="32" t="inlineStr">
        <is>
          <t>（5）</t>
        </is>
      </c>
      <c r="B653" s="65" t="inlineStr">
        <is>
          <t>青贮包裹物资</t>
        </is>
      </c>
      <c r="C653" s="65" t="inlineStr">
        <is>
          <t>新建</t>
        </is>
      </c>
      <c r="D653" s="65" t="inlineStr">
        <is>
          <t>2021.01
-
2021.12</t>
        </is>
      </c>
      <c r="E653" s="65" t="inlineStr">
        <is>
          <t>演武乡</t>
        </is>
      </c>
      <c r="F653" s="34" t="inlineStr">
        <is>
          <t>为演武乡6村198户购置青贮膜2776公斤，麻绳1157.12公斤。其中刘坪村33户、走马硷村29户、黄山村20户、吴家塬村33户、杨家洼村39户、路家塬村44户。</t>
        </is>
      </c>
      <c r="G653" s="65" t="n">
        <v>5.992032</v>
      </c>
      <c r="H653" s="34" t="inlineStr">
        <is>
          <t>扶持湖羊养殖专业户发展草产业、提高湖羊养殖专业户收入。</t>
        </is>
      </c>
      <c r="I653" s="65" t="n">
        <v>6</v>
      </c>
      <c r="J653" s="164" t="n">
        <v>0.0198</v>
      </c>
      <c r="K653" s="164" t="n">
        <v>0.08316</v>
      </c>
      <c r="L653" s="65" t="inlineStr">
        <is>
          <t>畜牧局</t>
        </is>
      </c>
      <c r="M653" s="65" t="inlineStr">
        <is>
          <t>演武乡</t>
        </is>
      </c>
      <c r="N653" s="65" t="n">
        <v>2020.12</v>
      </c>
      <c r="O653" s="65" t="n"/>
    </row>
    <row r="654" ht="43" customFormat="1" customHeight="1" s="2">
      <c r="A654" s="32" t="inlineStr">
        <is>
          <t>（6）</t>
        </is>
      </c>
      <c r="B654" s="65" t="inlineStr">
        <is>
          <t>青贮包裹物资</t>
        </is>
      </c>
      <c r="C654" s="65" t="inlineStr">
        <is>
          <t>新建</t>
        </is>
      </c>
      <c r="D654" s="65" t="inlineStr">
        <is>
          <t>2021.01
-
2021.12</t>
        </is>
      </c>
      <c r="E654" s="65" t="inlineStr">
        <is>
          <t>秦团庄乡</t>
        </is>
      </c>
      <c r="F654" s="34" t="inlineStr">
        <is>
          <t>为秦团庄乡3村25户购置青贮膜1848公斤，麻绳772公斤。其中秦团庄村1户、新集子村1户、辛卯村23户。</t>
        </is>
      </c>
      <c r="G654" s="65" t="n">
        <v>3.9908</v>
      </c>
      <c r="H654" s="34" t="inlineStr">
        <is>
          <t>扶持湖羊养殖专业户发展草产业、提高湖羊养殖专业户收入。</t>
        </is>
      </c>
      <c r="I654" s="65" t="n">
        <v>3</v>
      </c>
      <c r="J654" s="164" t="n">
        <v>0.0025</v>
      </c>
      <c r="K654" s="164" t="n">
        <v>0.0105</v>
      </c>
      <c r="L654" s="65" t="inlineStr">
        <is>
          <t>畜牧局</t>
        </is>
      </c>
      <c r="M654" s="65" t="inlineStr">
        <is>
          <t>秦团庄乡</t>
        </is>
      </c>
      <c r="N654" s="65" t="n">
        <v>2020.12</v>
      </c>
      <c r="O654" s="65" t="n"/>
    </row>
    <row r="655" ht="47" customFormat="1" customHeight="1" s="2">
      <c r="A655" s="32" t="inlineStr">
        <is>
          <t>（7）</t>
        </is>
      </c>
      <c r="B655" s="65" t="inlineStr">
        <is>
          <t>青贮包裹物资</t>
        </is>
      </c>
      <c r="C655" s="65" t="inlineStr">
        <is>
          <t>新建</t>
        </is>
      </c>
      <c r="D655" s="65" t="inlineStr">
        <is>
          <t>2021.01
-
2021.12</t>
        </is>
      </c>
      <c r="E655" s="65" t="inlineStr">
        <is>
          <t>耿湾乡</t>
        </is>
      </c>
      <c r="F655" s="34" t="inlineStr">
        <is>
          <t>为耿湾乡13村14户购置青贮膜3240公斤，麻绳1352公斤。其中潘掌村2户、郜庄村1户、张台村1户、万湾村1户。黑城岔村1户、郝东掌村1户、许掌村1户、韩老庄村1户、四合原村1户、早流渠村1户、天桥村1户、耿河村1户、桃树掌村1户。</t>
        </is>
      </c>
      <c r="G655" s="65" t="n">
        <v>6.9952</v>
      </c>
      <c r="H655" s="34" t="inlineStr">
        <is>
          <t>扶持湖羊养殖专业户发展草产业、提高湖羊养殖专业户收入。</t>
        </is>
      </c>
      <c r="I655" s="65" t="n">
        <v>13</v>
      </c>
      <c r="J655" s="164" t="n">
        <v>0.0014</v>
      </c>
      <c r="K655" s="164" t="n">
        <v>0.00588</v>
      </c>
      <c r="L655" s="65" t="inlineStr">
        <is>
          <t>畜牧局</t>
        </is>
      </c>
      <c r="M655" s="65" t="inlineStr">
        <is>
          <t>耿湾乡</t>
        </is>
      </c>
      <c r="N655" s="65" t="n">
        <v>2020.12</v>
      </c>
      <c r="O655" s="65" t="n"/>
    </row>
    <row r="656" ht="39" customFormat="1" customHeight="1" s="2">
      <c r="A656" s="32" t="inlineStr">
        <is>
          <t>（8）</t>
        </is>
      </c>
      <c r="B656" s="65" t="inlineStr">
        <is>
          <t>青贮包裹物资</t>
        </is>
      </c>
      <c r="C656" s="65" t="inlineStr">
        <is>
          <t>新建</t>
        </is>
      </c>
      <c r="D656" s="65" t="inlineStr">
        <is>
          <t>2021.01
-
2021.12</t>
        </is>
      </c>
      <c r="E656" s="65" t="inlineStr">
        <is>
          <t>南湫乡</t>
        </is>
      </c>
      <c r="F656" s="34" t="inlineStr">
        <is>
          <t>为南湫乡5村5户购置青贮膜1848公斤，麻绳769.92公斤。其中代家洼村1户、杨兴堡村1户、花儿山村1户、双井子村1户、岳后渠村1户。</t>
        </is>
      </c>
      <c r="G656" s="65" t="n">
        <v>3.988512</v>
      </c>
      <c r="H656" s="34" t="inlineStr">
        <is>
          <t>扶持湖羊养殖专业户发展草产业、提高湖羊养殖专业户收入。</t>
        </is>
      </c>
      <c r="I656" s="65" t="n">
        <v>5</v>
      </c>
      <c r="J656" s="164" t="n">
        <v>0.0005</v>
      </c>
      <c r="K656" s="164" t="n">
        <v>0.0021</v>
      </c>
      <c r="L656" s="65" t="inlineStr">
        <is>
          <t>畜牧局</t>
        </is>
      </c>
      <c r="M656" s="65" t="inlineStr">
        <is>
          <t>南湫乡</t>
        </is>
      </c>
      <c r="N656" s="65" t="n">
        <v>2020.12</v>
      </c>
      <c r="O656" s="65" t="n"/>
    </row>
    <row r="657" ht="57" customFormat="1" customHeight="1" s="2">
      <c r="A657" s="32" t="inlineStr">
        <is>
          <t>（9）</t>
        </is>
      </c>
      <c r="B657" s="65" t="inlineStr">
        <is>
          <t>青贮包裹物资</t>
        </is>
      </c>
      <c r="C657" s="65" t="inlineStr">
        <is>
          <t>新建</t>
        </is>
      </c>
      <c r="D657" s="65" t="inlineStr">
        <is>
          <t>2021.01
-
2021.12</t>
        </is>
      </c>
      <c r="E657" s="65" t="inlineStr">
        <is>
          <t>合道镇</t>
        </is>
      </c>
      <c r="F657" s="34" t="inlineStr">
        <is>
          <t>为合道镇13村15户购置青贮膜4048公斤，麻绳1797.76公斤。其中陶洼子村2户、陈旗塬村1户、梁坪村1户、辛坪村1户、赵塬村1户、杨坪沟村1户、何家坪村1户、沈家岭村1户、红崖洼村1户、唐台子村1户、朱家塬村1户、寨子坪村1户、赵家塬村2户。</t>
        </is>
      </c>
      <c r="G657" s="65" t="n">
        <v>8.859135999999999</v>
      </c>
      <c r="H657" s="34" t="inlineStr">
        <is>
          <t>扶持湖羊养殖专业户发展草产业、提高湖羊养殖专业户收入。</t>
        </is>
      </c>
      <c r="I657" s="65" t="n">
        <v>13</v>
      </c>
      <c r="J657" s="164" t="n">
        <v>0.0015</v>
      </c>
      <c r="K657" s="164" t="n">
        <v>0.0063</v>
      </c>
      <c r="L657" s="65" t="inlineStr">
        <is>
          <t>畜牧局</t>
        </is>
      </c>
      <c r="M657" s="65" t="inlineStr">
        <is>
          <t>合道镇</t>
        </is>
      </c>
      <c r="N657" s="65" t="n">
        <v>2020.12</v>
      </c>
      <c r="O657" s="65" t="n"/>
    </row>
    <row r="658" ht="53" customFormat="1" customHeight="1" s="2">
      <c r="A658" s="32" t="inlineStr">
        <is>
          <t>（10）</t>
        </is>
      </c>
      <c r="B658" s="65" t="inlineStr">
        <is>
          <t>青贮包裹物资</t>
        </is>
      </c>
      <c r="C658" s="65" t="inlineStr">
        <is>
          <t>新建</t>
        </is>
      </c>
      <c r="D658" s="65" t="inlineStr">
        <is>
          <t>2021.01
-
2021.12</t>
        </is>
      </c>
      <c r="E658" s="65" t="inlineStr">
        <is>
          <t>芦家湾乡</t>
        </is>
      </c>
      <c r="F658" s="34" t="inlineStr">
        <is>
          <t>为芦家湾乡10村98户购置青贮膜1855公斤，麻绳773公斤。其中花儿掌村1户、大堡条村14户、桃李湾村16户、小堡条村9户、杨兴庄村16户、盘龙村16户、宋家掌村3户、庙儿掌村12户、王庄村4户、井川村7户。</t>
        </is>
      </c>
      <c r="G658" s="65" t="n">
        <v>4.0038</v>
      </c>
      <c r="H658" s="34" t="inlineStr">
        <is>
          <t>扶持湖羊养殖专业户发展草产业、提高湖羊养殖专业户收入。</t>
        </is>
      </c>
      <c r="I658" s="65" t="n">
        <v>10</v>
      </c>
      <c r="J658" s="164" t="n">
        <v>0.0098</v>
      </c>
      <c r="K658" s="164" t="n">
        <v>0.04116</v>
      </c>
      <c r="L658" s="65" t="inlineStr">
        <is>
          <t>畜牧局</t>
        </is>
      </c>
      <c r="M658" s="65" t="inlineStr">
        <is>
          <t>芦家湾乡</t>
        </is>
      </c>
      <c r="N658" s="65" t="n">
        <v>2020.12</v>
      </c>
      <c r="O658" s="65" t="n"/>
    </row>
    <row r="659" ht="33.75" customFormat="1" customHeight="1" s="2">
      <c r="A659" s="32" t="inlineStr">
        <is>
          <t>（11）</t>
        </is>
      </c>
      <c r="B659" s="65" t="inlineStr">
        <is>
          <t>青贮包裹物资</t>
        </is>
      </c>
      <c r="C659" s="65" t="inlineStr">
        <is>
          <t>新建</t>
        </is>
      </c>
      <c r="D659" s="65" t="inlineStr">
        <is>
          <t>2021.01
-
2021.12</t>
        </is>
      </c>
      <c r="E659" s="65" t="inlineStr">
        <is>
          <t>小南沟乡</t>
        </is>
      </c>
      <c r="F659" s="34" t="inlineStr">
        <is>
          <t>为小南沟乡4村14户购置青贮膜3640公斤，麻绳1532公斤。其中汪天子村1户、丁寨柯村1户、李上山村11户、李塬村1户。</t>
        </is>
      </c>
      <c r="G659" s="65" t="n">
        <v>7.8732</v>
      </c>
      <c r="H659" s="34" t="inlineStr">
        <is>
          <t>扶持湖羊养殖专业户发展草产业、提高湖羊养殖专业户收入。</t>
        </is>
      </c>
      <c r="I659" s="65" t="n">
        <v>4</v>
      </c>
      <c r="J659" s="164" t="n">
        <v>0.0014</v>
      </c>
      <c r="K659" s="164" t="n">
        <v>0.00588</v>
      </c>
      <c r="L659" s="65" t="inlineStr">
        <is>
          <t>畜牧局</t>
        </is>
      </c>
      <c r="M659" s="65" t="inlineStr">
        <is>
          <t>小南沟乡</t>
        </is>
      </c>
      <c r="N659" s="65" t="n">
        <v>2020.12</v>
      </c>
      <c r="O659" s="65" t="n"/>
    </row>
    <row r="660" ht="42" customFormat="1" customHeight="1" s="2">
      <c r="A660" s="32" t="inlineStr">
        <is>
          <t>（12）</t>
        </is>
      </c>
      <c r="B660" s="65" t="inlineStr">
        <is>
          <t>青贮包裹物资</t>
        </is>
      </c>
      <c r="C660" s="65" t="inlineStr">
        <is>
          <t>新建</t>
        </is>
      </c>
      <c r="D660" s="65" t="inlineStr">
        <is>
          <t>2021.01
-
2021.12</t>
        </is>
      </c>
      <c r="E660" s="65" t="inlineStr">
        <is>
          <t>甜水镇</t>
        </is>
      </c>
      <c r="F660" s="34" t="inlineStr">
        <is>
          <t>为甜水镇5村6户购置青贮膜1848公斤，麻绳769.92公斤。其中大良洼村1户、何塬村1户、甜水街村1户、赵掌村2户、鲁掌村1户。</t>
        </is>
      </c>
      <c r="G660" s="65" t="n">
        <v>3.988512</v>
      </c>
      <c r="H660" s="34" t="inlineStr">
        <is>
          <t>扶持湖羊养殖专业户发展草产业、提高湖羊养殖专业户收入。</t>
        </is>
      </c>
      <c r="I660" s="65" t="n">
        <v>5</v>
      </c>
      <c r="J660" s="164" t="n">
        <v>0.0005999999999999999</v>
      </c>
      <c r="K660" s="164" t="n">
        <v>0.00252</v>
      </c>
      <c r="L660" s="65" t="inlineStr">
        <is>
          <t>畜牧局</t>
        </is>
      </c>
      <c r="M660" s="65" t="inlineStr">
        <is>
          <t>甜水镇</t>
        </is>
      </c>
      <c r="N660" s="65" t="n">
        <v>2020.12</v>
      </c>
      <c r="O660" s="65" t="n"/>
    </row>
    <row r="661" ht="54" customFormat="1" customHeight="1" s="2">
      <c r="A661" s="32" t="inlineStr">
        <is>
          <t>（13）</t>
        </is>
      </c>
      <c r="B661" s="65" t="inlineStr">
        <is>
          <t>青贮包裹物资</t>
        </is>
      </c>
      <c r="C661" s="65" t="inlineStr">
        <is>
          <t>新建</t>
        </is>
      </c>
      <c r="D661" s="65" t="inlineStr">
        <is>
          <t>2021.01
-
2021.12</t>
        </is>
      </c>
      <c r="E661" s="65" t="inlineStr">
        <is>
          <t>天池乡</t>
        </is>
      </c>
      <c r="F661" s="34" t="inlineStr">
        <is>
          <t>为天池乡16村17户购置青贮膜3240公斤，麻绳1352.64公斤。其中天池村1户、张邓塬村1户、梁家河村1户、殷屈河村1户、苏北岔村1户、潘老庄村2户、大庄台村1户、四合掌村1户、老庄湾村1户、井渠淌村1户、鲜岔村1户、碾盘岭村1户、大方山村1户、喜家坪村1户、曹李川村1户、吴城子村1户。</t>
        </is>
      </c>
      <c r="G661" s="65" t="n">
        <v>6.995904</v>
      </c>
      <c r="H661" s="34" t="inlineStr">
        <is>
          <t>扶持湖羊养殖专业户发展草产业、提高湖羊养殖专业户收入。</t>
        </is>
      </c>
      <c r="I661" s="65" t="n">
        <v>16</v>
      </c>
      <c r="J661" s="164" t="n">
        <v>0.0017</v>
      </c>
      <c r="K661" s="164" t="n">
        <v>0.00714</v>
      </c>
      <c r="L661" s="65" t="inlineStr">
        <is>
          <t>畜牧局</t>
        </is>
      </c>
      <c r="M661" s="65" t="inlineStr">
        <is>
          <t>天池乡</t>
        </is>
      </c>
      <c r="N661" s="65" t="n">
        <v>2020.12</v>
      </c>
      <c r="O661" s="65" t="n"/>
    </row>
    <row r="662" ht="39" customFormat="1" customHeight="1" s="2">
      <c r="A662" s="32" t="inlineStr">
        <is>
          <t>（14）</t>
        </is>
      </c>
      <c r="B662" s="65" t="inlineStr">
        <is>
          <t>青贮包裹物资</t>
        </is>
      </c>
      <c r="C662" s="65" t="inlineStr">
        <is>
          <t>新建</t>
        </is>
      </c>
      <c r="D662" s="65" t="inlineStr">
        <is>
          <t>2021.01
-
2021.12</t>
        </is>
      </c>
      <c r="E662" s="65" t="inlineStr">
        <is>
          <t>罗山川乡</t>
        </is>
      </c>
      <c r="F662" s="34" t="inlineStr">
        <is>
          <t>为罗山川乡4村26户购置青贮膜1848公斤，麻绳769.92公斤。其中西阳洼村4户、山水湾村12户、兰家掌村9户、大树塬村1户。</t>
        </is>
      </c>
      <c r="G662" s="65" t="n">
        <v>3.988512</v>
      </c>
      <c r="H662" s="34" t="inlineStr">
        <is>
          <t>扶持湖羊养殖专业户发展草产业、提高湖羊养殖专业户收入。</t>
        </is>
      </c>
      <c r="I662" s="65" t="n">
        <v>4</v>
      </c>
      <c r="J662" s="164" t="n">
        <v>0.0026</v>
      </c>
      <c r="K662" s="164" t="n">
        <v>0.01092</v>
      </c>
      <c r="L662" s="65" t="inlineStr">
        <is>
          <t>畜牧局</t>
        </is>
      </c>
      <c r="M662" s="65" t="inlineStr">
        <is>
          <t>罗山川乡</t>
        </is>
      </c>
      <c r="N662" s="65" t="n">
        <v>2020.12</v>
      </c>
      <c r="O662" s="65" t="n"/>
    </row>
    <row r="663" ht="33.75" customFormat="1" customHeight="1" s="2">
      <c r="A663" s="32" t="inlineStr">
        <is>
          <t>（15）</t>
        </is>
      </c>
      <c r="B663" s="65" t="inlineStr">
        <is>
          <t>青贮包裹物资</t>
        </is>
      </c>
      <c r="C663" s="65" t="inlineStr">
        <is>
          <t>新建</t>
        </is>
      </c>
      <c r="D663" s="65" t="inlineStr">
        <is>
          <t>2021.01
-
2021.12</t>
        </is>
      </c>
      <c r="E663" s="65" t="inlineStr">
        <is>
          <t>山城乡</t>
        </is>
      </c>
      <c r="F663" s="34" t="inlineStr">
        <is>
          <t>为山城乡8村8户购置青贮膜1848公斤，麻绳769.92公斤。其中山城堡村1户、薛塬村1户、王山口子村1户、寨柯村1户、冯家沟村1户、郝掌村1户、赵庄村1户、谢庄村1户。</t>
        </is>
      </c>
      <c r="G663" s="65" t="n">
        <v>3.988512</v>
      </c>
      <c r="H663" s="34" t="inlineStr">
        <is>
          <t>扶持湖羊养殖专业户发展草产业、提高湖羊养殖专业户收入。</t>
        </is>
      </c>
      <c r="I663" s="65" t="n">
        <v>8</v>
      </c>
      <c r="J663" s="164" t="n">
        <v>0.0008</v>
      </c>
      <c r="K663" s="164" t="n">
        <v>0.00336</v>
      </c>
      <c r="L663" s="65" t="inlineStr">
        <is>
          <t>畜牧局</t>
        </is>
      </c>
      <c r="M663" s="65" t="inlineStr">
        <is>
          <t>山城乡</t>
        </is>
      </c>
      <c r="N663" s="65" t="n">
        <v>2020.12</v>
      </c>
      <c r="O663" s="65" t="n"/>
    </row>
    <row r="664" ht="54" customFormat="1" customHeight="1" s="2">
      <c r="A664" s="32" t="inlineStr">
        <is>
          <t>（16）</t>
        </is>
      </c>
      <c r="B664" s="65" t="inlineStr">
        <is>
          <t>青贮包裹物资</t>
        </is>
      </c>
      <c r="C664" s="65" t="inlineStr">
        <is>
          <t>新建</t>
        </is>
      </c>
      <c r="D664" s="65" t="inlineStr">
        <is>
          <t>2021.01
-
2021.12</t>
        </is>
      </c>
      <c r="E664" s="65" t="inlineStr">
        <is>
          <t>洪德镇</t>
        </is>
      </c>
      <c r="F664" s="34" t="inlineStr">
        <is>
          <t>为洪德镇16村16户购置青贮膜5560公斤，麻绳2313.92公斤。其中河连湾村1户、寇河村1户、大户塬村1户、李达掌村1户、苏长沟村1户、耿塬畔村1户、梁岔村1户、肖关村1户、马塬村1户、私盐路村1户、李塬村1户、丁阳渠子村1户、新集子村1户、张崾岘村1户、洪德街村1户、苗河村1户。</t>
        </is>
      </c>
      <c r="G664" s="65" t="n">
        <v>11.997312</v>
      </c>
      <c r="H664" s="34" t="inlineStr">
        <is>
          <t>扶持湖羊养殖专业户发展草产业、提高湖羊养殖专业户收入。</t>
        </is>
      </c>
      <c r="I664" s="65" t="n">
        <v>16</v>
      </c>
      <c r="J664" s="164" t="n">
        <v>0.0016</v>
      </c>
      <c r="K664" s="164" t="n">
        <v>0.00672</v>
      </c>
      <c r="L664" s="65" t="inlineStr">
        <is>
          <t>畜牧局</t>
        </is>
      </c>
      <c r="M664" s="65" t="inlineStr">
        <is>
          <t>洪德镇</t>
        </is>
      </c>
      <c r="N664" s="65" t="n">
        <v>2020.12</v>
      </c>
      <c r="O664" s="65" t="n"/>
    </row>
    <row r="665" ht="48" customFormat="1" customHeight="1" s="2">
      <c r="A665" s="32" t="inlineStr">
        <is>
          <t>（17）</t>
        </is>
      </c>
      <c r="B665" s="65" t="inlineStr">
        <is>
          <t>青贮包裹物资</t>
        </is>
      </c>
      <c r="C665" s="65" t="inlineStr">
        <is>
          <t>新建</t>
        </is>
      </c>
      <c r="D665" s="65" t="inlineStr">
        <is>
          <t>2021.01
-
2021.12</t>
        </is>
      </c>
      <c r="E665" s="65" t="inlineStr">
        <is>
          <t>木钵镇</t>
        </is>
      </c>
      <c r="F665" s="34" t="inlineStr">
        <is>
          <t>为木钵镇11村11户购置青贮膜4176公斤，麻绳1736公斤。其中曹旗村1户、周湾村1户、高寨村1户、邓寨子村1户、刘家塬村1户、郭西掌村1户、井儿岔村1户、木钵街村1户、水坝滩村1户、韩洼子村1户、殷家桥村1户。</t>
        </is>
      </c>
      <c r="G665" s="65" t="n">
        <v>9.008800000000001</v>
      </c>
      <c r="H665" s="34" t="inlineStr">
        <is>
          <t>扶持湖羊养殖专业户发展草产业、提高湖羊养殖专业户收入。</t>
        </is>
      </c>
      <c r="I665" s="65" t="n">
        <v>11</v>
      </c>
      <c r="J665" s="164" t="n">
        <v>0.0011</v>
      </c>
      <c r="K665" s="164" t="n">
        <v>0.00462</v>
      </c>
      <c r="L665" s="65" t="inlineStr">
        <is>
          <t>畜牧局</t>
        </is>
      </c>
      <c r="M665" s="65" t="inlineStr">
        <is>
          <t>木钵镇</t>
        </is>
      </c>
      <c r="N665" s="65" t="n">
        <v>2020.12</v>
      </c>
      <c r="O665" s="65" t="n"/>
    </row>
    <row r="666" ht="48" customFormat="1" customHeight="1" s="2">
      <c r="A666" s="32" t="inlineStr">
        <is>
          <t>（18）</t>
        </is>
      </c>
      <c r="B666" s="65" t="inlineStr">
        <is>
          <t>青贮包裹物资</t>
        </is>
      </c>
      <c r="C666" s="65" t="inlineStr">
        <is>
          <t>新建</t>
        </is>
      </c>
      <c r="D666" s="65" t="inlineStr">
        <is>
          <t>2021.01
-
2021.12</t>
        </is>
      </c>
      <c r="E666" s="65" t="inlineStr">
        <is>
          <t>八珠乡</t>
        </is>
      </c>
      <c r="F666" s="34" t="inlineStr">
        <is>
          <t>为八珠乡8个村10户购置青贮膜3240公斤，麻绳1351.04公斤。其中八珠塬村1户、曹塬村3户、瓦崾岘村1户杏树沟村1户、塔儿咀村1户、马连掌村1户、湫坝沟村1户、白塬村1户。</t>
        </is>
      </c>
      <c r="G666" s="65" t="n">
        <v>6.994144</v>
      </c>
      <c r="H666" s="34" t="inlineStr">
        <is>
          <t>扶持湖羊养殖专业户发展草产业、提高湖羊养殖专业户收入。</t>
        </is>
      </c>
      <c r="I666" s="65" t="n">
        <v>8</v>
      </c>
      <c r="J666" s="164" t="n">
        <v>0.001</v>
      </c>
      <c r="K666" s="164" t="n">
        <v>0.0042</v>
      </c>
      <c r="L666" s="65" t="inlineStr">
        <is>
          <t>畜牧局</t>
        </is>
      </c>
      <c r="M666" s="65" t="inlineStr">
        <is>
          <t>八珠乡</t>
        </is>
      </c>
      <c r="N666" s="65" t="n">
        <v>2020.12</v>
      </c>
      <c r="O666" s="65" t="n"/>
    </row>
    <row r="667" ht="33.75" customFormat="1" customHeight="1" s="2">
      <c r="A667" s="32" t="inlineStr">
        <is>
          <t>（19）</t>
        </is>
      </c>
      <c r="B667" s="70" t="inlineStr">
        <is>
          <t>青贮揉丝包裹机械购置</t>
        </is>
      </c>
      <c r="C667" s="10" t="inlineStr">
        <is>
          <t>新建</t>
        </is>
      </c>
      <c r="D667" s="65" t="inlineStr">
        <is>
          <t>2021.01
-
2021.12</t>
        </is>
      </c>
      <c r="E667" s="65" t="inlineStr">
        <is>
          <t>车道镇</t>
        </is>
      </c>
      <c r="F667" s="34" t="inlineStr">
        <is>
          <t>为万安村投放青贮揉丝包裹机械1台（套），预算资金5.075万元。产权归村集体所有。</t>
        </is>
      </c>
      <c r="G667" s="65" t="n">
        <v>5.075</v>
      </c>
      <c r="H667" s="34" t="inlineStr">
        <is>
          <t>扶持贫困户发展草畜产业，提高贫困户收入。</t>
        </is>
      </c>
      <c r="I667" s="65" t="n">
        <v>1</v>
      </c>
      <c r="J667" s="164" t="n">
        <v>0.0255</v>
      </c>
      <c r="K667" s="164" t="n">
        <v>0.112</v>
      </c>
      <c r="L667" s="65" t="inlineStr">
        <is>
          <t>畜牧局</t>
        </is>
      </c>
      <c r="M667" s="65" t="inlineStr">
        <is>
          <t>车道镇</t>
        </is>
      </c>
      <c r="N667" s="65" t="n">
        <v>2020.12</v>
      </c>
      <c r="O667" s="65" t="n"/>
    </row>
    <row r="668" ht="33.75" customFormat="1" customHeight="1" s="2">
      <c r="A668" s="32" t="inlineStr">
        <is>
          <t>（20）</t>
        </is>
      </c>
      <c r="B668" s="65" t="inlineStr">
        <is>
          <t>青贮包裹物资购置</t>
        </is>
      </c>
      <c r="C668" s="65" t="inlineStr">
        <is>
          <t>新建</t>
        </is>
      </c>
      <c r="D668" s="65" t="inlineStr">
        <is>
          <t>2021.01
-
2021.12</t>
        </is>
      </c>
      <c r="E668" s="65" t="inlineStr">
        <is>
          <t>车道镇</t>
        </is>
      </c>
      <c r="F668" s="34" t="inlineStr">
        <is>
          <t>为刘渠村投放青贮包裹所需包膜、麻绳等物资，补助资金2万元。</t>
        </is>
      </c>
      <c r="G668" s="65" t="n">
        <v>2</v>
      </c>
      <c r="H668" s="34" t="inlineStr">
        <is>
          <t>扶持贫困户发展草畜产业，提高贫困户收入。</t>
        </is>
      </c>
      <c r="I668" s="65" t="n">
        <v>1</v>
      </c>
      <c r="J668" s="164" t="n">
        <v>0.011</v>
      </c>
      <c r="K668" s="164" t="n">
        <v>0.0436</v>
      </c>
      <c r="L668" s="65" t="inlineStr">
        <is>
          <t>畜牧局</t>
        </is>
      </c>
      <c r="M668" s="65" t="inlineStr">
        <is>
          <t>车道镇</t>
        </is>
      </c>
      <c r="N668" s="65" t="n">
        <v>2020.12</v>
      </c>
      <c r="O668" s="65" t="n"/>
    </row>
    <row r="669" ht="33.75" customFormat="1" customHeight="1" s="2">
      <c r="A669" s="32" t="inlineStr">
        <is>
          <t>（21）</t>
        </is>
      </c>
      <c r="B669" s="65" t="inlineStr">
        <is>
          <t>青贮包裹物资购置</t>
        </is>
      </c>
      <c r="C669" s="65" t="inlineStr">
        <is>
          <t>新建</t>
        </is>
      </c>
      <c r="D669" s="65" t="inlineStr">
        <is>
          <t>2021.01
-
2021.12</t>
        </is>
      </c>
      <c r="E669" s="65" t="inlineStr">
        <is>
          <t>南湫乡</t>
        </is>
      </c>
      <c r="F669" s="34" t="inlineStr">
        <is>
          <t>为党家洼村投放青贮包裹所需包膜、麻绳等物资，补助资金2万元。</t>
        </is>
      </c>
      <c r="G669" s="65" t="n">
        <v>2</v>
      </c>
      <c r="H669" s="34" t="inlineStr">
        <is>
          <t>扶持贫困户发展草畜产业，提高贫困户收入。</t>
        </is>
      </c>
      <c r="I669" s="65" t="n">
        <v>1</v>
      </c>
      <c r="J669" s="164" t="n">
        <v>0.012</v>
      </c>
      <c r="K669" s="164" t="n">
        <v>0.054</v>
      </c>
      <c r="L669" s="65" t="inlineStr">
        <is>
          <t>畜牧局</t>
        </is>
      </c>
      <c r="M669" s="65" t="inlineStr">
        <is>
          <t>南湫乡</t>
        </is>
      </c>
      <c r="N669" s="65" t="n">
        <v>2020.12</v>
      </c>
      <c r="O669" s="65" t="n"/>
    </row>
    <row r="670" ht="33.75" customFormat="1" customHeight="1" s="2">
      <c r="A670" s="32" t="inlineStr">
        <is>
          <t>（22）</t>
        </is>
      </c>
      <c r="B670" s="65" t="inlineStr">
        <is>
          <t>青贮包裹物资购置</t>
        </is>
      </c>
      <c r="C670" s="65" t="inlineStr">
        <is>
          <t>新建</t>
        </is>
      </c>
      <c r="D670" s="65" t="inlineStr">
        <is>
          <t>2021.01
-
2021.12</t>
        </is>
      </c>
      <c r="E670" s="65" t="inlineStr">
        <is>
          <t>合道镇</t>
        </is>
      </c>
      <c r="F670" s="34" t="inlineStr">
        <is>
          <t>为沈家岭村投放青贮包裹所需包膜、麻绳等物资，补助资金2万元。</t>
        </is>
      </c>
      <c r="G670" s="65" t="n">
        <v>2</v>
      </c>
      <c r="H670" s="34" t="inlineStr">
        <is>
          <t>扶持贫困户发展草畜产业，提高贫困户收入。</t>
        </is>
      </c>
      <c r="I670" s="65" t="n">
        <v>1</v>
      </c>
      <c r="J670" s="164" t="n">
        <v>0.017</v>
      </c>
      <c r="K670" s="164" t="n">
        <v>0.07489999999999999</v>
      </c>
      <c r="L670" s="65" t="inlineStr">
        <is>
          <t>畜牧局</t>
        </is>
      </c>
      <c r="M670" s="65" t="inlineStr">
        <is>
          <t>合道镇</t>
        </is>
      </c>
      <c r="N670" s="65" t="n">
        <v>2020.12</v>
      </c>
      <c r="O670" s="65" t="n"/>
    </row>
    <row r="671" ht="33.75" customFormat="1" customHeight="1" s="2">
      <c r="A671" s="32" t="inlineStr">
        <is>
          <t>（23）</t>
        </is>
      </c>
      <c r="B671" s="65" t="inlineStr">
        <is>
          <t>青贮包裹物资购置</t>
        </is>
      </c>
      <c r="C671" s="65" t="inlineStr">
        <is>
          <t>新建</t>
        </is>
      </c>
      <c r="D671" s="65" t="inlineStr">
        <is>
          <t>2021.01
-
2021.12</t>
        </is>
      </c>
      <c r="E671" s="65" t="inlineStr">
        <is>
          <t>山城乡</t>
        </is>
      </c>
      <c r="F671" s="34" t="inlineStr">
        <is>
          <t>为薛塬村投放青贮包裹所需包膜、麻绳等物资，补助资金2万元。</t>
        </is>
      </c>
      <c r="G671" s="65" t="n">
        <v>2</v>
      </c>
      <c r="H671" s="34" t="inlineStr">
        <is>
          <t>扶持贫困户发展草畜产业，提高贫困户收入。</t>
        </is>
      </c>
      <c r="I671" s="65" t="n">
        <v>1</v>
      </c>
      <c r="J671" s="164" t="n">
        <v>0.0132</v>
      </c>
      <c r="K671" s="164" t="n">
        <v>0.0527</v>
      </c>
      <c r="L671" s="65" t="inlineStr">
        <is>
          <t>畜牧局</t>
        </is>
      </c>
      <c r="M671" s="65" t="inlineStr">
        <is>
          <t>山城乡</t>
        </is>
      </c>
      <c r="N671" s="65" t="n">
        <v>2020.12</v>
      </c>
      <c r="O671" s="65" t="n"/>
    </row>
    <row r="672" ht="33.75" customFormat="1" customHeight="1" s="2">
      <c r="A672" s="32" t="inlineStr">
        <is>
          <t>（24）</t>
        </is>
      </c>
      <c r="B672" s="65" t="inlineStr">
        <is>
          <t>青贮包裹物资购置</t>
        </is>
      </c>
      <c r="C672" s="65" t="inlineStr">
        <is>
          <t>新建</t>
        </is>
      </c>
      <c r="D672" s="65" t="inlineStr">
        <is>
          <t>2021.01
-
2021.12</t>
        </is>
      </c>
      <c r="E672" s="65" t="inlineStr">
        <is>
          <t>耿湾乡</t>
        </is>
      </c>
      <c r="F672" s="34" t="inlineStr">
        <is>
          <t>为四合原村、潘掌村各投放青贮包裹所需包膜、麻绳等物资，每村补助资金2万元。</t>
        </is>
      </c>
      <c r="G672" s="65" t="n">
        <v>4</v>
      </c>
      <c r="H672" s="34" t="inlineStr">
        <is>
          <t>扶持贫困户发展草畜产业，提高贫困户收入。</t>
        </is>
      </c>
      <c r="I672" s="65" t="n">
        <v>2</v>
      </c>
      <c r="J672" s="164" t="n">
        <v>0.0375</v>
      </c>
      <c r="K672" s="164" t="n">
        <v>0.1676</v>
      </c>
      <c r="L672" s="65" t="inlineStr">
        <is>
          <t>畜牧局</t>
        </is>
      </c>
      <c r="M672" s="65" t="inlineStr">
        <is>
          <t>耿湾乡</t>
        </is>
      </c>
      <c r="N672" s="65" t="n">
        <v>2020.12</v>
      </c>
      <c r="O672" s="65" t="n"/>
    </row>
    <row r="673" ht="33.75" customFormat="1" customHeight="1" s="2">
      <c r="A673" s="32" t="inlineStr">
        <is>
          <t>（25）</t>
        </is>
      </c>
      <c r="B673" s="65" t="inlineStr">
        <is>
          <t>青贮包裹物资购置</t>
        </is>
      </c>
      <c r="C673" s="65" t="inlineStr">
        <is>
          <t>新建</t>
        </is>
      </c>
      <c r="D673" s="65" t="inlineStr">
        <is>
          <t>2021.01
-
2021.12</t>
        </is>
      </c>
      <c r="E673" s="65" t="inlineStr">
        <is>
          <t>毛井镇</t>
        </is>
      </c>
      <c r="F673" s="34" t="inlineStr">
        <is>
          <t>为红土咀村投放青贮包裹所需包膜、麻绳等物资，补助资金2万元。</t>
        </is>
      </c>
      <c r="G673" s="65" t="n">
        <v>2</v>
      </c>
      <c r="H673" s="34" t="inlineStr">
        <is>
          <t>扶持贫困户发展草畜产业，提高贫困户收入。</t>
        </is>
      </c>
      <c r="I673" s="65" t="n">
        <v>1</v>
      </c>
      <c r="J673" s="164" t="n">
        <v>0.0201</v>
      </c>
      <c r="K673" s="164" t="n">
        <v>0.08790000000000001</v>
      </c>
      <c r="L673" s="65" t="inlineStr">
        <is>
          <t>畜牧局</t>
        </is>
      </c>
      <c r="M673" s="65" t="inlineStr">
        <is>
          <t>毛井镇</t>
        </is>
      </c>
      <c r="N673" s="65" t="n">
        <v>2020.12</v>
      </c>
      <c r="O673" s="65" t="n"/>
    </row>
    <row r="674" ht="33.75" customFormat="1" customHeight="1" s="2">
      <c r="A674" s="32" t="inlineStr">
        <is>
          <t>（26）</t>
        </is>
      </c>
      <c r="B674" s="65" t="inlineStr">
        <is>
          <t>青贮包裹物资购置</t>
        </is>
      </c>
      <c r="C674" s="65" t="inlineStr">
        <is>
          <t>新建</t>
        </is>
      </c>
      <c r="D674" s="65" t="inlineStr">
        <is>
          <t>2021.01
-
2021.12</t>
        </is>
      </c>
      <c r="E674" s="65" t="inlineStr">
        <is>
          <t>小南沟乡</t>
        </is>
      </c>
      <c r="F674" s="34" t="inlineStr">
        <is>
          <t>为杨胡套子村投放青贮包裹所需包膜、麻绳等物资，补助资金2万元。</t>
        </is>
      </c>
      <c r="G674" s="65" t="n">
        <v>2</v>
      </c>
      <c r="H674" s="34" t="inlineStr">
        <is>
          <t>扶持贫困户发展草畜产业，提高贫困户收入。</t>
        </is>
      </c>
      <c r="I674" s="65" t="n">
        <v>1</v>
      </c>
      <c r="J674" s="164" t="n">
        <v>0.0136</v>
      </c>
      <c r="K674" s="164" t="n">
        <v>0.0583</v>
      </c>
      <c r="L674" s="65" t="inlineStr">
        <is>
          <t>畜牧局</t>
        </is>
      </c>
      <c r="M674" s="65" t="inlineStr">
        <is>
          <t>小南沟乡</t>
        </is>
      </c>
      <c r="N674" s="65" t="n">
        <v>2020.12</v>
      </c>
      <c r="O674" s="65" t="n"/>
    </row>
    <row r="675" ht="33.75" customFormat="1" customHeight="1" s="2">
      <c r="A675" s="32" t="inlineStr">
        <is>
          <t>（27）</t>
        </is>
      </c>
      <c r="B675" s="65" t="inlineStr">
        <is>
          <t>青贮包裹物资购置</t>
        </is>
      </c>
      <c r="C675" s="65" t="inlineStr">
        <is>
          <t>新建</t>
        </is>
      </c>
      <c r="D675" s="65" t="inlineStr">
        <is>
          <t>2021.01
-
2021.12</t>
        </is>
      </c>
      <c r="E675" s="65" t="inlineStr">
        <is>
          <t>木钵镇</t>
        </is>
      </c>
      <c r="F675" s="34" t="inlineStr">
        <is>
          <t>为邓寨子村投放青贮包裹所需包膜、麻绳等物资，预算资金2万元.</t>
        </is>
      </c>
      <c r="G675" s="65" t="n">
        <v>2</v>
      </c>
      <c r="H675" s="34" t="inlineStr">
        <is>
          <t>扶持贫困户发展草畜产业，提高贫困户收入。</t>
        </is>
      </c>
      <c r="I675" s="65" t="n">
        <v>1</v>
      </c>
      <c r="J675" s="164" t="n">
        <v>0.007</v>
      </c>
      <c r="K675" s="164" t="n">
        <v>0.0307</v>
      </c>
      <c r="L675" s="65" t="inlineStr">
        <is>
          <t>畜牧局</t>
        </is>
      </c>
      <c r="M675" s="65" t="inlineStr">
        <is>
          <t>木钵镇</t>
        </is>
      </c>
      <c r="N675" s="65" t="n">
        <v>2020.12</v>
      </c>
      <c r="O675" s="65" t="n"/>
    </row>
    <row r="676" ht="33.75" customFormat="1" customHeight="1" s="2">
      <c r="A676" s="32" t="inlineStr">
        <is>
          <t>（28）</t>
        </is>
      </c>
      <c r="B676" s="65" t="inlineStr">
        <is>
          <t>青贮包裹物资购置</t>
        </is>
      </c>
      <c r="C676" s="65" t="inlineStr">
        <is>
          <t>新建</t>
        </is>
      </c>
      <c r="D676" s="65" t="inlineStr">
        <is>
          <t>2021.01
-
2021.12</t>
        </is>
      </c>
      <c r="E676" s="65" t="inlineStr">
        <is>
          <t>洪德镇</t>
        </is>
      </c>
      <c r="F676" s="34" t="inlineStr">
        <is>
          <t>为张崾岘村投放青贮包裹所需包膜、麻绳等物资，补助资金2万元。</t>
        </is>
      </c>
      <c r="G676" s="65" t="n">
        <v>2</v>
      </c>
      <c r="H676" s="34" t="inlineStr">
        <is>
          <t>扶持贫困户发展草畜产业，提高贫困户收入。</t>
        </is>
      </c>
      <c r="I676" s="65" t="n">
        <v>1</v>
      </c>
      <c r="J676" s="164" t="n">
        <v>0.0147</v>
      </c>
      <c r="K676" s="164" t="n">
        <v>0.0673</v>
      </c>
      <c r="L676" s="65" t="inlineStr">
        <is>
          <t>畜牧局</t>
        </is>
      </c>
      <c r="M676" s="65" t="inlineStr">
        <is>
          <t>洪德镇</t>
        </is>
      </c>
      <c r="N676" s="65" t="n">
        <v>2020.12</v>
      </c>
      <c r="O676" s="65" t="n"/>
    </row>
    <row r="677" ht="33.75" customFormat="1" customHeight="1" s="2">
      <c r="A677" s="32" t="inlineStr">
        <is>
          <t>（29）</t>
        </is>
      </c>
      <c r="B677" s="65" t="inlineStr">
        <is>
          <t>青贮包裹物资购置</t>
        </is>
      </c>
      <c r="C677" s="65" t="inlineStr">
        <is>
          <t>新建</t>
        </is>
      </c>
      <c r="D677" s="65" t="inlineStr">
        <is>
          <t>2021.01
-
2021.12</t>
        </is>
      </c>
      <c r="E677" s="65" t="inlineStr">
        <is>
          <t>演武乡</t>
        </is>
      </c>
      <c r="F677" s="34" t="inlineStr">
        <is>
          <t>为黑泉河村投放青贮包裹所需包膜、麻绳等物资，补助资金2万元。</t>
        </is>
      </c>
      <c r="G677" s="65" t="n">
        <v>2</v>
      </c>
      <c r="H677" s="34" t="inlineStr">
        <is>
          <t>扶持贫困户发展草畜产业，提高贫困户收入。</t>
        </is>
      </c>
      <c r="I677" s="65" t="n">
        <v>1</v>
      </c>
      <c r="J677" s="164" t="n">
        <v>0.0168</v>
      </c>
      <c r="K677" s="164" t="n">
        <v>0.0803</v>
      </c>
      <c r="L677" s="65" t="inlineStr">
        <is>
          <t>畜牧局</t>
        </is>
      </c>
      <c r="M677" s="65" t="inlineStr">
        <is>
          <t>演武乡</t>
        </is>
      </c>
      <c r="N677" s="65" t="n">
        <v>2020.12</v>
      </c>
      <c r="O677" s="65" t="n"/>
    </row>
    <row r="678" ht="33.75" customFormat="1" customHeight="1" s="2">
      <c r="A678" s="32" t="inlineStr">
        <is>
          <t>（30）</t>
        </is>
      </c>
      <c r="B678" s="65" t="inlineStr">
        <is>
          <t>青贮包裹物资购置</t>
        </is>
      </c>
      <c r="C678" s="65" t="inlineStr">
        <is>
          <t>新建</t>
        </is>
      </c>
      <c r="D678" s="65" t="inlineStr">
        <is>
          <t>2021.01
-
2021.12</t>
        </is>
      </c>
      <c r="E678" s="65" t="inlineStr">
        <is>
          <t>曲子镇</t>
        </is>
      </c>
      <c r="F678" s="34" t="inlineStr">
        <is>
          <t>为西沟村投放青贮包裹所需包膜、麻绳等物资，补助资金30.925万元。</t>
        </is>
      </c>
      <c r="G678" s="65" t="n">
        <v>30.925</v>
      </c>
      <c r="H678" s="34" t="inlineStr">
        <is>
          <t>扶持贫困户发展草畜产业，提高贫困户收入。</t>
        </is>
      </c>
      <c r="I678" s="65" t="n">
        <v>1</v>
      </c>
      <c r="J678" s="164" t="n">
        <v>0.0083</v>
      </c>
      <c r="K678" s="164" t="n">
        <v>0.0302</v>
      </c>
      <c r="L678" s="65" t="inlineStr">
        <is>
          <t>畜牧局</t>
        </is>
      </c>
      <c r="M678" s="65" t="inlineStr">
        <is>
          <t>曲子镇</t>
        </is>
      </c>
      <c r="N678" s="65" t="n">
        <v>2020.12</v>
      </c>
      <c r="O678" s="65" t="n"/>
    </row>
    <row r="679" ht="63" customFormat="1" customHeight="1" s="5">
      <c r="A679" s="32" t="inlineStr">
        <is>
          <t>（31）</t>
        </is>
      </c>
      <c r="B679" s="65" t="inlineStr">
        <is>
          <t>青贮包裹物资购置</t>
        </is>
      </c>
      <c r="C679" s="65" t="inlineStr">
        <is>
          <t>新建</t>
        </is>
      </c>
      <c r="D679" s="65" t="inlineStr">
        <is>
          <t>2021.01
-
2021.13</t>
        </is>
      </c>
      <c r="E679" s="66" t="inlineStr">
        <is>
          <t>车道镇</t>
        </is>
      </c>
      <c r="F679" s="71" t="inlineStr">
        <is>
          <t>为全镇 6个村投放青贮包裹所需膜2916公斤麻绳1296公斤，预算资金7.938 万元。其中，魏洼村膜486公斤，麻绳216公斤；万安村膜486公斤，麻绳216公斤；杨掌村膜486公斤，麻绳216公斤；吊渠村膜486公斤，麻绳216公斤；王西掌村膜486公斤，麻绳216公斤；双庙村膜486公斤，麻绳216公斤。</t>
        </is>
      </c>
      <c r="G679" s="68" t="n">
        <v>7.938</v>
      </c>
      <c r="H679" s="62" t="inlineStr">
        <is>
          <t>扶持贫困户发展草畜产业，提高贫困户收入。</t>
        </is>
      </c>
      <c r="I679" s="68" t="n">
        <v>0.0005999999999999999</v>
      </c>
      <c r="J679" s="169" t="n">
        <v>0.068</v>
      </c>
      <c r="K679" s="169" t="n">
        <v>0.266</v>
      </c>
      <c r="L679" s="29" t="inlineStr">
        <is>
          <t>畜牧局</t>
        </is>
      </c>
      <c r="M679" s="66" t="inlineStr">
        <is>
          <t>车道镇</t>
        </is>
      </c>
      <c r="N679" s="65" t="n">
        <v>2020.12</v>
      </c>
      <c r="O679" s="65" t="n"/>
    </row>
    <row r="680" ht="84" customFormat="1" customHeight="1" s="5">
      <c r="A680" s="32" t="inlineStr">
        <is>
          <t>（32）</t>
        </is>
      </c>
      <c r="B680" s="65" t="inlineStr">
        <is>
          <t>青贮包裹物资购置</t>
        </is>
      </c>
      <c r="C680" s="65" t="inlineStr">
        <is>
          <t>新建</t>
        </is>
      </c>
      <c r="D680" s="65" t="inlineStr">
        <is>
          <t>2021.01
-
2021.14</t>
        </is>
      </c>
      <c r="E680" s="66" t="inlineStr">
        <is>
          <t>山城乡</t>
        </is>
      </c>
      <c r="F680" s="71" t="inlineStr">
        <is>
          <t>为全乡9个村投放青贮包裹所需膜11241公斤麻绳4996公斤 ，预算资金30.6005万元。其中，山城堡村膜1080公斤，麻绳480公斤；八里铺村膜1080公斤，麻绳480公斤；薛塬村膜2601公斤，麻绳1156公斤；王山口子村膜1080公斤，麻绳480公斤；寨柯村膜1080公斤，麻绳480公斤；冯家沟膜1080公斤，麻绳480公斤；郝掌村膜1080公斤，麻绳480公斤；赵庄村膜1080公斤，麻绳480公斤；谢庄村膜1080公斤，麻绳480公斤。</t>
        </is>
      </c>
      <c r="G680" s="68" t="n">
        <v>30.6005</v>
      </c>
      <c r="H680" s="62" t="inlineStr">
        <is>
          <t>扶持贫困户发展草畜产业，提高贫困户收入。</t>
        </is>
      </c>
      <c r="I680" s="68" t="n">
        <v>0.0009</v>
      </c>
      <c r="J680" s="169" t="n">
        <v>0.07920000000000001</v>
      </c>
      <c r="K680" s="169" t="n">
        <v>0.2835</v>
      </c>
      <c r="L680" s="29" t="inlineStr">
        <is>
          <t>畜牧局</t>
        </is>
      </c>
      <c r="M680" s="66" t="inlineStr">
        <is>
          <t>山城乡</t>
        </is>
      </c>
      <c r="N680" s="65" t="n">
        <v>2020.12</v>
      </c>
      <c r="O680" s="65" t="n"/>
    </row>
    <row r="681" ht="84" customFormat="1" customHeight="1" s="5">
      <c r="A681" s="32" t="inlineStr">
        <is>
          <t>（33）</t>
        </is>
      </c>
      <c r="B681" s="65" t="inlineStr">
        <is>
          <t>青贮包裹物资购置</t>
        </is>
      </c>
      <c r="C681" s="65" t="inlineStr">
        <is>
          <t>新建</t>
        </is>
      </c>
      <c r="D681" s="65" t="inlineStr">
        <is>
          <t>2021.01
-
2021.15</t>
        </is>
      </c>
      <c r="E681" s="29" t="inlineStr">
        <is>
          <t>耿湾乡</t>
        </is>
      </c>
      <c r="F681" s="71" t="inlineStr">
        <is>
          <t>为全乡9个村投放青贮包裹所需膜2700公斤麻绳1200公斤，预算资金7.35万元。其中，张台村270公斤膜，120公斤麻绳；郜庄村270公斤膜，120公斤麻绳；许家掌村270公斤膜，120公斤麻绳；黑城岔村270公斤膜，120公斤麻绳；耿河村270公斤膜，120公斤麻绳；四合原村270公斤膜，120公斤麻绳；万家湾村360公斤膜，160公斤麻绳；潘掌村360公斤膜，160公斤麻绳；郝东掌村360公斤膜，160公斤麻绳；</t>
        </is>
      </c>
      <c r="G681" s="68" t="n">
        <v>7.35</v>
      </c>
      <c r="H681" s="62" t="inlineStr">
        <is>
          <t>扶持贫困户发展草畜产业，提高贫困户收入。</t>
        </is>
      </c>
      <c r="I681" s="68" t="n">
        <v>0.0009</v>
      </c>
      <c r="J681" s="169" t="n">
        <v>0.045</v>
      </c>
      <c r="K681" s="169" t="n">
        <v>0.2025</v>
      </c>
      <c r="L681" s="29" t="inlineStr">
        <is>
          <t>畜牧局</t>
        </is>
      </c>
      <c r="M681" s="29" t="inlineStr">
        <is>
          <t>耿湾乡</t>
        </is>
      </c>
      <c r="N681" s="65" t="n">
        <v>2020.12</v>
      </c>
      <c r="O681" s="65" t="n"/>
    </row>
    <row r="682" ht="76" customFormat="1" customHeight="1" s="5">
      <c r="A682" s="32" t="inlineStr">
        <is>
          <t>（34）</t>
        </is>
      </c>
      <c r="B682" s="65" t="inlineStr">
        <is>
          <t>青贮包裹物资购置</t>
        </is>
      </c>
      <c r="C682" s="65" t="inlineStr">
        <is>
          <t>新建</t>
        </is>
      </c>
      <c r="D682" s="65" t="inlineStr">
        <is>
          <t>2021.01
-
2021.16</t>
        </is>
      </c>
      <c r="E682" s="66" t="inlineStr">
        <is>
          <t>洪德镇</t>
        </is>
      </c>
      <c r="F682" s="71" t="inlineStr">
        <is>
          <t>为8个村投放青贮包裹所需包膜11664公斤、麻绳5184公斤，投资31.752万元。其中：河连湾村膜2187公斤，麻绳972公斤；张塬村膜2187公斤，麻绳972公斤；马塬村膜2187公斤，麻绳972公斤；许旗村膜1458公斤，麻绳648公斤；耿塬畔村膜1458公斤，麻绳648公斤；赵洼村膜729公斤，麻绳324公斤；洪德街村729公斤，麻绳324公斤；李塬村膜729公斤，麻绳324公斤。</t>
        </is>
      </c>
      <c r="G682" s="68" t="n">
        <v>31.752</v>
      </c>
      <c r="H682" s="62" t="inlineStr">
        <is>
          <t>扶持贫困户发展草畜产业，提高贫困户收入。</t>
        </is>
      </c>
      <c r="I682" s="68" t="n">
        <v>0.0008</v>
      </c>
      <c r="J682" s="169" t="n">
        <v>0.148</v>
      </c>
      <c r="K682" s="169" t="n">
        <v>0.6959</v>
      </c>
      <c r="L682" s="29" t="inlineStr">
        <is>
          <t>畜牧局</t>
        </is>
      </c>
      <c r="M682" s="66" t="inlineStr">
        <is>
          <t>洪德镇</t>
        </is>
      </c>
      <c r="N682" s="65" t="n">
        <v>2020.12</v>
      </c>
      <c r="O682" s="65" t="n"/>
    </row>
    <row r="683" ht="84" customFormat="1" customHeight="1" s="5">
      <c r="A683" s="32" t="inlineStr">
        <is>
          <t>（35）</t>
        </is>
      </c>
      <c r="B683" s="65" t="inlineStr">
        <is>
          <t>青贮包裹物资购置</t>
        </is>
      </c>
      <c r="C683" s="65" t="inlineStr">
        <is>
          <t>新建</t>
        </is>
      </c>
      <c r="D683" s="65" t="inlineStr">
        <is>
          <t>2021.01
-
2021.17</t>
        </is>
      </c>
      <c r="E683" s="66" t="inlineStr">
        <is>
          <t>演武乡</t>
        </is>
      </c>
      <c r="F683" s="71" t="inlineStr">
        <is>
          <t>为全镇 9个村投放青贮包裹所需膜26865公斤麻绳11940公斤，预算资金73.1325万元。其中，曳郭咀村膜2223公斤，麻绳988公斤；杨家洼村膜2457公斤，麻绳1092公斤；佛岔村膜4464公斤，麻绳1984公斤；黑泉河村膜4464公斤，麻绳1984公斤；刘坪村膜1782公斤，麻绳792公斤；黄山村膜1782公斤，麻绳792公斤；路家塬村膜6795公斤，麻绳3020公斤；吴家塬膜1116公斤，麻绳496公斤；走马硷村膜1782公斤，麻绳792公斤。</t>
        </is>
      </c>
      <c r="G683" s="68" t="n">
        <v>73.13249999999999</v>
      </c>
      <c r="H683" s="62" t="inlineStr">
        <is>
          <t>扶持贫困户发展草畜产业，提高贫困户收入。</t>
        </is>
      </c>
      <c r="I683" s="68" t="n">
        <v>0.0009</v>
      </c>
      <c r="J683" s="169" t="n">
        <v>0.2938</v>
      </c>
      <c r="K683" s="169" t="n">
        <v>1.2537</v>
      </c>
      <c r="L683" s="29" t="inlineStr">
        <is>
          <t>畜牧局</t>
        </is>
      </c>
      <c r="M683" s="66" t="inlineStr">
        <is>
          <t>演武乡</t>
        </is>
      </c>
      <c r="N683" s="65" t="n">
        <v>2020.12</v>
      </c>
      <c r="O683" s="65" t="n"/>
    </row>
    <row r="684" ht="52" customFormat="1" customHeight="1" s="5">
      <c r="A684" s="32" t="inlineStr">
        <is>
          <t>（36）</t>
        </is>
      </c>
      <c r="B684" s="65" t="inlineStr">
        <is>
          <t>青贮包裹物资购置</t>
        </is>
      </c>
      <c r="C684" s="65" t="inlineStr">
        <is>
          <t>新建</t>
        </is>
      </c>
      <c r="D684" s="65" t="inlineStr">
        <is>
          <t>2021.01
-
2021.18</t>
        </is>
      </c>
      <c r="E684" s="29" t="inlineStr">
        <is>
          <t>曲子镇</t>
        </is>
      </c>
      <c r="F684" s="71" t="inlineStr">
        <is>
          <t>为全镇 4个村投放青贮包裹所需膜2979公斤麻绳1324公斤，预算资金8.1095 万元。其中，西沟村膜900公斤，麻绳400公斤；许家塬膜720公斤，麻绳320公斤；楼房子膜720公斤，麻绳320公斤；宋家塬膜639公斤，麻绳2384公斤。</t>
        </is>
      </c>
      <c r="G684" s="68" t="n">
        <v>8.109500000000001</v>
      </c>
      <c r="H684" s="62" t="inlineStr">
        <is>
          <t>扶持贫困户发展草畜产业，提高贫困户收入。</t>
        </is>
      </c>
      <c r="I684" s="68" t="n">
        <v>0.0004</v>
      </c>
      <c r="J684" s="169" t="n">
        <v>0.04</v>
      </c>
      <c r="K684" s="169" t="n">
        <v>0.16</v>
      </c>
      <c r="L684" s="29" t="inlineStr">
        <is>
          <t>畜牧局</t>
        </is>
      </c>
      <c r="M684" s="29" t="inlineStr">
        <is>
          <t>曲子镇</t>
        </is>
      </c>
      <c r="N684" s="65" t="n">
        <v>2020.12</v>
      </c>
      <c r="O684" s="65" t="n"/>
    </row>
    <row r="685" ht="123" customFormat="1" customHeight="1" s="5">
      <c r="A685" s="32" t="inlineStr">
        <is>
          <t>（37）</t>
        </is>
      </c>
      <c r="B685" s="65" t="inlineStr">
        <is>
          <t>青贮包裹物资购置</t>
        </is>
      </c>
      <c r="C685" s="65" t="inlineStr">
        <is>
          <t>新建</t>
        </is>
      </c>
      <c r="D685" s="65" t="inlineStr">
        <is>
          <t>2021.01
-
2021.19</t>
        </is>
      </c>
      <c r="E685" s="29" t="inlineStr">
        <is>
          <t>天池乡</t>
        </is>
      </c>
      <c r="F685" s="62" t="inlineStr">
        <is>
          <t>为全乡16个村投放青贮包裹所需膜24336公斤麻绳10816公斤 ，预算资金66.248万元。其中，  天池村膜1530公斤，麻绳680公斤；张邓塬村膜2250公斤，麻绳1000公斤；梁家河村膜1350公斤，麻绳600公斤；殷屈河膜1440公斤，麻绳640公斤；苏北岔村1530公斤，麻绳680公斤；潘老庄村膜1980公斤，麻绳880公斤；大庄台村膜1440公斤，麻绳640公斤；四合掌村膜1620公斤，麻绳720公斤；老庄湾村膜2250公斤，麻绳1000公斤；井渠淌村膜900公斤，麻绳400公斤；鲜岔村膜900公斤，麻绳400公斤；碾盘岭村膜1350公斤，麻绳600公斤；大方山村膜900公斤，麻绳400公斤；喜家坪村膜1890公斤，麻绳840公斤；曹李川村膜1350公斤，麻绳600公斤；吴城子村膜1656公斤，麻绳736公斤。</t>
        </is>
      </c>
      <c r="G685" s="68" t="n">
        <v>66.248</v>
      </c>
      <c r="H685" s="62" t="inlineStr">
        <is>
          <t>扶持贫困户发展草畜产业，提高贫困户收入。</t>
        </is>
      </c>
      <c r="I685" s="68" t="n">
        <v>0.0016</v>
      </c>
      <c r="J685" s="169" t="n">
        <v>0.15</v>
      </c>
      <c r="K685" s="169" t="n">
        <v>0.45</v>
      </c>
      <c r="L685" s="29" t="inlineStr">
        <is>
          <t>畜牧局</t>
        </is>
      </c>
      <c r="M685" s="29" t="inlineStr">
        <is>
          <t>天池乡</t>
        </is>
      </c>
      <c r="N685" s="65" t="n">
        <v>2020.12</v>
      </c>
      <c r="O685" s="65" t="n"/>
    </row>
    <row r="686" ht="42" customFormat="1" customHeight="1" s="5">
      <c r="A686" s="32" t="inlineStr">
        <is>
          <t>（38）</t>
        </is>
      </c>
      <c r="B686" s="65" t="inlineStr">
        <is>
          <t>青贮包裹物资购置</t>
        </is>
      </c>
      <c r="C686" s="65" t="inlineStr">
        <is>
          <t>新建</t>
        </is>
      </c>
      <c r="D686" s="65" t="inlineStr">
        <is>
          <t>2021.01
-
2021.20</t>
        </is>
      </c>
      <c r="E686" s="29" t="inlineStr">
        <is>
          <t>环城镇</t>
        </is>
      </c>
      <c r="F686" s="71" t="inlineStr">
        <is>
          <t>为全镇1个村投放青贮包裹所需膜4599公斤麻绳2044公斤 ，预算资金12.5195万元。其中，城东塬村膜4599公斤，麻绳2044公斤。</t>
        </is>
      </c>
      <c r="G686" s="68" t="n">
        <v>12.5195</v>
      </c>
      <c r="H686" s="62" t="inlineStr">
        <is>
          <t>扶持贫困户发展草畜产业，提高贫困户收入。</t>
        </is>
      </c>
      <c r="I686" s="68" t="n">
        <v>0.0001</v>
      </c>
      <c r="J686" s="169" t="n">
        <v>0.025</v>
      </c>
      <c r="K686" s="169" t="n">
        <v>0.1125</v>
      </c>
      <c r="L686" s="29" t="inlineStr">
        <is>
          <t>畜牧局</t>
        </is>
      </c>
      <c r="M686" s="29" t="inlineStr">
        <is>
          <t>环城镇</t>
        </is>
      </c>
      <c r="N686" s="65" t="n">
        <v>2020.12</v>
      </c>
      <c r="O686" s="65" t="n"/>
    </row>
    <row r="687" ht="70" customFormat="1" customHeight="1" s="5">
      <c r="A687" s="32" t="inlineStr">
        <is>
          <t>（39）</t>
        </is>
      </c>
      <c r="B687" s="65" t="inlineStr">
        <is>
          <t>青贮包裹物资购置</t>
        </is>
      </c>
      <c r="C687" s="65" t="inlineStr">
        <is>
          <t>新建</t>
        </is>
      </c>
      <c r="D687" s="65" t="inlineStr">
        <is>
          <t>2021.01
-
2021.21</t>
        </is>
      </c>
      <c r="E687" s="70" t="inlineStr">
        <is>
          <t>罗山川乡</t>
        </is>
      </c>
      <c r="F687" s="62" t="inlineStr">
        <is>
          <t>为全乡8个村投放青贮包裹所需膜2907公斤麻绳1292公斤，预算资金7.9135万元。其中：西阳洼村膜189公斤，麻绳84公斤；苇芝城村膜270公斤，麻绳120公斤；龙柏山村膜441公斤，麻绳196公斤；兰家掌村膜279公斤，麻绳124公斤；大树塬村膜729公斤，麻绳324公斤；陈渠子村膜306公斤，麻绳136公斤；山水湾村膜234公斤，麻绳104公斤；光明村膜459公斤，麻绳204公斤。</t>
        </is>
      </c>
      <c r="G687" s="69" t="n">
        <v>7.9135</v>
      </c>
      <c r="H687" s="62" t="inlineStr">
        <is>
          <t>扶持贫困户发展草畜产业，提高贫困户收入。</t>
        </is>
      </c>
      <c r="I687" s="69" t="n">
        <v>0.0008</v>
      </c>
      <c r="J687" s="170" t="n">
        <v>0.0289</v>
      </c>
      <c r="K687" s="170" t="n">
        <v>0.1156</v>
      </c>
      <c r="L687" s="29" t="inlineStr">
        <is>
          <t>县畜牧局</t>
        </is>
      </c>
      <c r="M687" s="29" t="inlineStr">
        <is>
          <t>罗山川乡</t>
        </is>
      </c>
      <c r="N687" s="65" t="n">
        <v>2020.12</v>
      </c>
      <c r="O687" s="65" t="n"/>
    </row>
    <row r="688" ht="67.5" customFormat="1" customHeight="1" s="2">
      <c r="A688" s="24" t="n">
        <v>4.6</v>
      </c>
      <c r="B688" s="24" t="inlineStr">
        <is>
          <t>饲草收贮补贴</t>
        </is>
      </c>
      <c r="C688" s="24" t="inlineStr">
        <is>
          <t>新建</t>
        </is>
      </c>
      <c r="D688" s="24" t="inlineStr">
        <is>
          <t>2021.01
-
2021.12</t>
        </is>
      </c>
      <c r="E688" s="24" t="inlineStr">
        <is>
          <t>荟荣草业公司等7个龙头企业及10个种养殖合作社</t>
        </is>
      </c>
      <c r="F688" s="31" t="inlineStr">
        <is>
          <t>支持荟荣公司、中盛公司、庆环公司、伟赫乳业、正丰公司、牧康公司、众成联合社及10个种养殖合作社在全县范围内就近开展青贮玉米、大燕麦草、甜高粱等饲草收贮加工，计划收贮牧草28万吨，每吨补助32.9元。</t>
        </is>
      </c>
      <c r="G688" s="24" t="n">
        <v>921.2</v>
      </c>
      <c r="H688" s="31" t="inlineStr">
        <is>
          <t>支持龙头企业就近收贮种养殖农户的种植饲草，提高全县饲草利用率，保障全县羊产业发展。</t>
        </is>
      </c>
      <c r="I688" s="24" t="inlineStr">
        <is>
          <t>215</t>
        </is>
      </c>
      <c r="J688" s="160" t="n">
        <v>2.1258</v>
      </c>
      <c r="K688" s="160" t="n">
        <v>9.05865</v>
      </c>
      <c r="L688" s="24" t="inlineStr">
        <is>
          <t>畜牧局</t>
        </is>
      </c>
      <c r="M688" s="24" t="inlineStr">
        <is>
          <t>荟荣草业公司等7个龙头企业及10个种养殖合作社</t>
        </is>
      </c>
      <c r="N688" s="24" t="n">
        <v>2020.12</v>
      </c>
      <c r="O688" s="24" t="n"/>
    </row>
    <row r="689" ht="33.75" customFormat="1" customHeight="1" s="2">
      <c r="A689" s="21" t="inlineStr">
        <is>
          <t>4.7</t>
        </is>
      </c>
      <c r="B689" s="24" t="inlineStr">
        <is>
          <t>全日粮饲料加工机械设备购置项目合计</t>
        </is>
      </c>
      <c r="C689" s="24" t="inlineStr">
        <is>
          <t>新建</t>
        </is>
      </c>
      <c r="D689" s="24" t="inlineStr">
        <is>
          <t>2021.01
-
2021.12</t>
        </is>
      </c>
      <c r="E689" s="24" t="inlineStr">
        <is>
          <t>小计</t>
        </is>
      </c>
      <c r="F689" s="31" t="inlineStr">
        <is>
          <t>为15村购置全日粮饲料加工机械设备，产权归村集体所有。</t>
        </is>
      </c>
      <c r="G689" s="24">
        <f>SUM(G690:G704)</f>
        <v/>
      </c>
      <c r="H689" s="31" t="inlineStr">
        <is>
          <t>扶持贫困户发展草畜产业，提高贫困户收入。</t>
        </is>
      </c>
      <c r="I689" s="24" t="n">
        <v>15</v>
      </c>
      <c r="J689" s="160" t="n">
        <v>0.1629</v>
      </c>
      <c r="K689" s="160" t="n">
        <v>0.7173</v>
      </c>
      <c r="L689" s="24" t="inlineStr">
        <is>
          <t>畜牧局</t>
        </is>
      </c>
      <c r="M689" s="24" t="n"/>
      <c r="N689" s="24" t="n"/>
      <c r="O689" s="24" t="n"/>
    </row>
    <row r="690" ht="33.75" customFormat="1" customHeight="1" s="2">
      <c r="A690" s="32" t="inlineStr">
        <is>
          <t>(1)</t>
        </is>
      </c>
      <c r="B690" s="65" t="inlineStr">
        <is>
          <t>全日粮饲料加工机械设备购置</t>
        </is>
      </c>
      <c r="C690" s="65" t="inlineStr">
        <is>
          <t>新建</t>
        </is>
      </c>
      <c r="D690" s="65" t="inlineStr">
        <is>
          <t>2021.01
-
2021.12</t>
        </is>
      </c>
      <c r="E690" s="65" t="inlineStr">
        <is>
          <t>车道镇</t>
        </is>
      </c>
      <c r="F690" s="34" t="inlineStr">
        <is>
          <t>为刘渠村投放全日粮饲料加工机械设备1套。</t>
        </is>
      </c>
      <c r="G690" s="65" t="n">
        <v>40</v>
      </c>
      <c r="H690" s="34" t="inlineStr">
        <is>
          <t>扶持贫困户发展草畜产业，提高贫困户收入。</t>
        </is>
      </c>
      <c r="I690" s="65" t="n">
        <v>1</v>
      </c>
      <c r="J690" s="164" t="n">
        <v>0.011</v>
      </c>
      <c r="K690" s="164" t="n">
        <v>0.0436</v>
      </c>
      <c r="L690" s="65" t="inlineStr">
        <is>
          <t>畜牧局</t>
        </is>
      </c>
      <c r="M690" s="65" t="inlineStr">
        <is>
          <t>车道镇</t>
        </is>
      </c>
      <c r="N690" s="65" t="n">
        <v>2020.12</v>
      </c>
      <c r="O690" s="74" t="n"/>
    </row>
    <row r="691" ht="33.75" customFormat="1" customHeight="1" s="2">
      <c r="A691" s="32" t="inlineStr">
        <is>
          <t>(2)</t>
        </is>
      </c>
      <c r="B691" s="65" t="inlineStr">
        <is>
          <t>全日粮饲料加工机械设备购置</t>
        </is>
      </c>
      <c r="C691" s="65" t="inlineStr">
        <is>
          <t>新建</t>
        </is>
      </c>
      <c r="D691" s="65" t="inlineStr">
        <is>
          <t>2021.01
-
2021.12</t>
        </is>
      </c>
      <c r="E691" s="65" t="inlineStr">
        <is>
          <t>南湫乡</t>
        </is>
      </c>
      <c r="F691" s="34" t="inlineStr">
        <is>
          <t>为党家洼村投放全日粮饲料加工机械设备1套。</t>
        </is>
      </c>
      <c r="G691" s="65" t="n">
        <v>40</v>
      </c>
      <c r="H691" s="34" t="inlineStr">
        <is>
          <t>扶持贫困户发展草畜产业，提高贫困户收入。</t>
        </is>
      </c>
      <c r="I691" s="65" t="n">
        <v>1</v>
      </c>
      <c r="J691" s="164" t="n">
        <v>0.012</v>
      </c>
      <c r="K691" s="164" t="n">
        <v>0.054</v>
      </c>
      <c r="L691" s="65" t="inlineStr">
        <is>
          <t>畜牧局</t>
        </is>
      </c>
      <c r="M691" s="65" t="inlineStr">
        <is>
          <t>南湫乡</t>
        </is>
      </c>
      <c r="N691" s="65" t="n">
        <v>2020.12</v>
      </c>
      <c r="O691" s="74" t="n"/>
    </row>
    <row r="692" ht="33.75" customFormat="1" customHeight="1" s="2">
      <c r="A692" s="32" t="inlineStr">
        <is>
          <t>(3)</t>
        </is>
      </c>
      <c r="B692" s="65" t="inlineStr">
        <is>
          <t>全日粮饲料加工机械设备购置</t>
        </is>
      </c>
      <c r="C692" s="65" t="inlineStr">
        <is>
          <t>新建</t>
        </is>
      </c>
      <c r="D692" s="65" t="inlineStr">
        <is>
          <t>2021.01
-
2021.12</t>
        </is>
      </c>
      <c r="E692" s="65" t="inlineStr">
        <is>
          <t>合道镇</t>
        </is>
      </c>
      <c r="F692" s="34" t="inlineStr">
        <is>
          <t>为沈家岭村投放全日粮饲料加工机械设备1套。</t>
        </is>
      </c>
      <c r="G692" s="65" t="n">
        <v>40.8</v>
      </c>
      <c r="H692" s="34" t="inlineStr">
        <is>
          <t>扶持贫困户发展草畜产业，提高贫困户收入。</t>
        </is>
      </c>
      <c r="I692" s="65" t="n">
        <v>1</v>
      </c>
      <c r="J692" s="164" t="n">
        <v>0.017</v>
      </c>
      <c r="K692" s="164" t="n">
        <v>0.07489999999999999</v>
      </c>
      <c r="L692" s="65" t="inlineStr">
        <is>
          <t>畜牧局</t>
        </is>
      </c>
      <c r="M692" s="65" t="inlineStr">
        <is>
          <t>合道镇</t>
        </is>
      </c>
      <c r="N692" s="65" t="n">
        <v>2020.12</v>
      </c>
      <c r="O692" s="74" t="n"/>
    </row>
    <row r="693" ht="33.75" customFormat="1" customHeight="1" s="2">
      <c r="A693" s="32" t="inlineStr">
        <is>
          <t>(4)</t>
        </is>
      </c>
      <c r="B693" s="65" t="inlineStr">
        <is>
          <t>全日粮饲料加工机械设备购置</t>
        </is>
      </c>
      <c r="C693" s="65" t="inlineStr">
        <is>
          <t>新建</t>
        </is>
      </c>
      <c r="D693" s="65" t="inlineStr">
        <is>
          <t>2021.01
-
2021.12</t>
        </is>
      </c>
      <c r="E693" s="65" t="inlineStr">
        <is>
          <t>山城乡</t>
        </is>
      </c>
      <c r="F693" s="34" t="inlineStr">
        <is>
          <t>为薛塬村投放全日粮饲料加工机械设备1套。</t>
        </is>
      </c>
      <c r="G693" s="65" t="n">
        <v>40.8</v>
      </c>
      <c r="H693" s="34" t="inlineStr">
        <is>
          <t>扶持贫困户发展草畜产业，提高贫困户收入。</t>
        </is>
      </c>
      <c r="I693" s="65" t="n">
        <v>1</v>
      </c>
      <c r="J693" s="164" t="n">
        <v>0.0132</v>
      </c>
      <c r="K693" s="164" t="n">
        <v>0.0527</v>
      </c>
      <c r="L693" s="65" t="inlineStr">
        <is>
          <t>畜牧局</t>
        </is>
      </c>
      <c r="M693" s="65" t="inlineStr">
        <is>
          <t>山城乡</t>
        </is>
      </c>
      <c r="N693" s="65" t="n">
        <v>2020.12</v>
      </c>
      <c r="O693" s="74" t="n"/>
    </row>
    <row r="694" ht="33.75" customFormat="1" customHeight="1" s="2">
      <c r="A694" s="32" t="inlineStr">
        <is>
          <t>(5)</t>
        </is>
      </c>
      <c r="B694" s="65" t="inlineStr">
        <is>
          <t>全日粮饲料加工机械设备购置</t>
        </is>
      </c>
      <c r="C694" s="65" t="inlineStr">
        <is>
          <t>新建</t>
        </is>
      </c>
      <c r="D694" s="65" t="inlineStr">
        <is>
          <t>2021.01
-
2021.12</t>
        </is>
      </c>
      <c r="E694" s="65" t="inlineStr">
        <is>
          <t>耿湾乡</t>
        </is>
      </c>
      <c r="F694" s="34" t="inlineStr">
        <is>
          <t>为四合原村、潘掌村各投放全日粮饲料加工机械设备1套。</t>
        </is>
      </c>
      <c r="G694" s="65" t="n">
        <v>80</v>
      </c>
      <c r="H694" s="34" t="inlineStr">
        <is>
          <t>扶持贫困户发展草畜产业，提高贫困户收入。</t>
        </is>
      </c>
      <c r="I694" s="65" t="n">
        <v>2</v>
      </c>
      <c r="J694" s="164" t="n">
        <v>0.0375</v>
      </c>
      <c r="K694" s="164" t="n">
        <v>0.1676</v>
      </c>
      <c r="L694" s="65" t="inlineStr">
        <is>
          <t>畜牧局</t>
        </is>
      </c>
      <c r="M694" s="65" t="inlineStr">
        <is>
          <t>耿湾乡</t>
        </is>
      </c>
      <c r="N694" s="65" t="n">
        <v>2020.12</v>
      </c>
      <c r="O694" s="74" t="n"/>
    </row>
    <row r="695" ht="33.75" customFormat="1" customHeight="1" s="2">
      <c r="A695" s="32" t="inlineStr">
        <is>
          <t>(6)</t>
        </is>
      </c>
      <c r="B695" s="65" t="inlineStr">
        <is>
          <t>全日粮饲料加工机械设备购置</t>
        </is>
      </c>
      <c r="C695" s="65" t="inlineStr">
        <is>
          <t>新建</t>
        </is>
      </c>
      <c r="D695" s="65" t="inlineStr">
        <is>
          <t>2021.01
-
2021.12</t>
        </is>
      </c>
      <c r="E695" s="65" t="inlineStr">
        <is>
          <t>毛井镇</t>
        </is>
      </c>
      <c r="F695" s="34" t="inlineStr">
        <is>
          <t>为红土咀村投放全日粮饲料加工机械设备1套。</t>
        </is>
      </c>
      <c r="G695" s="65" t="n">
        <v>40</v>
      </c>
      <c r="H695" s="34" t="inlineStr">
        <is>
          <t>扶持贫困户发展草畜产业，提高贫困户收入。</t>
        </is>
      </c>
      <c r="I695" s="65" t="n">
        <v>1</v>
      </c>
      <c r="J695" s="164" t="n">
        <v>0.0201</v>
      </c>
      <c r="K695" s="164" t="n">
        <v>0.08790000000000001</v>
      </c>
      <c r="L695" s="65" t="inlineStr">
        <is>
          <t>畜牧局</t>
        </is>
      </c>
      <c r="M695" s="65" t="inlineStr">
        <is>
          <t>毛井镇</t>
        </is>
      </c>
      <c r="N695" s="65" t="n">
        <v>2020.12</v>
      </c>
      <c r="O695" s="74" t="n"/>
    </row>
    <row r="696" ht="33.75" customFormat="1" customHeight="1" s="2">
      <c r="A696" s="32" t="inlineStr">
        <is>
          <t>(7)</t>
        </is>
      </c>
      <c r="B696" s="65" t="inlineStr">
        <is>
          <t>全日粮饲料加工机械设备购置</t>
        </is>
      </c>
      <c r="C696" s="65" t="inlineStr">
        <is>
          <t>新建</t>
        </is>
      </c>
      <c r="D696" s="65" t="inlineStr">
        <is>
          <t>2021.01
-
2021.12</t>
        </is>
      </c>
      <c r="E696" s="65" t="inlineStr">
        <is>
          <t>小南沟乡</t>
        </is>
      </c>
      <c r="F696" s="34" t="inlineStr">
        <is>
          <t>为杨胡套子村投放全日粮饲料加工机械设备1套。</t>
        </is>
      </c>
      <c r="G696" s="65" t="n">
        <v>40.8</v>
      </c>
      <c r="H696" s="34" t="inlineStr">
        <is>
          <t>扶持贫困户发展草畜产业，提高贫困户收入。</t>
        </is>
      </c>
      <c r="I696" s="65" t="n">
        <v>1</v>
      </c>
      <c r="J696" s="164" t="n">
        <v>0.0136</v>
      </c>
      <c r="K696" s="164" t="n">
        <v>0.0583</v>
      </c>
      <c r="L696" s="65" t="inlineStr">
        <is>
          <t>畜牧局</t>
        </is>
      </c>
      <c r="M696" s="65" t="inlineStr">
        <is>
          <t>小南沟乡</t>
        </is>
      </c>
      <c r="N696" s="65" t="n">
        <v>2020.12</v>
      </c>
      <c r="O696" s="74" t="n"/>
    </row>
    <row r="697" ht="33.75" customFormat="1" customHeight="1" s="2">
      <c r="A697" s="32" t="inlineStr">
        <is>
          <t>(8)</t>
        </is>
      </c>
      <c r="B697" s="65" t="inlineStr">
        <is>
          <t>全日粮饲料加工机械设备购置</t>
        </is>
      </c>
      <c r="C697" s="65" t="inlineStr">
        <is>
          <t>新建</t>
        </is>
      </c>
      <c r="D697" s="65" t="inlineStr">
        <is>
          <t>2021.01
-
2021.12</t>
        </is>
      </c>
      <c r="E697" s="65" t="inlineStr">
        <is>
          <t>木钵镇</t>
        </is>
      </c>
      <c r="F697" s="34" t="inlineStr">
        <is>
          <t>为邓寨子村投放全日粮饲料加工机械设备1套。</t>
        </is>
      </c>
      <c r="G697" s="65" t="n">
        <v>40.8</v>
      </c>
      <c r="H697" s="34" t="inlineStr">
        <is>
          <t>扶持贫困户发展草畜产业，提高贫困户收入。</t>
        </is>
      </c>
      <c r="I697" s="65" t="n">
        <v>1</v>
      </c>
      <c r="J697" s="164" t="n">
        <v>0.007</v>
      </c>
      <c r="K697" s="164" t="n">
        <v>0.0307</v>
      </c>
      <c r="L697" s="65" t="inlineStr">
        <is>
          <t>畜牧局</t>
        </is>
      </c>
      <c r="M697" s="65" t="inlineStr">
        <is>
          <t>木钵镇</t>
        </is>
      </c>
      <c r="N697" s="65" t="n">
        <v>2020.12</v>
      </c>
      <c r="O697" s="74" t="n"/>
    </row>
    <row r="698" ht="33.75" customFormat="1" customHeight="1" s="2">
      <c r="A698" s="32" t="inlineStr">
        <is>
          <t>(9)</t>
        </is>
      </c>
      <c r="B698" s="65" t="inlineStr">
        <is>
          <t>全日粮饲料加工机械设备购置</t>
        </is>
      </c>
      <c r="C698" s="65" t="inlineStr">
        <is>
          <t>新建</t>
        </is>
      </c>
      <c r="D698" s="65" t="inlineStr">
        <is>
          <t>2021.01
-
2021.12</t>
        </is>
      </c>
      <c r="E698" s="65" t="inlineStr">
        <is>
          <t>洪德镇</t>
        </is>
      </c>
      <c r="F698" s="34" t="inlineStr">
        <is>
          <t>为张崾岘村投放全日粮饲料加工机械设备1套。</t>
        </is>
      </c>
      <c r="G698" s="65" t="n">
        <v>40</v>
      </c>
      <c r="H698" s="34" t="inlineStr">
        <is>
          <t>扶持贫困户发展草畜产业，提高贫困户收入。</t>
        </is>
      </c>
      <c r="I698" s="65" t="n">
        <v>1</v>
      </c>
      <c r="J698" s="164" t="n">
        <v>0.0147</v>
      </c>
      <c r="K698" s="164" t="n">
        <v>0.0673</v>
      </c>
      <c r="L698" s="65" t="inlineStr">
        <is>
          <t>畜牧局</t>
        </is>
      </c>
      <c r="M698" s="65" t="inlineStr">
        <is>
          <t>洪德镇</t>
        </is>
      </c>
      <c r="N698" s="65" t="n">
        <v>2020.12</v>
      </c>
      <c r="O698" s="74" t="n"/>
    </row>
    <row r="699" ht="33.75" customFormat="1" customHeight="1" s="2">
      <c r="A699" s="32" t="inlineStr">
        <is>
          <t>(10)</t>
        </is>
      </c>
      <c r="B699" s="65" t="inlineStr">
        <is>
          <t>全日粮饲料加工机械设备购置</t>
        </is>
      </c>
      <c r="C699" s="65" t="inlineStr">
        <is>
          <t>新建</t>
        </is>
      </c>
      <c r="D699" s="65" t="inlineStr">
        <is>
          <t>2021.01
-
2021.12</t>
        </is>
      </c>
      <c r="E699" s="65" t="inlineStr">
        <is>
          <t>演武乡</t>
        </is>
      </c>
      <c r="F699" s="34" t="inlineStr">
        <is>
          <t>为黑泉河村投放全日粮饲料加工机械设备1套。</t>
        </is>
      </c>
      <c r="G699" s="65" t="n">
        <v>40</v>
      </c>
      <c r="H699" s="34" t="inlineStr">
        <is>
          <t>扶持贫困户发展草畜产业，提高贫困户收入。</t>
        </is>
      </c>
      <c r="I699" s="65" t="n">
        <v>1</v>
      </c>
      <c r="J699" s="164" t="n">
        <v>0.0168</v>
      </c>
      <c r="K699" s="164" t="n">
        <v>0.0803</v>
      </c>
      <c r="L699" s="65" t="inlineStr">
        <is>
          <t>畜牧局</t>
        </is>
      </c>
      <c r="M699" s="65" t="inlineStr">
        <is>
          <t>演武乡</t>
        </is>
      </c>
      <c r="N699" s="65" t="n">
        <v>2020.12</v>
      </c>
      <c r="O699" s="74" t="n"/>
    </row>
    <row r="700" ht="38.25" customFormat="1" customHeight="1" s="2">
      <c r="A700" s="32" t="inlineStr">
        <is>
          <t>(11)</t>
        </is>
      </c>
      <c r="B700" s="65" t="inlineStr">
        <is>
          <t>全日粮饲料加工机械设备购置</t>
        </is>
      </c>
      <c r="C700" s="65" t="inlineStr">
        <is>
          <t>新建</t>
        </is>
      </c>
      <c r="D700" s="65" t="inlineStr">
        <is>
          <t>2021.01
-
2021.12</t>
        </is>
      </c>
      <c r="E700" s="69" t="inlineStr">
        <is>
          <t xml:space="preserve">
木钵镇
</t>
        </is>
      </c>
      <c r="F700" s="62" t="inlineStr">
        <is>
          <t>为木钵镇殷家桥村购置“全日粮”加工机械1台套。</t>
        </is>
      </c>
      <c r="G700" s="69" t="n">
        <v>63.54</v>
      </c>
      <c r="H700" s="29" t="inlineStr">
        <is>
          <t>扶持贫困户发展草畜产业，提高贫困户收入。</t>
        </is>
      </c>
      <c r="I700" s="69" t="n">
        <v>1</v>
      </c>
      <c r="J700" s="170" t="n">
        <v>0.0542</v>
      </c>
      <c r="K700" s="170" t="n">
        <v>0.2184</v>
      </c>
      <c r="L700" s="29" t="inlineStr">
        <is>
          <t>县畜牧局</t>
        </is>
      </c>
      <c r="M700" s="70" t="inlineStr">
        <is>
          <t>木钵镇</t>
        </is>
      </c>
      <c r="N700" s="65" t="n">
        <v>2020.12</v>
      </c>
      <c r="O700" s="74" t="n"/>
    </row>
    <row r="701" ht="33.75" customFormat="1" customHeight="1" s="2">
      <c r="A701" s="32" t="inlineStr">
        <is>
          <t>(12)</t>
        </is>
      </c>
      <c r="B701" s="65" t="inlineStr">
        <is>
          <t>全日粮饲料加工机械设备购置</t>
        </is>
      </c>
      <c r="C701" s="65" t="inlineStr">
        <is>
          <t>新建</t>
        </is>
      </c>
      <c r="D701" s="65" t="inlineStr">
        <is>
          <t>2021.01
-
2021.12</t>
        </is>
      </c>
      <c r="E701" s="69" t="inlineStr">
        <is>
          <t xml:space="preserve">
八珠乡</t>
        </is>
      </c>
      <c r="F701" s="62" t="inlineStr">
        <is>
          <t>为八珠乡瓦崾岘村购置“全日粮”加工机械1台套。</t>
        </is>
      </c>
      <c r="G701" s="69" t="n">
        <v>35.14</v>
      </c>
      <c r="H701" s="29" t="inlineStr">
        <is>
          <t>扶持贫困户发展草畜产业，提高贫困户收入。</t>
        </is>
      </c>
      <c r="I701" s="69" t="n">
        <v>1</v>
      </c>
      <c r="J701" s="170" t="n">
        <v>0.0245</v>
      </c>
      <c r="K701" s="170" t="n">
        <v>0.1014</v>
      </c>
      <c r="L701" s="29" t="inlineStr">
        <is>
          <t>县畜牧局</t>
        </is>
      </c>
      <c r="M701" s="70" t="inlineStr">
        <is>
          <t>八珠乡</t>
        </is>
      </c>
      <c r="N701" s="65" t="n">
        <v>2020.12</v>
      </c>
      <c r="O701" s="74" t="n"/>
    </row>
    <row r="702" ht="33.75" customFormat="1" customHeight="1" s="2">
      <c r="A702" s="32" t="inlineStr">
        <is>
          <t>(13)</t>
        </is>
      </c>
      <c r="B702" s="65" t="inlineStr">
        <is>
          <t>全日粮饲料加工机械设备购置</t>
        </is>
      </c>
      <c r="C702" s="65" t="inlineStr">
        <is>
          <t>新建</t>
        </is>
      </c>
      <c r="D702" s="65" t="inlineStr">
        <is>
          <t>2021.01
-
2021.12</t>
        </is>
      </c>
      <c r="E702" s="70" t="inlineStr">
        <is>
          <t>曲子镇</t>
        </is>
      </c>
      <c r="F702" s="62" t="inlineStr">
        <is>
          <t>为曲子镇五里桥村购置“全日粮”加工机械1台套。</t>
        </is>
      </c>
      <c r="G702" s="69" t="n">
        <v>63.54</v>
      </c>
      <c r="H702" s="29" t="inlineStr">
        <is>
          <t>扶持贫困户发展草畜产业，提高贫困户收入。</t>
        </is>
      </c>
      <c r="I702" s="69" t="n">
        <v>1</v>
      </c>
      <c r="J702" s="170" t="n">
        <v>0.09429999999999999</v>
      </c>
      <c r="K702" s="170" t="n">
        <v>0.3412</v>
      </c>
      <c r="L702" s="29" t="inlineStr">
        <is>
          <t>县畜牧局</t>
        </is>
      </c>
      <c r="M702" s="70" t="inlineStr">
        <is>
          <t>曲子镇</t>
        </is>
      </c>
      <c r="N702" s="65" t="n">
        <v>2020.12</v>
      </c>
      <c r="O702" s="74" t="n"/>
    </row>
    <row r="703" ht="33.75" customFormat="1" customHeight="1" s="6">
      <c r="A703" s="32" t="inlineStr">
        <is>
          <t>(14)</t>
        </is>
      </c>
      <c r="B703" s="65" t="inlineStr">
        <is>
          <t>全日粮饲料加工机械设备购置</t>
        </is>
      </c>
      <c r="C703" s="65" t="inlineStr">
        <is>
          <t>新建</t>
        </is>
      </c>
      <c r="D703" s="65" t="inlineStr">
        <is>
          <t>2021.01
-
2021.12</t>
        </is>
      </c>
      <c r="E703" s="70" t="inlineStr">
        <is>
          <t xml:space="preserve">曲子镇
西沟村 </t>
        </is>
      </c>
      <c r="F703" s="71" t="inlineStr">
        <is>
          <t>为曲子镇西沟村采购10m³全日粮搅拌机1台。</t>
        </is>
      </c>
      <c r="G703" s="29" t="n">
        <v>10.4</v>
      </c>
      <c r="H703" s="29" t="inlineStr">
        <is>
          <t>扶持贫困户发展草畜产业，提高贫困户收入。</t>
        </is>
      </c>
      <c r="I703" s="29" t="n">
        <v>1</v>
      </c>
      <c r="J703" s="163" t="n">
        <v>0.09429999999999999</v>
      </c>
      <c r="K703" s="163" t="n">
        <v>0.3421</v>
      </c>
      <c r="L703" s="70" t="inlineStr">
        <is>
          <t>县畜牧局</t>
        </is>
      </c>
      <c r="M703" s="70" t="inlineStr">
        <is>
          <t>曲子镇</t>
        </is>
      </c>
      <c r="N703" s="65" t="n">
        <v>2020.12</v>
      </c>
      <c r="O703" s="29" t="n"/>
    </row>
    <row r="704" ht="102" customFormat="1" customHeight="1" s="6">
      <c r="A704" s="26" t="inlineStr">
        <is>
          <t>(15)</t>
        </is>
      </c>
      <c r="B704" s="29" t="inlineStr">
        <is>
          <t>全混合日粮乡村振兴工厂机械设备购置</t>
        </is>
      </c>
      <c r="C704" s="29" t="inlineStr">
        <is>
          <t>新建</t>
        </is>
      </c>
      <c r="D704" s="29" t="inlineStr">
        <is>
          <t>2021.01-2021.12</t>
        </is>
      </c>
      <c r="E704" s="29" t="inlineStr">
        <is>
          <t>环县虎洞镇张家湾村</t>
        </is>
      </c>
      <c r="F704" s="62" t="inlineStr">
        <is>
          <t>购置圆草捆打捆机3台（料仓12立方型号1台、CLLC-2型号2台）、TMR搅拌机1台（9JGL-10型号）、上料机1台（VKL9SL-1型号）、装载机2台（928型号2台）、圆形夹包机1台（50型）、夹草叉1台。产权归村集体所有</t>
        </is>
      </c>
      <c r="G704" s="29" t="n">
        <v>35.14</v>
      </c>
      <c r="H704" s="62" t="inlineStr">
        <is>
          <t>进一步推动草畜产业发展，完善产业发展链条，弥补产业发展短板，拓宽农户特别是已脱贫户及边缘易致贫户增收渠道，建成后带动本村113户贫困户、5户边缘易致贫户及周边村贫困户及易致贫户种植各类优质牧草，户均种草纯收入增加6000元，同时可带动本村36名贫困群众实现就业。</t>
        </is>
      </c>
      <c r="I704" s="29" t="n">
        <v>1</v>
      </c>
      <c r="J704" s="163" t="n">
        <v>0.06</v>
      </c>
      <c r="K704" s="163" t="n">
        <v>0.26</v>
      </c>
      <c r="L704" s="29" t="inlineStr">
        <is>
          <t>虎洞镇</t>
        </is>
      </c>
      <c r="M704" s="29" t="inlineStr">
        <is>
          <t>张家湾村</t>
        </is>
      </c>
      <c r="N704" s="65" t="n">
        <v>2020.12</v>
      </c>
      <c r="O704" s="29" t="n"/>
    </row>
    <row r="705" ht="54" customFormat="1" customHeight="1" s="2">
      <c r="A705" s="21" t="inlineStr">
        <is>
          <t>4.8</t>
        </is>
      </c>
      <c r="B705" s="24" t="inlineStr">
        <is>
          <t>青贮包裹机械、物资购置</t>
        </is>
      </c>
      <c r="C705" s="24" t="inlineStr">
        <is>
          <t>新建</t>
        </is>
      </c>
      <c r="D705" s="24" t="inlineStr">
        <is>
          <t>2021.01
-
2021.12</t>
        </is>
      </c>
      <c r="E705" s="24" t="inlineStr">
        <is>
          <t>20个乡镇</t>
        </is>
      </c>
      <c r="F705" s="31" t="inlineStr">
        <is>
          <t>为246个村（环城镇十八里村、红星村、五里屯村，曲子镇双城村，甜水镇甜水街村，以上5村除外）每村购置青贮包裹机械1台，每台补助6万元、为251个村每村购置青贮膜及麻绳1套，每套补助2万元。产权归村集体所有。</t>
        </is>
      </c>
      <c r="G705" s="24" t="n">
        <v>1978</v>
      </c>
      <c r="H705" s="31" t="inlineStr">
        <is>
          <t>扶持贫困户发展草畜产业，提高贫困户收入。</t>
        </is>
      </c>
      <c r="I705" s="24" t="n">
        <v>251</v>
      </c>
      <c r="J705" s="160" t="n">
        <v>2.316</v>
      </c>
      <c r="K705" s="160" t="n">
        <v>9.7258</v>
      </c>
      <c r="L705" s="24" t="inlineStr">
        <is>
          <t>畜牧局</t>
        </is>
      </c>
      <c r="M705" s="24" t="inlineStr">
        <is>
          <t>20个乡镇</t>
        </is>
      </c>
      <c r="N705" s="24" t="n">
        <v>2020.12</v>
      </c>
      <c r="O705" s="24" t="n"/>
    </row>
    <row r="706" ht="27" customFormat="1" customHeight="1" s="2">
      <c r="A706" s="53" t="inlineStr">
        <is>
          <t>(三）</t>
        </is>
      </c>
      <c r="B706" s="55" t="inlineStr">
        <is>
          <t>“五小”产业项目</t>
        </is>
      </c>
      <c r="C706" s="55" t="n"/>
      <c r="D706" s="55" t="n"/>
      <c r="E706" s="55" t="n"/>
      <c r="F706" s="55" t="n"/>
      <c r="G706" s="55" t="n">
        <v>524.7</v>
      </c>
      <c r="H706" s="167" t="n"/>
      <c r="I706" s="55" t="n"/>
      <c r="J706" s="168" t="n"/>
      <c r="K706" s="168" t="n"/>
      <c r="L706" s="55" t="n"/>
      <c r="M706" s="55" t="n"/>
      <c r="N706" s="55" t="n"/>
      <c r="O706" s="55" t="n"/>
    </row>
    <row r="707" ht="40" customFormat="1" customHeight="1" s="2">
      <c r="A707" s="21" t="inlineStr">
        <is>
          <t>1</t>
        </is>
      </c>
      <c r="B707" s="24" t="inlineStr">
        <is>
          <t>五小产业（小庭院）</t>
        </is>
      </c>
      <c r="C707" s="24" t="inlineStr">
        <is>
          <t>新建</t>
        </is>
      </c>
      <c r="D707" s="24" t="inlineStr">
        <is>
          <t>2021.01-2021.12</t>
        </is>
      </c>
      <c r="E707" s="24" t="inlineStr">
        <is>
          <t>11乡镇</t>
        </is>
      </c>
      <c r="F707" s="31" t="inlineStr">
        <is>
          <t>扶持11乡镇1742户发展小庭院产业1749处，每处补助3000元（实物投放）。产权归农户所有。</t>
        </is>
      </c>
      <c r="G707" s="24" t="n">
        <v>524.7</v>
      </c>
      <c r="H707" s="31" t="inlineStr">
        <is>
          <t>增加脱贫户收入，预计每座平均年纯收入1500元以上。</t>
        </is>
      </c>
      <c r="I707" s="24" t="n">
        <v>66</v>
      </c>
      <c r="J707" s="160" t="n">
        <v>0.1742</v>
      </c>
      <c r="K707" s="160" t="n">
        <v>0.7344000000000001</v>
      </c>
      <c r="L707" s="24" t="inlineStr">
        <is>
          <t>农业农村局</t>
        </is>
      </c>
      <c r="M707" s="24" t="inlineStr">
        <is>
          <t>乡镇村</t>
        </is>
      </c>
      <c r="N707" s="24" t="n">
        <v>2020.12</v>
      </c>
      <c r="O707" s="24" t="n"/>
    </row>
    <row r="708" ht="40" customFormat="1" customHeight="1" s="2">
      <c r="A708" s="32" t="inlineStr">
        <is>
          <t>(1)</t>
        </is>
      </c>
      <c r="B708" s="65" t="inlineStr">
        <is>
          <t>小庭院</t>
        </is>
      </c>
      <c r="C708" s="65" t="inlineStr">
        <is>
          <t>新建</t>
        </is>
      </c>
      <c r="D708" s="65" t="inlineStr">
        <is>
          <t>2021.01-2021.12</t>
        </is>
      </c>
      <c r="E708" s="65" t="inlineStr">
        <is>
          <t>曲子镇</t>
        </is>
      </c>
      <c r="F708" s="34" t="inlineStr">
        <is>
          <t>投放钢架棚80座，每座补助资金3000元。其中：高李湾2座、楼房子3座、孟家寨21座、双城17座、五里桥11座、西沟1座、油坊塬7座、刘旗18座。</t>
        </is>
      </c>
      <c r="G708" s="65" t="n">
        <v>24</v>
      </c>
      <c r="H708" s="34" t="inlineStr">
        <is>
          <t>增加脱贫户收入，预计每座平均年纯收入1500元以上。</t>
        </is>
      </c>
      <c r="I708" s="65" t="n">
        <v>8</v>
      </c>
      <c r="J708" s="164" t="n">
        <v>0.0057</v>
      </c>
      <c r="K708" s="164" t="n">
        <v>0.0211</v>
      </c>
      <c r="L708" s="65" t="inlineStr">
        <is>
          <t>农业农村局</t>
        </is>
      </c>
      <c r="M708" s="65" t="inlineStr">
        <is>
          <t>乡镇村</t>
        </is>
      </c>
      <c r="N708" s="65" t="n">
        <v>2020.12</v>
      </c>
      <c r="O708" s="65" t="n"/>
    </row>
    <row r="709" ht="40" customFormat="1" customHeight="1" s="2">
      <c r="A709" s="32" t="inlineStr">
        <is>
          <t>(2)</t>
        </is>
      </c>
      <c r="B709" s="65" t="inlineStr">
        <is>
          <t>小庭院</t>
        </is>
      </c>
      <c r="C709" s="65" t="inlineStr">
        <is>
          <t>新建</t>
        </is>
      </c>
      <c r="D709" s="65" t="inlineStr">
        <is>
          <t>2021.01-2021.12</t>
        </is>
      </c>
      <c r="E709" s="65" t="inlineStr">
        <is>
          <t>木钵镇</t>
        </is>
      </c>
      <c r="F709" s="34" t="inlineStr">
        <is>
          <t>建设小庭院347座，每座补助3000元。其中：殷家桥23户34座、木钵街17户23座、周湾23户33座、韩洼子74户77座、曹旗92户92座、高寨7户9座、刘家塬35户35座、二合塬21户21座、水坝滩4户4座、罗家沟19户19座。</t>
        </is>
      </c>
      <c r="G709" s="65" t="n">
        <v>104.1</v>
      </c>
      <c r="H709" s="34" t="inlineStr">
        <is>
          <t>增加脱贫户收入，预计每座平均年纯收入1500元以上。</t>
        </is>
      </c>
      <c r="I709" s="65" t="n">
        <v>10</v>
      </c>
      <c r="J709" s="164" t="n">
        <v>0.0315</v>
      </c>
      <c r="K709" s="164" t="n">
        <v>0.1366</v>
      </c>
      <c r="L709" s="65" t="inlineStr">
        <is>
          <t>农业农村局</t>
        </is>
      </c>
      <c r="M709" s="65" t="inlineStr">
        <is>
          <t>乡镇村</t>
        </is>
      </c>
      <c r="N709" s="65" t="n">
        <v>2020.12</v>
      </c>
      <c r="O709" s="65" t="n"/>
    </row>
    <row r="710" ht="40" customFormat="1" customHeight="1" s="2">
      <c r="A710" s="32" t="inlineStr">
        <is>
          <t>(3)</t>
        </is>
      </c>
      <c r="B710" s="65" t="inlineStr">
        <is>
          <t>小庭院</t>
        </is>
      </c>
      <c r="C710" s="65" t="inlineStr">
        <is>
          <t>新建</t>
        </is>
      </c>
      <c r="D710" s="65" t="inlineStr">
        <is>
          <t>2021.01-2021.12</t>
        </is>
      </c>
      <c r="E710" s="65" t="inlineStr">
        <is>
          <t>甜水镇</t>
        </is>
      </c>
      <c r="F710" s="34" t="inlineStr">
        <is>
          <t>建设小庭院13座，每座补助3000元。</t>
        </is>
      </c>
      <c r="G710" s="65" t="n">
        <v>3.9</v>
      </c>
      <c r="H710" s="34" t="inlineStr">
        <is>
          <t>增加脱贫户收入，预计每座平均年纯收入1500元以上。</t>
        </is>
      </c>
      <c r="I710" s="65" t="n">
        <v>1</v>
      </c>
      <c r="J710" s="164" t="n">
        <v>0.0013</v>
      </c>
      <c r="K710" s="164" t="n">
        <v>0.0049</v>
      </c>
      <c r="L710" s="65" t="inlineStr">
        <is>
          <t>农业农村局</t>
        </is>
      </c>
      <c r="M710" s="65" t="inlineStr">
        <is>
          <t>乡镇村</t>
        </is>
      </c>
      <c r="N710" s="65" t="n">
        <v>2020.12</v>
      </c>
      <c r="O710" s="65" t="n"/>
    </row>
    <row r="711" ht="40" customFormat="1" customHeight="1" s="2">
      <c r="A711" s="32" t="inlineStr">
        <is>
          <t>(4)</t>
        </is>
      </c>
      <c r="B711" s="65" t="inlineStr">
        <is>
          <t>小庭院</t>
        </is>
      </c>
      <c r="C711" s="65" t="inlineStr">
        <is>
          <t>新建</t>
        </is>
      </c>
      <c r="D711" s="65" t="inlineStr">
        <is>
          <t>2021.01-2021.12</t>
        </is>
      </c>
      <c r="E711" s="65" t="inlineStr">
        <is>
          <t>合道镇</t>
        </is>
      </c>
      <c r="F711" s="34" t="inlineStr">
        <is>
          <t>建设小庭院231座，每座补助3000元。其中：常崾岘村4座、陈旗塬村5座、红崖洼村5座、尚西坪村8座、唐台子村8座、陶洼子村5座、瓦天沟村10座、辛坪村11座、杨坪沟村5座、寨子坪村10座、赵家塬村30座、赵台村50座、大路洼村80座。</t>
        </is>
      </c>
      <c r="G711" s="65" t="n">
        <v>69.3</v>
      </c>
      <c r="H711" s="34" t="inlineStr">
        <is>
          <t>增加脱贫户收入，预计每座平均年纯收入1500元以上。</t>
        </is>
      </c>
      <c r="I711" s="65" t="n">
        <v>15</v>
      </c>
      <c r="J711" s="164" t="n">
        <v>0.0231</v>
      </c>
      <c r="K711" s="164" t="n">
        <v>0.0924</v>
      </c>
      <c r="L711" s="65" t="inlineStr">
        <is>
          <t>农业农村局</t>
        </is>
      </c>
      <c r="M711" s="65" t="inlineStr">
        <is>
          <t>乡镇村</t>
        </is>
      </c>
      <c r="N711" s="65" t="n">
        <v>2020.12</v>
      </c>
      <c r="O711" s="65" t="n"/>
    </row>
    <row r="712" ht="40" customFormat="1" customHeight="1" s="2">
      <c r="A712" s="32" t="inlineStr">
        <is>
          <t>(5)</t>
        </is>
      </c>
      <c r="B712" s="65" t="inlineStr">
        <is>
          <t>小庭院</t>
        </is>
      </c>
      <c r="C712" s="65" t="inlineStr">
        <is>
          <t>新建</t>
        </is>
      </c>
      <c r="D712" s="65" t="inlineStr">
        <is>
          <t>2021.01-2021.12</t>
        </is>
      </c>
      <c r="E712" s="65" t="inlineStr">
        <is>
          <t>虎洞镇</t>
        </is>
      </c>
      <c r="F712" s="34" t="inlineStr">
        <is>
          <t>建设小庭院70处，处每处补助3000元。常兆台20处、半个城10处、金庄塬40处。</t>
        </is>
      </c>
      <c r="G712" s="65" t="n">
        <v>21</v>
      </c>
      <c r="H712" s="34" t="inlineStr">
        <is>
          <t>增加脱贫户收入，预计每座平均年纯收入1500元以上。</t>
        </is>
      </c>
      <c r="I712" s="65" t="n">
        <v>3</v>
      </c>
      <c r="J712" s="164" t="n">
        <v>0.007</v>
      </c>
      <c r="K712" s="164" t="n">
        <v>0.035</v>
      </c>
      <c r="L712" s="65" t="inlineStr">
        <is>
          <t>农业农村局</t>
        </is>
      </c>
      <c r="M712" s="65" t="inlineStr">
        <is>
          <t>乡镇村</t>
        </is>
      </c>
      <c r="N712" s="65" t="n">
        <v>2020.12</v>
      </c>
      <c r="O712" s="65" t="n"/>
    </row>
    <row r="713" ht="40" customFormat="1" customHeight="1" s="2">
      <c r="A713" s="32" t="inlineStr">
        <is>
          <t>(6)</t>
        </is>
      </c>
      <c r="B713" s="65" t="inlineStr">
        <is>
          <t>小庭院</t>
        </is>
      </c>
      <c r="C713" s="65" t="inlineStr">
        <is>
          <t>新建</t>
        </is>
      </c>
      <c r="D713" s="65" t="inlineStr">
        <is>
          <t>2021.01-2021.12</t>
        </is>
      </c>
      <c r="E713" s="65" t="inlineStr">
        <is>
          <t>八珠</t>
        </is>
      </c>
      <c r="F713" s="34" t="inlineStr">
        <is>
          <t>建设小庭院109处，每处补助3000元。其中：冯家湾村9处、苟塬村50处、湫坝沟村50处。</t>
        </is>
      </c>
      <c r="G713" s="65" t="n">
        <v>32.7</v>
      </c>
      <c r="H713" s="34" t="inlineStr">
        <is>
          <t>增加脱贫户收入，预计每座平均年纯收入1500元以上。</t>
        </is>
      </c>
      <c r="I713" s="65" t="n">
        <v>10</v>
      </c>
      <c r="J713" s="164" t="n">
        <v>0.0118</v>
      </c>
      <c r="K713" s="164" t="n">
        <v>0.0472</v>
      </c>
      <c r="L713" s="65" t="inlineStr">
        <is>
          <t>农业农村局</t>
        </is>
      </c>
      <c r="M713" s="65" t="inlineStr">
        <is>
          <t>乡镇村</t>
        </is>
      </c>
      <c r="N713" s="65" t="n">
        <v>2020.12</v>
      </c>
      <c r="O713" s="65" t="n"/>
    </row>
    <row r="714" ht="40" customFormat="1" customHeight="1" s="2">
      <c r="A714" s="32" t="inlineStr">
        <is>
          <t>(7)</t>
        </is>
      </c>
      <c r="B714" s="65" t="inlineStr">
        <is>
          <t>小庭院</t>
        </is>
      </c>
      <c r="C714" s="65" t="inlineStr">
        <is>
          <t>新建</t>
        </is>
      </c>
      <c r="D714" s="65" t="inlineStr">
        <is>
          <t>2021.01-2021.12</t>
        </is>
      </c>
      <c r="E714" s="65" t="inlineStr">
        <is>
          <t>洪德</t>
        </is>
      </c>
      <c r="F714" s="34" t="inlineStr">
        <is>
          <t>建设小庭院221座，每处补助3000元。其中：耿塬畔村147座、丁阳渠子村74座。</t>
        </is>
      </c>
      <c r="G714" s="65" t="n">
        <v>66.3</v>
      </c>
      <c r="H714" s="34" t="inlineStr">
        <is>
          <t>增加脱贫户收入，预计每座平均年纯收入1500元以上。</t>
        </is>
      </c>
      <c r="I714" s="65" t="n">
        <v>2</v>
      </c>
      <c r="J714" s="164" t="n">
        <v>0.0211</v>
      </c>
      <c r="K714" s="164" t="n">
        <v>0.1024</v>
      </c>
      <c r="L714" s="65" t="inlineStr">
        <is>
          <t>农业农村局</t>
        </is>
      </c>
      <c r="M714" s="65" t="inlineStr">
        <is>
          <t>乡镇村</t>
        </is>
      </c>
      <c r="N714" s="65" t="n">
        <v>2020.12</v>
      </c>
      <c r="O714" s="65" t="n"/>
    </row>
    <row r="715" ht="40" customFormat="1" customHeight="1" s="2">
      <c r="A715" s="32" t="inlineStr">
        <is>
          <t>(8)</t>
        </is>
      </c>
      <c r="B715" s="65" t="inlineStr">
        <is>
          <t>小庭院</t>
        </is>
      </c>
      <c r="C715" s="65" t="inlineStr">
        <is>
          <t>新建</t>
        </is>
      </c>
      <c r="D715" s="65" t="inlineStr">
        <is>
          <t>2021.01-2021.12</t>
        </is>
      </c>
      <c r="E715" s="65" t="inlineStr">
        <is>
          <t>山城乡</t>
        </is>
      </c>
      <c r="F715" s="34" t="inlineStr">
        <is>
          <t>建设小庭院138处，每处补助3000元。其中：山城堡村5处、八里铺村79处、王山口子村44处、赵庄村10处。</t>
        </is>
      </c>
      <c r="G715" s="65" t="n">
        <v>41.4</v>
      </c>
      <c r="H715" s="34" t="inlineStr">
        <is>
          <t>增加脱贫户收入，预计每座平均年纯收入1500元以上。</t>
        </is>
      </c>
      <c r="I715" s="65" t="n">
        <v>4</v>
      </c>
      <c r="J715" s="164" t="n">
        <v>0.0138</v>
      </c>
      <c r="K715" s="164" t="n">
        <v>0.0488</v>
      </c>
      <c r="L715" s="65" t="inlineStr">
        <is>
          <t>农业农村局</t>
        </is>
      </c>
      <c r="M715" s="65" t="inlineStr">
        <is>
          <t>乡镇村</t>
        </is>
      </c>
      <c r="N715" s="65" t="n">
        <v>2020.12</v>
      </c>
      <c r="O715" s="65" t="n"/>
    </row>
    <row r="716" ht="52" customFormat="1" customHeight="1" s="2">
      <c r="A716" s="32" t="inlineStr">
        <is>
          <t>(9)</t>
        </is>
      </c>
      <c r="B716" s="65" t="inlineStr">
        <is>
          <t>小庭院</t>
        </is>
      </c>
      <c r="C716" s="65" t="inlineStr">
        <is>
          <t>新建</t>
        </is>
      </c>
      <c r="D716" s="65" t="inlineStr">
        <is>
          <t>2021.01-2021.12</t>
        </is>
      </c>
      <c r="E716" s="65" t="inlineStr">
        <is>
          <t>环城镇</t>
        </is>
      </c>
      <c r="F716" s="34" t="inlineStr">
        <is>
          <t>投放钢架小拱棚55座、小家禽（蜜蜂）15箱，每座补助资金3000元。其中龚淌村8座、红星1座、漫塬村5座、张滩滩村5座、赵小掌村2座、周塬村14座、白草塬村1座、马坊塬村16座、冉旗寨村2座；肖川村小家禽15箱（小蜜蜂）、城东塬村1座。</t>
        </is>
      </c>
      <c r="G716" s="65" t="inlineStr">
        <is>
          <t>16.5</t>
        </is>
      </c>
      <c r="H716" s="34" t="inlineStr">
        <is>
          <t>增加脱贫户收入，预计每座平均年纯收入1500元以上。</t>
        </is>
      </c>
      <c r="I716" s="65" t="n">
        <v>1</v>
      </c>
      <c r="J716" s="164" t="n">
        <v>0.0054</v>
      </c>
      <c r="K716" s="164" t="n">
        <v>0.0595</v>
      </c>
      <c r="L716" s="65" t="inlineStr">
        <is>
          <t>农业农村局</t>
        </is>
      </c>
      <c r="M716" s="65" t="inlineStr">
        <is>
          <t>乡镇村</t>
        </is>
      </c>
      <c r="N716" s="65" t="n">
        <v>2020.12</v>
      </c>
      <c r="O716" s="65" t="n"/>
    </row>
    <row r="717" ht="40" customFormat="1" customHeight="1" s="2">
      <c r="A717" s="32" t="inlineStr">
        <is>
          <t>(10)</t>
        </is>
      </c>
      <c r="B717" s="65" t="inlineStr">
        <is>
          <t>小庭院</t>
        </is>
      </c>
      <c r="C717" s="65" t="inlineStr">
        <is>
          <t>新建</t>
        </is>
      </c>
      <c r="D717" s="65" t="inlineStr">
        <is>
          <t>2021.01-2021.12</t>
        </is>
      </c>
      <c r="E717" s="65" t="inlineStr">
        <is>
          <t>天池乡</t>
        </is>
      </c>
      <c r="F717" s="34" t="inlineStr">
        <is>
          <t>建设小庭院309座，每处补助3000元。其中：张邓塬村21座、梁家河村49座、潘老庄村100座、大庄台村40座、碾盘岭村31座、喜家坪村2座、曹李川村62座和吴城子村4座。</t>
        </is>
      </c>
      <c r="G717" s="65" t="n">
        <v>92.7</v>
      </c>
      <c r="H717" s="34" t="inlineStr">
        <is>
          <t>增加脱贫户收入，预计每座平均年纯收入1500元以上。</t>
        </is>
      </c>
      <c r="I717" s="65" t="n">
        <v>8</v>
      </c>
      <c r="J717" s="164" t="n">
        <v>0.0309</v>
      </c>
      <c r="K717" s="164" t="n">
        <v>0.1151</v>
      </c>
      <c r="L717" s="65" t="inlineStr">
        <is>
          <t>农业农村局</t>
        </is>
      </c>
      <c r="M717" s="65" t="inlineStr">
        <is>
          <t>乡镇村</t>
        </is>
      </c>
      <c r="N717" s="65" t="n">
        <v>2020.12</v>
      </c>
      <c r="O717" s="65" t="n"/>
    </row>
    <row r="718" ht="40" customFormat="1" customHeight="1" s="2">
      <c r="A718" s="32" t="inlineStr">
        <is>
          <t>(11)</t>
        </is>
      </c>
      <c r="B718" s="65" t="inlineStr">
        <is>
          <t>小庭院</t>
        </is>
      </c>
      <c r="C718" s="65" t="inlineStr">
        <is>
          <t>新建</t>
        </is>
      </c>
      <c r="D718" s="65" t="inlineStr">
        <is>
          <t>2021.01-2021.12</t>
        </is>
      </c>
      <c r="E718" s="65" t="inlineStr">
        <is>
          <t>演武乡</t>
        </is>
      </c>
      <c r="F718" s="34" t="inlineStr">
        <is>
          <t>建设小庭院231处，每处补助3000元。其中佛岔村34户35处；黑泉河村116户116处；吴家塬村56户58处；曳郭咀村20户22处。</t>
        </is>
      </c>
      <c r="G718" s="65" t="n">
        <v>69.3</v>
      </c>
      <c r="H718" s="34" t="inlineStr">
        <is>
          <t>增加脱贫户收入，预计每座平均年纯收入1500元以上。</t>
        </is>
      </c>
      <c r="I718" s="65" t="n">
        <v>4</v>
      </c>
      <c r="J718" s="164" t="n">
        <v>0.0226</v>
      </c>
      <c r="K718" s="164" t="n">
        <v>0.07140000000000001</v>
      </c>
      <c r="L718" s="65" t="inlineStr">
        <is>
          <t>农业农村局</t>
        </is>
      </c>
      <c r="M718" s="65" t="inlineStr">
        <is>
          <t>乡镇村</t>
        </is>
      </c>
      <c r="N718" s="65" t="n">
        <v>2020.12</v>
      </c>
      <c r="O718" s="65" t="n"/>
    </row>
    <row r="719" ht="39" customFormat="1" customHeight="1" s="2">
      <c r="A719" s="53" t="inlineStr">
        <is>
          <t>(四）</t>
        </is>
      </c>
      <c r="B719" s="55" t="inlineStr">
        <is>
          <t>服务体系建设</t>
        </is>
      </c>
      <c r="C719" s="55" t="n"/>
      <c r="D719" s="55" t="n"/>
      <c r="E719" s="55" t="n"/>
      <c r="F719" s="55" t="n"/>
      <c r="G719" s="55">
        <f>G720+G742+G743+G744+G745</f>
        <v/>
      </c>
      <c r="H719" s="167" t="n"/>
      <c r="I719" s="55" t="n"/>
      <c r="J719" s="168" t="n"/>
      <c r="K719" s="168" t="n"/>
      <c r="L719" s="55" t="n"/>
      <c r="M719" s="55" t="n"/>
      <c r="N719" s="55" t="n"/>
      <c r="O719" s="55" t="n"/>
    </row>
    <row r="720" ht="123.75" customFormat="1" customHeight="1" s="2">
      <c r="A720" s="21" t="inlineStr">
        <is>
          <t>1</t>
        </is>
      </c>
      <c r="B720" s="24" t="inlineStr">
        <is>
          <t>环县2021年农业保险县级补贴合计</t>
        </is>
      </c>
      <c r="C720" s="24" t="inlineStr">
        <is>
          <t>新建</t>
        </is>
      </c>
      <c r="D720" s="24" t="inlineStr">
        <is>
          <t>2021.01-2021.12</t>
        </is>
      </c>
      <c r="E720" s="24" t="inlineStr">
        <is>
          <t>全县20个乡镇及国有林场</t>
        </is>
      </c>
      <c r="F720" s="31" t="inlineStr">
        <is>
          <t>县内适宜种养且自愿投保农业保险，完成中央品种马铃薯6000亩（县级补贴3.15元/亩）、大田玉米250000亩（县级补贴3.6元/亩）、能繁母猪1000头（县级补贴7.5元/头）、荷斯坦奶牛2300头（县级补贴50元/头）、冬小麦130000亩（县级补贴2.1元/亩）、育肥猪10000头（县级补贴5元/头）、森林公益林887400亩（自然资源局实施，县级补贴0.2元/亩），省级品种苹果1500亩（县级补贴已脱贫户90元/亩、其他投保人70元/亩）、黄芪1000亩（县级补贴已脱贫户70元/亩、其他投保人56元/亩）、肉牛20000头（县级补贴已脱贫户140元/头、其他投保人112元/头）、肉羊500000只（县级补贴已脱贫户14元/只、其他投保人11.2元/只）、鸡30000只（县级补贴已脱贫户1元/只、其他投保人0.8元/只），一县一（多）品基础母羊（湖羊）330000只（县级补贴已脱贫户50元/只、其他投保人40元/只）、撒能奶山羊16000只（县级补贴280元/只）、小杂粮100000亩（县级补贴10元/亩）。</t>
        </is>
      </c>
      <c r="G720" s="24" t="n">
        <v>2234</v>
      </c>
      <c r="H720" s="31" t="inlineStr">
        <is>
          <t>为农牧业生产提供保障，面对灾害时，最大限度补偿生产损失。</t>
        </is>
      </c>
      <c r="I720" s="24" t="n">
        <v>251</v>
      </c>
      <c r="J720" s="160" t="n">
        <v>5.5029</v>
      </c>
      <c r="K720" s="160" t="n">
        <v>20.911</v>
      </c>
      <c r="L720" s="24" t="inlineStr">
        <is>
          <t>农业农村局</t>
        </is>
      </c>
      <c r="M720" s="24" t="inlineStr">
        <is>
          <t>各乡镇人民、各有关单位</t>
        </is>
      </c>
      <c r="N720" s="29" t="n">
        <v>2020.12</v>
      </c>
      <c r="O720" s="24" t="n"/>
    </row>
    <row r="721" ht="49" customFormat="1" customHeight="1" s="2">
      <c r="A721" s="32" t="inlineStr">
        <is>
          <t>(1)</t>
        </is>
      </c>
      <c r="B721" s="65" t="inlineStr">
        <is>
          <t>环县2021年农业保险县级补贴</t>
        </is>
      </c>
      <c r="C721" s="65" t="inlineStr">
        <is>
          <t>新建</t>
        </is>
      </c>
      <c r="D721" s="65" t="inlineStr">
        <is>
          <t>2021.01-2021.12</t>
        </is>
      </c>
      <c r="E721" s="65" t="inlineStr">
        <is>
          <t>芦家湾乡</t>
        </is>
      </c>
      <c r="F721" s="34" t="inlineStr">
        <is>
          <t>所有行政村内适宜种养且自愿投保农业保险，完成中央品种马铃薯600亩、大田玉米14000亩、能繁母猪10头、冬小麦5000亩、育肥猪310头，省级品种肉牛555头、肉羊21600只、鸡3000只，一县一（多）品基础母羊11900只、小杂粮500亩。</t>
        </is>
      </c>
      <c r="G721" s="65" t="n">
        <v>100.6703</v>
      </c>
      <c r="H721" s="34" t="inlineStr">
        <is>
          <t>为农牧业生产提供保障，面对灾害时，最大限度补偿生产损失。</t>
        </is>
      </c>
      <c r="I721" s="65" t="n">
        <v>10</v>
      </c>
      <c r="J721" s="164" t="n">
        <v>0.1882</v>
      </c>
      <c r="K721" s="164" t="n">
        <v>0.71516</v>
      </c>
      <c r="L721" s="65" t="inlineStr">
        <is>
          <t>农业农村局</t>
        </is>
      </c>
      <c r="M721" s="65" t="inlineStr">
        <is>
          <t>芦家湾乡</t>
        </is>
      </c>
      <c r="N721" s="29" t="n">
        <v>2020.12</v>
      </c>
      <c r="O721" s="65" t="n"/>
    </row>
    <row r="722" ht="49" customFormat="1" customHeight="1" s="2">
      <c r="A722" s="32" t="inlineStr">
        <is>
          <t>(2)</t>
        </is>
      </c>
      <c r="B722" s="65" t="inlineStr">
        <is>
          <t>环县2021年农业保险县级补贴</t>
        </is>
      </c>
      <c r="C722" s="65" t="inlineStr">
        <is>
          <t>新建</t>
        </is>
      </c>
      <c r="D722" s="65" t="inlineStr">
        <is>
          <t>2021.01-2021.12</t>
        </is>
      </c>
      <c r="E722" s="65" t="inlineStr">
        <is>
          <t>车道镇</t>
        </is>
      </c>
      <c r="F722" s="34" t="inlineStr">
        <is>
          <t>所有行政村内适宜种养且自愿投保农业保险，完成中央品种马铃薯2200亩、大田玉米25000亩、冬小麦5000亩、育肥猪750头，省级品种黄芪100亩、肉牛365头、肉羊37000只、鸡1200只，一县一（多）品基础母羊26000只、小杂粮10000亩。</t>
        </is>
      </c>
      <c r="G722" s="65" t="n">
        <v>201.9522</v>
      </c>
      <c r="H722" s="34" t="inlineStr">
        <is>
          <t>为农牧业生产提供保障，面对灾害时，最大限度补偿生产损失。</t>
        </is>
      </c>
      <c r="I722" s="65" t="n">
        <v>16</v>
      </c>
      <c r="J722" s="164" t="n">
        <v>0.3774</v>
      </c>
      <c r="K722" s="164" t="n">
        <v>1.43412</v>
      </c>
      <c r="L722" s="65" t="inlineStr">
        <is>
          <t>农业农村局</t>
        </is>
      </c>
      <c r="M722" s="65" t="inlineStr">
        <is>
          <t>车道镇</t>
        </is>
      </c>
      <c r="N722" s="29" t="n">
        <v>2020.12</v>
      </c>
      <c r="O722" s="65" t="n"/>
    </row>
    <row r="723" ht="49" customFormat="1" customHeight="1" s="2">
      <c r="A723" s="32" t="inlineStr">
        <is>
          <t>(3)</t>
        </is>
      </c>
      <c r="B723" s="65" t="inlineStr">
        <is>
          <t>环县2021年农业保险县级补贴</t>
        </is>
      </c>
      <c r="C723" s="65" t="inlineStr">
        <is>
          <t>新建</t>
        </is>
      </c>
      <c r="D723" s="65" t="inlineStr">
        <is>
          <t>2021.01-2021.12</t>
        </is>
      </c>
      <c r="E723" s="65" t="inlineStr">
        <is>
          <t>虎洞镇</t>
        </is>
      </c>
      <c r="F723" s="34" t="inlineStr">
        <is>
          <t>所有行政村内适宜种养且自愿投保农业保险，完成中央品种大田玉米10000亩、冬小麦8000亩、育肥猪640头，省级品种苹果70亩、肉牛1120头、肉羊19300只、鸡1000只，一县一（多）品基础母羊11500只、小杂粮2700亩。</t>
        </is>
      </c>
      <c r="G723" s="65" t="n">
        <v>104.5398</v>
      </c>
      <c r="H723" s="34" t="inlineStr">
        <is>
          <t>为农牧业生产提供保障，面对灾害时，最大限度补偿生产损失。</t>
        </is>
      </c>
      <c r="I723" s="65" t="n">
        <v>10</v>
      </c>
      <c r="J723" s="164" t="n">
        <v>0.1953</v>
      </c>
      <c r="K723" s="164" t="n">
        <v>0.74214</v>
      </c>
      <c r="L723" s="65" t="inlineStr">
        <is>
          <t>农业农村局</t>
        </is>
      </c>
      <c r="M723" s="65" t="inlineStr">
        <is>
          <t>虎洞镇</t>
        </is>
      </c>
      <c r="N723" s="29" t="n">
        <v>2020.12</v>
      </c>
      <c r="O723" s="65" t="n"/>
    </row>
    <row r="724" ht="49" customFormat="1" customHeight="1" s="2">
      <c r="A724" s="32" t="inlineStr">
        <is>
          <t>(4)</t>
        </is>
      </c>
      <c r="B724" s="65" t="inlineStr">
        <is>
          <t>环县2021年农业保险县级补贴</t>
        </is>
      </c>
      <c r="C724" s="65" t="inlineStr">
        <is>
          <t>新建</t>
        </is>
      </c>
      <c r="D724" s="65" t="inlineStr">
        <is>
          <t>2021.01-2021.12</t>
        </is>
      </c>
      <c r="E724" s="65" t="inlineStr">
        <is>
          <t>曲子镇</t>
        </is>
      </c>
      <c r="F724" s="34" t="inlineStr">
        <is>
          <t>所有行政村内适宜种养且自愿投保农业保险，完成中央品种大田玉米20000亩、能繁母猪50头、冬小麦6000亩、育肥猪1000头，省级品种苹果260亩、肉牛2240头、肉羊18600只、鸡1500只，一县一（多）品基础母羊18500只、小杂粮1000亩。</t>
        </is>
      </c>
      <c r="G724" s="65" t="n">
        <v>155.0991</v>
      </c>
      <c r="H724" s="34" t="inlineStr">
        <is>
          <t>为农牧业生产提供保障，面对灾害时，最大限度补偿生产损失。</t>
        </is>
      </c>
      <c r="I724" s="65" t="n">
        <v>15</v>
      </c>
      <c r="J724" s="164" t="n">
        <v>0.2898</v>
      </c>
      <c r="K724" s="164" t="n">
        <v>1.10124</v>
      </c>
      <c r="L724" s="65" t="inlineStr">
        <is>
          <t>农业农村局</t>
        </is>
      </c>
      <c r="M724" s="65" t="inlineStr">
        <is>
          <t>曲子镇</t>
        </is>
      </c>
      <c r="N724" s="29" t="n">
        <v>2020.12</v>
      </c>
      <c r="O724" s="65" t="n"/>
    </row>
    <row r="725" ht="49" customFormat="1" customHeight="1" s="2">
      <c r="A725" s="32" t="inlineStr">
        <is>
          <t>(5)</t>
        </is>
      </c>
      <c r="B725" s="65" t="inlineStr">
        <is>
          <t>环县2021年农业保险县级补贴</t>
        </is>
      </c>
      <c r="C725" s="65" t="inlineStr">
        <is>
          <t>新建</t>
        </is>
      </c>
      <c r="D725" s="65" t="inlineStr">
        <is>
          <t>2021.01-2021.12</t>
        </is>
      </c>
      <c r="E725" s="65" t="inlineStr">
        <is>
          <t>樊家川镇</t>
        </is>
      </c>
      <c r="F725" s="34" t="inlineStr">
        <is>
          <t>所有行政村内适宜种养且自愿投保农业保险，完成中央品种大田玉米7000亩、能繁母猪25头、冬小麦5000亩、育肥猪305头，省级品种肉牛580头、肉羊15000只、鸡1500只，一县一（多）品基础母羊9000只、小杂粮3400亩。</t>
        </is>
      </c>
      <c r="G725" s="65" t="n">
        <v>78.22425</v>
      </c>
      <c r="H725" s="34" t="inlineStr">
        <is>
          <t>为农牧业生产提供保障，面对灾害时，最大限度补偿生产损失。</t>
        </is>
      </c>
      <c r="I725" s="65" t="n">
        <v>8</v>
      </c>
      <c r="J725" s="164" t="n">
        <v>0.1462</v>
      </c>
      <c r="K725" s="164" t="n">
        <v>0.5555600000000001</v>
      </c>
      <c r="L725" s="65" t="inlineStr">
        <is>
          <t>农业农村局</t>
        </is>
      </c>
      <c r="M725" s="65" t="inlineStr">
        <is>
          <t>樊家川镇</t>
        </is>
      </c>
      <c r="N725" s="29" t="n">
        <v>2020.12</v>
      </c>
      <c r="O725" s="65" t="n"/>
    </row>
    <row r="726" ht="49" customFormat="1" customHeight="1" s="2">
      <c r="A726" s="32" t="inlineStr">
        <is>
          <t>(6)</t>
        </is>
      </c>
      <c r="B726" s="65" t="inlineStr">
        <is>
          <t>环县2021年农业保险县级补贴</t>
        </is>
      </c>
      <c r="C726" s="65" t="inlineStr">
        <is>
          <t>新建</t>
        </is>
      </c>
      <c r="D726" s="65" t="inlineStr">
        <is>
          <t>2021.01-2021.12</t>
        </is>
      </c>
      <c r="E726" s="65" t="inlineStr">
        <is>
          <t>八珠乡</t>
        </is>
      </c>
      <c r="F726" s="34" t="inlineStr">
        <is>
          <t>所有行政村内适宜种养且自愿投保农业保险，完成中央品种大田玉米7000亩、能繁母猪10头、冬小麦3000亩、育肥猪300头，省级品种苹果260亩、肉牛1300头、肉羊16000只、鸡4000只，一县一（多）品基础母羊12500只、小杂粮2300亩。</t>
        </is>
      </c>
      <c r="G726" s="65" t="n">
        <v>106.3945</v>
      </c>
      <c r="H726" s="34" t="inlineStr">
        <is>
          <t>为农牧业生产提供保障，面对灾害时，最大限度补偿生产损失。</t>
        </is>
      </c>
      <c r="I726" s="65" t="n">
        <v>10</v>
      </c>
      <c r="J726" s="164" t="n">
        <v>0.1988</v>
      </c>
      <c r="K726" s="164" t="n">
        <v>0.75544</v>
      </c>
      <c r="L726" s="65" t="inlineStr">
        <is>
          <t>农业农村局</t>
        </is>
      </c>
      <c r="M726" s="65" t="inlineStr">
        <is>
          <t>八珠乡</t>
        </is>
      </c>
      <c r="N726" s="29" t="n">
        <v>2020.12</v>
      </c>
      <c r="O726" s="65" t="n"/>
    </row>
    <row r="727" ht="49" customFormat="1" customHeight="1" s="2">
      <c r="A727" s="32" t="inlineStr">
        <is>
          <t>(7)</t>
        </is>
      </c>
      <c r="B727" s="65" t="inlineStr">
        <is>
          <t>环县2021年农业保险县级补贴</t>
        </is>
      </c>
      <c r="C727" s="65" t="inlineStr">
        <is>
          <t>新建</t>
        </is>
      </c>
      <c r="D727" s="65" t="inlineStr">
        <is>
          <t>2021.01-2021.12</t>
        </is>
      </c>
      <c r="E727" s="65" t="inlineStr">
        <is>
          <t>山城乡</t>
        </is>
      </c>
      <c r="F727" s="34" t="inlineStr">
        <is>
          <t>所有行政村内适宜种养且自愿投保农业保险，完成中央品种大田玉米5000亩、能繁母猪35头、冬小麦3000亩、育肥猪300头，省级品种肉牛150头、肉羊29300只、鸡600只，一县一（多）品基础母羊28800只、小杂粮10000亩。</t>
        </is>
      </c>
      <c r="G727" s="65" t="n">
        <v>193.64505</v>
      </c>
      <c r="H727" s="34" t="inlineStr">
        <is>
          <t>为农牧业生产提供保障，面对灾害时，最大限度补偿生产损失。</t>
        </is>
      </c>
      <c r="I727" s="65" t="n">
        <v>9</v>
      </c>
      <c r="J727" s="164" t="n">
        <v>0.3619</v>
      </c>
      <c r="K727" s="164" t="n">
        <v>1.37522</v>
      </c>
      <c r="L727" s="65" t="inlineStr">
        <is>
          <t>农业农村局</t>
        </is>
      </c>
      <c r="M727" s="65" t="inlineStr">
        <is>
          <t>山城乡</t>
        </is>
      </c>
      <c r="N727" s="29" t="n">
        <v>2020.12</v>
      </c>
      <c r="O727" s="65" t="n"/>
    </row>
    <row r="728" ht="49" customFormat="1" customHeight="1" s="2">
      <c r="A728" s="32" t="inlineStr">
        <is>
          <t>(8)</t>
        </is>
      </c>
      <c r="B728" s="65" t="inlineStr">
        <is>
          <t>环县2021年农业保险县级补贴</t>
        </is>
      </c>
      <c r="C728" s="65" t="inlineStr">
        <is>
          <t>新建</t>
        </is>
      </c>
      <c r="D728" s="65" t="inlineStr">
        <is>
          <t>2021.01-2021.12</t>
        </is>
      </c>
      <c r="E728" s="65" t="inlineStr">
        <is>
          <t>环城镇</t>
        </is>
      </c>
      <c r="F728" s="34" t="inlineStr">
        <is>
          <t>所有行政村内适宜种养且自愿投保农业保险，完成中央品种大田玉米10000亩、能繁母猪265头、冬小麦10000亩、育肥猪925头，省级品种苹果100亩、肉牛2300头、肉羊28600只、鸡5000只，一县一（多）品基础母羊35000只、小杂粮900亩。</t>
        </is>
      </c>
      <c r="G728" s="65" t="n">
        <v>245.87085</v>
      </c>
      <c r="H728" s="34" t="inlineStr">
        <is>
          <t>为农牧业生产提供保障，面对灾害时，最大限度补偿生产损失。</t>
        </is>
      </c>
      <c r="I728" s="65" t="n">
        <v>24</v>
      </c>
      <c r="J728" s="164" t="n">
        <v>0.4595</v>
      </c>
      <c r="K728" s="164" t="n">
        <v>1.7461</v>
      </c>
      <c r="L728" s="65" t="inlineStr">
        <is>
          <t>农业农村局</t>
        </is>
      </c>
      <c r="M728" s="65" t="inlineStr">
        <is>
          <t>环城镇</t>
        </is>
      </c>
      <c r="N728" s="29" t="n">
        <v>2020.12</v>
      </c>
      <c r="O728" s="65" t="n"/>
    </row>
    <row r="729" ht="49" customFormat="1" customHeight="1" s="2">
      <c r="A729" s="32" t="inlineStr">
        <is>
          <t>(9)</t>
        </is>
      </c>
      <c r="B729" s="65" t="inlineStr">
        <is>
          <t>环县2021年农业保险县级补贴</t>
        </is>
      </c>
      <c r="C729" s="65" t="inlineStr">
        <is>
          <t>新建</t>
        </is>
      </c>
      <c r="D729" s="65" t="inlineStr">
        <is>
          <t>2021.01-2021.12</t>
        </is>
      </c>
      <c r="E729" s="65" t="inlineStr">
        <is>
          <t>木钵镇</t>
        </is>
      </c>
      <c r="F729" s="34" t="inlineStr">
        <is>
          <t>所有行政村内适宜种养且自愿投保农业保险，完成中央品种大田玉米10000亩、能繁母猪40头、荷斯坦奶牛2300头、冬小麦6000亩、育肥猪590头，省级品种肉牛2030头、肉羊19800只、鸡3200只，一县一（多）品基础母羊30000只、小杂粮1100亩。</t>
        </is>
      </c>
      <c r="G729" s="65" t="n">
        <v>216.091</v>
      </c>
      <c r="H729" s="34" t="inlineStr">
        <is>
          <t>为农牧业生产提供保障，面对灾害时，最大限度补偿生产损失。</t>
        </is>
      </c>
      <c r="I729" s="65" t="n">
        <v>17</v>
      </c>
      <c r="J729" s="164" t="n">
        <v>0.4038</v>
      </c>
      <c r="K729" s="164" t="n">
        <v>1.53444</v>
      </c>
      <c r="L729" s="65" t="inlineStr">
        <is>
          <t>农业农村局</t>
        </is>
      </c>
      <c r="M729" s="65" t="inlineStr">
        <is>
          <t>木钵镇</t>
        </is>
      </c>
      <c r="N729" s="29" t="n">
        <v>2020.12</v>
      </c>
      <c r="O729" s="65" t="n"/>
    </row>
    <row r="730" ht="49" customFormat="1" customHeight="1" s="2">
      <c r="A730" s="32" t="inlineStr">
        <is>
          <t>(10)</t>
        </is>
      </c>
      <c r="B730" s="65" t="inlineStr">
        <is>
          <t>环县2021年农业保险县级补贴</t>
        </is>
      </c>
      <c r="C730" s="65" t="inlineStr">
        <is>
          <t>新建</t>
        </is>
      </c>
      <c r="D730" s="65" t="inlineStr">
        <is>
          <t>2021.01-2021.12</t>
        </is>
      </c>
      <c r="E730" s="65" t="inlineStr">
        <is>
          <t>合道镇</t>
        </is>
      </c>
      <c r="F730" s="34" t="inlineStr">
        <is>
          <t>所有行政村内适宜种养且自愿投保农业保险，完成中央品种大田玉米28000亩、能繁母猪60头、冬小麦15000亩、育肥猪610头，省级品种苹果630亩、肉牛2260头、肉羊17500只、鸡1000只，一县一（多）品基础母羊16200只、小杂粮900亩。</t>
        </is>
      </c>
      <c r="G730" s="65" t="n">
        <v>150.0096</v>
      </c>
      <c r="H730" s="34" t="inlineStr">
        <is>
          <t>为农牧业生产提供保障，面对灾害时，最大限度补偿生产损失。</t>
        </is>
      </c>
      <c r="I730" s="65" t="n">
        <v>17</v>
      </c>
      <c r="J730" s="164" t="n">
        <v>0.2804</v>
      </c>
      <c r="K730" s="164" t="n">
        <v>1.06552</v>
      </c>
      <c r="L730" s="65" t="inlineStr">
        <is>
          <t>农业农村局</t>
        </is>
      </c>
      <c r="M730" s="65" t="inlineStr">
        <is>
          <t>合道镇</t>
        </is>
      </c>
      <c r="N730" s="29" t="n">
        <v>2020.12</v>
      </c>
      <c r="O730" s="65" t="n"/>
    </row>
    <row r="731" ht="49" customFormat="1" customHeight="1" s="2">
      <c r="A731" s="32" t="inlineStr">
        <is>
          <t>(11)</t>
        </is>
      </c>
      <c r="B731" s="65" t="inlineStr">
        <is>
          <t>环县2021年农业保险县级补贴</t>
        </is>
      </c>
      <c r="C731" s="65" t="inlineStr">
        <is>
          <t>新建</t>
        </is>
      </c>
      <c r="D731" s="65" t="inlineStr">
        <is>
          <t>2021.01-2021.12</t>
        </is>
      </c>
      <c r="E731" s="65" t="inlineStr">
        <is>
          <t>罗山川乡</t>
        </is>
      </c>
      <c r="F731" s="34" t="inlineStr">
        <is>
          <t>所有行政村内适宜种养且自愿投保农业保险，完成中央品种大田玉米10000亩、能繁母猪50头、冬小麦7000亩、育肥猪200头，省级品种黄芪450亩、肉牛600头、肉羊29000只、鸡500只，一县一（多）品基础母羊13500只、小杂粮1000亩。</t>
        </is>
      </c>
      <c r="G731" s="65" t="n">
        <v>120.3475</v>
      </c>
      <c r="H731" s="34" t="inlineStr">
        <is>
          <t>为农牧业生产提供保障，面对灾害时，最大限度补偿生产损失。</t>
        </is>
      </c>
      <c r="I731" s="65" t="n">
        <v>8</v>
      </c>
      <c r="J731" s="164" t="n">
        <v>0.2249</v>
      </c>
      <c r="K731" s="164" t="n">
        <v>0.85462</v>
      </c>
      <c r="L731" s="65" t="inlineStr">
        <is>
          <t>农业农村局</t>
        </is>
      </c>
      <c r="M731" s="65" t="inlineStr">
        <is>
          <t>罗山川乡</t>
        </is>
      </c>
      <c r="N731" s="29" t="n">
        <v>2020.12</v>
      </c>
      <c r="O731" s="65" t="n"/>
    </row>
    <row r="732" ht="49" customFormat="1" customHeight="1" s="2">
      <c r="A732" s="32" t="inlineStr">
        <is>
          <t>(12)</t>
        </is>
      </c>
      <c r="B732" s="65" t="inlineStr">
        <is>
          <t>环县2021年农业保险县级补贴</t>
        </is>
      </c>
      <c r="C732" s="65" t="inlineStr">
        <is>
          <t>新建</t>
        </is>
      </c>
      <c r="D732" s="65" t="inlineStr">
        <is>
          <t>2021.01-2021.12</t>
        </is>
      </c>
      <c r="E732" s="65" t="inlineStr">
        <is>
          <t>小南沟乡</t>
        </is>
      </c>
      <c r="F732" s="34" t="inlineStr">
        <is>
          <t>所有行政村内适宜种养且自愿投保农业保险，完成中央品种大田玉米10000亩、能繁母猪25头、冬小麦5000亩、育肥猪200头，省级品种肉牛475头、肉羊34900只、鸡600只，一县一（多）品基础母羊9000只、小杂粮7400亩。</t>
        </is>
      </c>
      <c r="G732" s="65" t="n">
        <v>108.03575</v>
      </c>
      <c r="H732" s="34" t="inlineStr">
        <is>
          <t>为农牧业生产提供保障，面对灾害时，最大限度补偿生产损失。</t>
        </is>
      </c>
      <c r="I732" s="65" t="n">
        <v>12</v>
      </c>
      <c r="J732" s="164" t="n">
        <v>0.2019</v>
      </c>
      <c r="K732" s="164" t="n">
        <v>0.76722</v>
      </c>
      <c r="L732" s="65" t="inlineStr">
        <is>
          <t>农业农村局</t>
        </is>
      </c>
      <c r="M732" s="65" t="inlineStr">
        <is>
          <t>小南沟乡</t>
        </is>
      </c>
      <c r="N732" s="29" t="n">
        <v>2020.12</v>
      </c>
      <c r="O732" s="65" t="n"/>
    </row>
    <row r="733" ht="49" customFormat="1" customHeight="1" s="2">
      <c r="A733" s="32" t="inlineStr">
        <is>
          <t>(13)</t>
        </is>
      </c>
      <c r="B733" s="65" t="inlineStr">
        <is>
          <t>环县2021年农业保险县级补贴</t>
        </is>
      </c>
      <c r="C733" s="65" t="inlineStr">
        <is>
          <t>新建</t>
        </is>
      </c>
      <c r="D733" s="65" t="inlineStr">
        <is>
          <t>2021.01-2021.12</t>
        </is>
      </c>
      <c r="E733" s="65" t="inlineStr">
        <is>
          <t>甜水镇</t>
        </is>
      </c>
      <c r="F733" s="34" t="inlineStr">
        <is>
          <t>所有行政村内适宜种养且自愿投保农业保险，完成中央品种大田玉米8000亩、能繁母猪110头、冬小麦3000亩、育肥猪680头，省级品种肉牛25头、肉羊37700只、鸡1000只，一县一（多）品基础母羊10000只、小杂粮2100亩。</t>
        </is>
      </c>
      <c r="G733" s="65" t="n">
        <v>123.7267</v>
      </c>
      <c r="H733" s="34" t="inlineStr">
        <is>
          <t>为农牧业生产提供保障，面对灾害时，最大限度补偿生产损失。</t>
        </is>
      </c>
      <c r="I733" s="65" t="n">
        <v>10</v>
      </c>
      <c r="J733" s="164" t="n">
        <v>0.2312</v>
      </c>
      <c r="K733" s="164" t="n">
        <v>0.87856</v>
      </c>
      <c r="L733" s="65" t="inlineStr">
        <is>
          <t>农业农村局</t>
        </is>
      </c>
      <c r="M733" s="65" t="inlineStr">
        <is>
          <t>甜水镇</t>
        </is>
      </c>
      <c r="N733" s="29" t="n">
        <v>2020.12</v>
      </c>
      <c r="O733" s="65" t="n"/>
    </row>
    <row r="734" ht="49" customFormat="1" customHeight="1" s="2">
      <c r="A734" s="32" t="inlineStr">
        <is>
          <t>(14)</t>
        </is>
      </c>
      <c r="B734" s="65" t="inlineStr">
        <is>
          <t>环县2021年农业保险县级补贴</t>
        </is>
      </c>
      <c r="C734" s="65" t="inlineStr">
        <is>
          <t>新建</t>
        </is>
      </c>
      <c r="D734" s="65" t="inlineStr">
        <is>
          <t>2021.01-2021.12</t>
        </is>
      </c>
      <c r="E734" s="65" t="inlineStr">
        <is>
          <t>洪德镇</t>
        </is>
      </c>
      <c r="F734" s="34" t="inlineStr">
        <is>
          <t>所有行政村内适宜种养且自愿投保农业保险，完成中央品种大田玉米11000亩、冬小麦9000亩、育肥猪715头，省级品种肉牛1680头、肉羊30000只、鸡1500只，一县一（多）品基础母羊11600只、小杂粮1700亩。</t>
        </is>
      </c>
      <c r="G734" s="65" t="n">
        <v>125.2733</v>
      </c>
      <c r="H734" s="34" t="inlineStr">
        <is>
          <t>为农牧业生产提供保障，面对灾害时，最大限度补偿生产损失。</t>
        </is>
      </c>
      <c r="I734" s="65" t="n">
        <v>19</v>
      </c>
      <c r="J734" s="164" t="n">
        <v>0.2341</v>
      </c>
      <c r="K734" s="164" t="n">
        <v>0.88958</v>
      </c>
      <c r="L734" s="65" t="inlineStr">
        <is>
          <t>农业农村局</t>
        </is>
      </c>
      <c r="M734" s="65" t="inlineStr">
        <is>
          <t>洪德镇</t>
        </is>
      </c>
      <c r="N734" s="29" t="n">
        <v>2020.12</v>
      </c>
      <c r="O734" s="65" t="n"/>
    </row>
    <row r="735" ht="49" customFormat="1" customHeight="1" s="2">
      <c r="A735" s="32" t="inlineStr">
        <is>
          <t>(15)</t>
        </is>
      </c>
      <c r="B735" s="65" t="inlineStr">
        <is>
          <t>环县2021年农业保险县级补贴</t>
        </is>
      </c>
      <c r="C735" s="65" t="inlineStr">
        <is>
          <t>新建</t>
        </is>
      </c>
      <c r="D735" s="65" t="inlineStr">
        <is>
          <t>2021.01-2021.12</t>
        </is>
      </c>
      <c r="E735" s="65" t="inlineStr">
        <is>
          <t>毛井镇</t>
        </is>
      </c>
      <c r="F735" s="34" t="inlineStr">
        <is>
          <t>所有行政村内适宜种养且自愿投保农业保险，完成中央品种马铃薯300亩、大田玉米20000亩、冬小麦5000亩、育肥猪350头，省级品种肉牛310头、肉羊34200只、鸡1500只，一县一（多）品基础母羊24000只、萨能奶山羊16000只、小杂粮5400亩。</t>
        </is>
      </c>
      <c r="G735" s="65" t="n">
        <v>628.0857</v>
      </c>
      <c r="H735" s="34" t="inlineStr">
        <is>
          <t>为农牧业生产提供保障，面对灾害时，最大限度补偿生产损失。</t>
        </is>
      </c>
      <c r="I735" s="65" t="n">
        <v>13</v>
      </c>
      <c r="J735" s="164" t="n">
        <v>0.6512</v>
      </c>
      <c r="K735" s="164" t="n">
        <v>2.47456</v>
      </c>
      <c r="L735" s="65" t="inlineStr">
        <is>
          <t>农业农村局</t>
        </is>
      </c>
      <c r="M735" s="65" t="inlineStr">
        <is>
          <t>毛井镇</t>
        </is>
      </c>
      <c r="N735" s="29" t="n">
        <v>2020.12</v>
      </c>
      <c r="O735" s="65" t="n"/>
    </row>
    <row r="736" ht="49" customFormat="1" customHeight="1" s="2">
      <c r="A736" s="32" t="inlineStr">
        <is>
          <t>(16)</t>
        </is>
      </c>
      <c r="B736" s="65" t="inlineStr">
        <is>
          <t>环县2021年农业保险县级补贴</t>
        </is>
      </c>
      <c r="C736" s="65" t="inlineStr">
        <is>
          <t>新建</t>
        </is>
      </c>
      <c r="D736" s="65" t="inlineStr">
        <is>
          <t>2021.01-2021.12</t>
        </is>
      </c>
      <c r="E736" s="65" t="inlineStr">
        <is>
          <t>秦团庄乡</t>
        </is>
      </c>
      <c r="F736" s="34" t="inlineStr">
        <is>
          <t>所有行政村内适宜种养且自愿投保农业保险，完成中央品种马铃薯200亩、大田玉米10000亩、能繁母猪255头、冬小麦3000亩、育肥猪700头，省级品种黄芪350亩、肉牛20头、肉羊19700只、鸡600只，一县一（多）品基础母羊16000只、小杂粮5000亩。</t>
        </is>
      </c>
      <c r="G736" s="65" t="n">
        <v>116.07105</v>
      </c>
      <c r="H736" s="34" t="inlineStr">
        <is>
          <t>为农牧业生产提供保障，面对灾害时，最大限度补偿生产损失。</t>
        </is>
      </c>
      <c r="I736" s="65" t="n">
        <v>8</v>
      </c>
      <c r="J736" s="164" t="n">
        <v>0.2169</v>
      </c>
      <c r="K736" s="164" t="n">
        <v>0.82422</v>
      </c>
      <c r="L736" s="65" t="inlineStr">
        <is>
          <t>农业农村局</t>
        </is>
      </c>
      <c r="M736" s="65" t="inlineStr">
        <is>
          <t>秦团庄乡</t>
        </is>
      </c>
      <c r="N736" s="29" t="n">
        <v>2020.12</v>
      </c>
      <c r="O736" s="65" t="n"/>
    </row>
    <row r="737" ht="49" customFormat="1" customHeight="1" s="2">
      <c r="A737" s="32" t="inlineStr">
        <is>
          <t>(17)</t>
        </is>
      </c>
      <c r="B737" s="65" t="inlineStr">
        <is>
          <t>环县2021年农业保险县级补贴</t>
        </is>
      </c>
      <c r="C737" s="65" t="inlineStr">
        <is>
          <t>新建</t>
        </is>
      </c>
      <c r="D737" s="65" t="inlineStr">
        <is>
          <t>2021.01-2021.12</t>
        </is>
      </c>
      <c r="E737" s="65" t="inlineStr">
        <is>
          <t>南湫乡</t>
        </is>
      </c>
      <c r="F737" s="34" t="inlineStr">
        <is>
          <t>所有行政村内适宜种养且自愿投保农业保险，完成中央品种马铃薯2700亩、大田玉米5000亩、冬小麦5000亩、育肥猪200头，省级品种肉牛50头、肉羊30000只、鸡500只，一县一（多）品基础母羊9000只、小杂粮15500亩。</t>
        </is>
      </c>
      <c r="G737" s="65" t="n">
        <v>103.3555</v>
      </c>
      <c r="H737" s="34" t="inlineStr">
        <is>
          <t>为农牧业生产提供保障，面对灾害时，最大限度补偿生产损失。</t>
        </is>
      </c>
      <c r="I737" s="65" t="n">
        <v>7</v>
      </c>
      <c r="J737" s="164" t="n">
        <v>0.1931</v>
      </c>
      <c r="K737" s="164" t="n">
        <v>0.73378</v>
      </c>
      <c r="L737" s="65" t="inlineStr">
        <is>
          <t>农业农村局</t>
        </is>
      </c>
      <c r="M737" s="65" t="inlineStr">
        <is>
          <t>南湫乡</t>
        </is>
      </c>
      <c r="N737" s="29" t="n">
        <v>2020.12</v>
      </c>
      <c r="O737" s="65" t="n"/>
    </row>
    <row r="738" ht="49" customFormat="1" customHeight="1" s="2">
      <c r="A738" s="32" t="inlineStr">
        <is>
          <t>(18)</t>
        </is>
      </c>
      <c r="B738" s="65" t="inlineStr">
        <is>
          <t>环县2021年农业保险县级补贴</t>
        </is>
      </c>
      <c r="C738" s="65" t="inlineStr">
        <is>
          <t>新建</t>
        </is>
      </c>
      <c r="D738" s="65" t="inlineStr">
        <is>
          <t>2021.01-2021.12</t>
        </is>
      </c>
      <c r="E738" s="65" t="inlineStr">
        <is>
          <t>演武乡</t>
        </is>
      </c>
      <c r="F738" s="34" t="inlineStr">
        <is>
          <t>所有行政村内适宜种养且自愿投保农业保险，完成中央品种大田玉米10000亩、能繁母猪40头、冬小麦9000亩、育肥猪365头，省级品种苹果180亩、肉牛660头、肉羊13900只、鸡600只，一县一（多）品基础母羊9000只、小杂粮1000亩。</t>
        </is>
      </c>
      <c r="G738" s="65" t="n">
        <v>78.66849999999999</v>
      </c>
      <c r="H738" s="34" t="inlineStr">
        <is>
          <t>为农牧业生产提供保障，面对灾害时，最大限度补偿生产损失。</t>
        </is>
      </c>
      <c r="I738" s="65" t="n">
        <v>9</v>
      </c>
      <c r="J738" s="164" t="n">
        <v>0.147</v>
      </c>
      <c r="K738" s="164" t="n">
        <v>0.5586</v>
      </c>
      <c r="L738" s="65" t="inlineStr">
        <is>
          <t>农业农村局</t>
        </is>
      </c>
      <c r="M738" s="65" t="inlineStr">
        <is>
          <t>演武镇</t>
        </is>
      </c>
      <c r="N738" s="29" t="n">
        <v>2020.12</v>
      </c>
      <c r="O738" s="65" t="n"/>
    </row>
    <row r="739" ht="49" customFormat="1" customHeight="1" s="2">
      <c r="A739" s="32" t="inlineStr">
        <is>
          <t>(19)</t>
        </is>
      </c>
      <c r="B739" s="65" t="inlineStr">
        <is>
          <t>环县2021年农业保险县级补贴</t>
        </is>
      </c>
      <c r="C739" s="65" t="inlineStr">
        <is>
          <t>新建</t>
        </is>
      </c>
      <c r="D739" s="65" t="inlineStr">
        <is>
          <t>2021.01-2021.12</t>
        </is>
      </c>
      <c r="E739" s="65" t="inlineStr">
        <is>
          <t>耿湾乡</t>
        </is>
      </c>
      <c r="F739" s="34" t="inlineStr">
        <is>
          <t>所有行政村内适宜种养且自愿投保农业保险，完成中央品种大田玉米15000亩、冬小麦6000亩、育肥猪540头，省级品种黄芪100亩、肉牛590头、肉羊19000只、鸡600只，一县一（多）品基础母羊16000只、小杂粮9000亩。</t>
        </is>
      </c>
      <c r="G739" s="65" t="n">
        <v>127.0276</v>
      </c>
      <c r="H739" s="34" t="inlineStr">
        <is>
          <t>为农牧业生产提供保障，面对灾害时，最大限度补偿生产损失。</t>
        </is>
      </c>
      <c r="I739" s="65" t="n">
        <v>13</v>
      </c>
      <c r="J739" s="164" t="n">
        <v>0.2374</v>
      </c>
      <c r="K739" s="164" t="n">
        <v>0.90212</v>
      </c>
      <c r="L739" s="65" t="inlineStr">
        <is>
          <t>农业农村局</t>
        </is>
      </c>
      <c r="M739" s="65" t="inlineStr">
        <is>
          <t>耿湾乡</t>
        </is>
      </c>
      <c r="N739" s="29" t="n">
        <v>2020.12</v>
      </c>
      <c r="O739" s="65" t="n"/>
    </row>
    <row r="740" ht="49" customFormat="1" customHeight="1" s="2">
      <c r="A740" s="32" t="inlineStr">
        <is>
          <t>(20)</t>
        </is>
      </c>
      <c r="B740" s="65" t="inlineStr">
        <is>
          <t>环县2021年农业保险县级补贴</t>
        </is>
      </c>
      <c r="C740" s="65" t="inlineStr">
        <is>
          <t>新建</t>
        </is>
      </c>
      <c r="D740" s="65" t="inlineStr">
        <is>
          <t>2021.01-2021.12</t>
        </is>
      </c>
      <c r="E740" s="65" t="inlineStr">
        <is>
          <t>天池乡</t>
        </is>
      </c>
      <c r="F740" s="34" t="inlineStr">
        <is>
          <t>所有行政村内适宜种养且自愿投保农业保险，完成中央品种大田玉米15000亩、能繁母猪25头、冬小麦12000亩、育肥猪320头，省级品种肉牛2690头、肉羊28900只、鸡600只，一县一（多）品基础母羊12500只、小杂粮200亩。</t>
        </is>
      </c>
      <c r="G740" s="65" t="n">
        <v>141.25175</v>
      </c>
      <c r="H740" s="34" t="inlineStr">
        <is>
          <t>为农牧业生产提供保障，面对灾害时，最大限度补偿生产损失。</t>
        </is>
      </c>
      <c r="I740" s="65" t="n">
        <v>16</v>
      </c>
      <c r="J740" s="164" t="n">
        <v>0.2639</v>
      </c>
      <c r="K740" s="164" t="n">
        <v>1.00282</v>
      </c>
      <c r="L740" s="65" t="inlineStr">
        <is>
          <t>农业农村局</t>
        </is>
      </c>
      <c r="M740" s="65" t="inlineStr">
        <is>
          <t>天池乡</t>
        </is>
      </c>
      <c r="N740" s="29" t="n">
        <v>2020.12</v>
      </c>
      <c r="O740" s="65" t="n"/>
    </row>
    <row r="741" ht="40" customFormat="1" customHeight="1" s="2">
      <c r="A741" s="32" t="inlineStr">
        <is>
          <t>(21)</t>
        </is>
      </c>
      <c r="B741" s="65" t="inlineStr">
        <is>
          <t>环县2021年农业保险县级补贴</t>
        </is>
      </c>
      <c r="C741" s="65" t="inlineStr">
        <is>
          <t>新建</t>
        </is>
      </c>
      <c r="D741" s="65" t="inlineStr">
        <is>
          <t>2021.01-2021.12</t>
        </is>
      </c>
      <c r="E741" s="65" t="inlineStr">
        <is>
          <t>国有林场</t>
        </is>
      </c>
      <c r="F741" s="34" t="inlineStr">
        <is>
          <t>县内国有林场森林公益林投保887400亩。</t>
        </is>
      </c>
      <c r="G741" s="65" t="n">
        <v>17.748</v>
      </c>
      <c r="H741" s="34" t="inlineStr">
        <is>
          <t>为林业生产提供保障，面对灾害时，最大限度补偿生产损失。</t>
        </is>
      </c>
      <c r="I741" s="65" t="n"/>
      <c r="J741" s="164" t="n"/>
      <c r="K741" s="164" t="n"/>
      <c r="L741" s="65" t="inlineStr">
        <is>
          <t>农业农村局</t>
        </is>
      </c>
      <c r="M741" s="65" t="inlineStr">
        <is>
          <t>自然资源局</t>
        </is>
      </c>
      <c r="N741" s="29" t="n">
        <v>2020.12</v>
      </c>
      <c r="O741" s="65" t="n"/>
    </row>
    <row r="742" ht="45" customFormat="1" customHeight="1" s="2">
      <c r="A742" s="21" t="inlineStr">
        <is>
          <t>2</t>
        </is>
      </c>
      <c r="B742" s="24" t="inlineStr">
        <is>
          <t>肉羊交易市场建设</t>
        </is>
      </c>
      <c r="C742" s="24" t="inlineStr">
        <is>
          <t>新建</t>
        </is>
      </c>
      <c r="D742" s="24" t="inlineStr">
        <is>
          <t>2021.01
-
2021.12</t>
        </is>
      </c>
      <c r="E742" s="24" t="inlineStr">
        <is>
          <t>洪德镇</t>
        </is>
      </c>
      <c r="F742" s="31" t="inlineStr">
        <is>
          <t>洪德镇新建畜禽交易市场1处，包括有三通一平、防疫设施、交易场区等配套基础设施建设，以及市场交易所需智能化管理、服务等配套设施设备购置。产权归畜牧局所有。</t>
        </is>
      </c>
      <c r="G742" s="24" t="n">
        <v>300</v>
      </c>
      <c r="H742" s="31" t="inlineStr">
        <is>
          <t>提升肉羊交易环境，促进肉羊市场发展。</t>
        </is>
      </c>
      <c r="I742" s="24" t="inlineStr">
        <is>
          <t>251</t>
        </is>
      </c>
      <c r="J742" s="160" t="n">
        <v>3.5865</v>
      </c>
      <c r="K742" s="160" t="n">
        <v>15.0633</v>
      </c>
      <c r="L742" s="24" t="inlineStr">
        <is>
          <t>畜牧局</t>
        </is>
      </c>
      <c r="M742" s="24" t="inlineStr">
        <is>
          <t>洪德镇</t>
        </is>
      </c>
      <c r="N742" s="24" t="n">
        <v>2020.12</v>
      </c>
      <c r="O742" s="24" t="n"/>
    </row>
    <row r="743" ht="45" customFormat="1" customHeight="1" s="2">
      <c r="A743" s="21" t="inlineStr">
        <is>
          <t>3</t>
        </is>
      </c>
      <c r="B743" s="24" t="inlineStr">
        <is>
          <t>动物运输车辆区域洗消中心建设</t>
        </is>
      </c>
      <c r="C743" s="24" t="inlineStr">
        <is>
          <t>新建</t>
        </is>
      </c>
      <c r="D743" s="24" t="inlineStr">
        <is>
          <t>2021.01
-
2021.12</t>
        </is>
      </c>
      <c r="E743" s="24" t="inlineStr">
        <is>
          <t>环城镇
虎洞镇</t>
        </is>
      </c>
      <c r="F743" s="31" t="inlineStr">
        <is>
          <t>新建区域洗消中心2处，配套相关设施设备（南区建于环城镇屠宰加工厂附近，北区建于虎洞镇砂井子村拓塬组）。产权归畜牧局所有。</t>
        </is>
      </c>
      <c r="G743" s="24" t="n">
        <v>160</v>
      </c>
      <c r="H743" s="31" t="inlineStr">
        <is>
          <t>降低疫病传播风险，推动绿色健康养殖。</t>
        </is>
      </c>
      <c r="I743" s="24" t="inlineStr">
        <is>
          <t>251</t>
        </is>
      </c>
      <c r="J743" s="160" t="n">
        <v>4.8975</v>
      </c>
      <c r="K743" s="160" t="n">
        <v>20.5695</v>
      </c>
      <c r="L743" s="24" t="inlineStr">
        <is>
          <t>畜牧局</t>
        </is>
      </c>
      <c r="M743" s="24" t="inlineStr">
        <is>
          <t>环城镇
虎洞镇</t>
        </is>
      </c>
      <c r="N743" s="24" t="n">
        <v>2020.12</v>
      </c>
      <c r="O743" s="24" t="n"/>
    </row>
    <row r="744" ht="45" customFormat="1" customHeight="1" s="2">
      <c r="A744" s="21" t="inlineStr">
        <is>
          <t>4</t>
        </is>
      </c>
      <c r="B744" s="24" t="inlineStr">
        <is>
          <t>动物疫病防控体系建设</t>
        </is>
      </c>
      <c r="C744" s="24" t="inlineStr">
        <is>
          <t>新建</t>
        </is>
      </c>
      <c r="D744" s="24" t="inlineStr">
        <is>
          <t>2021.01
-
2021.12</t>
        </is>
      </c>
      <c r="E744" s="24" t="inlineStr">
        <is>
          <t>20个乡镇</t>
        </is>
      </c>
      <c r="F744" s="31" t="inlineStr">
        <is>
          <t>1.乡镇兽医站改造提升工程（小南沟乡兽医站）、2.新建80个村级兽医室，配套相关设施设备、3.无规定动物疫病区创建布病净化。茶杯犬归相关乡政府或村集体所有。</t>
        </is>
      </c>
      <c r="G744" s="24" t="n">
        <v>690</v>
      </c>
      <c r="H744" s="31" t="inlineStr">
        <is>
          <t>提升基层兽医站基础设施水平，服务当地畜牧业发展。</t>
        </is>
      </c>
      <c r="I744" s="24" t="inlineStr">
        <is>
          <t>80</t>
        </is>
      </c>
      <c r="J744" s="160" t="n">
        <v>2.8215</v>
      </c>
      <c r="K744" s="160" t="n">
        <v>11.7658</v>
      </c>
      <c r="L744" s="24" t="inlineStr">
        <is>
          <t>畜牧局</t>
        </is>
      </c>
      <c r="M744" s="24" t="inlineStr">
        <is>
          <t>20个乡镇</t>
        </is>
      </c>
      <c r="N744" s="24" t="n">
        <v>2020.12</v>
      </c>
      <c r="O744" s="24" t="n"/>
    </row>
    <row r="745" ht="45" customFormat="1" customHeight="1" s="2">
      <c r="A745" s="21" t="inlineStr">
        <is>
          <t>5</t>
        </is>
      </c>
      <c r="B745" s="24" t="inlineStr">
        <is>
          <t>企业贷款贴息合计</t>
        </is>
      </c>
      <c r="C745" s="24" t="inlineStr">
        <is>
          <t>新建</t>
        </is>
      </c>
      <c r="D745" s="24" t="inlineStr">
        <is>
          <t>2021.01
-
2021.12</t>
        </is>
      </c>
      <c r="E745" s="24" t="inlineStr">
        <is>
          <t>庆阳伟赫乳业等4家龙头企业</t>
        </is>
      </c>
      <c r="F745" s="31" t="inlineStr">
        <is>
          <t>对伟赫乳业、牧康牧业、羊羔肉集团、荟荣草业4家企业当年项目当年贷款进行贴息。</t>
        </is>
      </c>
      <c r="G745" s="24" t="n">
        <v>1448</v>
      </c>
      <c r="H745" s="31" t="inlineStr">
        <is>
          <t>对企业固定资产项目进行投资，促使企业发展壮大，带动脱贫村户养产业发展，提高农户产业收入。</t>
        </is>
      </c>
      <c r="I745" s="24" t="n">
        <v>251</v>
      </c>
      <c r="J745" s="160" t="n">
        <v>3.2</v>
      </c>
      <c r="K745" s="160" t="n">
        <v>14.048</v>
      </c>
      <c r="L745" s="24" t="inlineStr">
        <is>
          <t>畜牧局</t>
        </is>
      </c>
      <c r="M745" s="24" t="inlineStr">
        <is>
          <t>有关企业</t>
        </is>
      </c>
      <c r="N745" s="29" t="n">
        <v>2020.12</v>
      </c>
      <c r="O745" s="24" t="n"/>
    </row>
    <row r="746" ht="54" customFormat="1" customHeight="1" s="2">
      <c r="A746" s="32" t="inlineStr">
        <is>
          <t>(1)</t>
        </is>
      </c>
      <c r="B746" s="65" t="inlineStr">
        <is>
          <t>企贷款业贴息</t>
        </is>
      </c>
      <c r="C746" s="65" t="inlineStr">
        <is>
          <t>新建</t>
        </is>
      </c>
      <c r="D746" s="65" t="inlineStr">
        <is>
          <t>2021.01
-
2021.12</t>
        </is>
      </c>
      <c r="E746" s="65" t="inlineStr">
        <is>
          <t>庆阳伟赫乳制品有限公司</t>
        </is>
      </c>
      <c r="F746" s="34" t="inlineStr">
        <is>
          <t>白草塬村10万只奶山羊基地建设（建20个标准羊舍、1个精料库、2个干草棚、4个青贮窖、5个挤奶站及其他辅助配套设备），贷款9000万元，年利率4.25%，年利息1295万元，贴息800万元。</t>
        </is>
      </c>
      <c r="G746" s="65" t="n">
        <v>800</v>
      </c>
      <c r="H746" s="34" t="inlineStr">
        <is>
          <t>对企业固定资产项目进行投资，促使企业发展壮大，带动脱贫村户养产业发展，提高农户产业收入。</t>
        </is>
      </c>
      <c r="I746" s="65" t="n">
        <v>251</v>
      </c>
      <c r="J746" s="164" t="n">
        <v>3.2</v>
      </c>
      <c r="K746" s="164" t="n">
        <v>14.048</v>
      </c>
      <c r="L746" s="65" t="inlineStr">
        <is>
          <t>畜牧局</t>
        </is>
      </c>
      <c r="M746" s="65" t="inlineStr">
        <is>
          <t>庆阳伟赫乳制品有限公司</t>
        </is>
      </c>
      <c r="N746" s="29" t="n">
        <v>2020.12</v>
      </c>
      <c r="O746" s="65" t="n"/>
    </row>
    <row r="747" ht="45" customFormat="1" customHeight="1" s="2">
      <c r="A747" s="32" t="inlineStr">
        <is>
          <t>(2)</t>
        </is>
      </c>
      <c r="B747" s="65" t="inlineStr">
        <is>
          <t>企贷款业贴息</t>
        </is>
      </c>
      <c r="C747" s="65" t="inlineStr">
        <is>
          <t>新建</t>
        </is>
      </c>
      <c r="D747" s="65" t="inlineStr">
        <is>
          <t>2021.01
-
2021.12</t>
        </is>
      </c>
      <c r="E747" s="65" t="inlineStr">
        <is>
          <t>环县牧康牧业发展有限公司</t>
        </is>
      </c>
      <c r="F747" s="34" t="inlineStr">
        <is>
          <t>环县牧康牧业有限公司10万只肉羊绿色集成产业园项目，贷款1800万元（900万年利利息为5.39%，500万年利息为6.5%，400万年利息为4.25%），年利息69.1万元，贴息48万元。</t>
        </is>
      </c>
      <c r="G747" s="65" t="n">
        <v>48</v>
      </c>
      <c r="H747" s="34" t="inlineStr">
        <is>
          <t>对企业固定资产项目进行投资，促使企业发展壮大，带动脱贫村户养产业发展，提高农户产业收入。</t>
        </is>
      </c>
      <c r="I747" s="65" t="n">
        <v>251</v>
      </c>
      <c r="J747" s="164" t="n">
        <v>3.2</v>
      </c>
      <c r="K747" s="164" t="n">
        <v>14.048</v>
      </c>
      <c r="L747" s="65" t="inlineStr">
        <is>
          <t>畜牧局</t>
        </is>
      </c>
      <c r="M747" s="65" t="inlineStr">
        <is>
          <t>环牧康牧业发展有公司</t>
        </is>
      </c>
      <c r="N747" s="29" t="n">
        <v>2020.12</v>
      </c>
      <c r="O747" s="65" t="n"/>
    </row>
    <row r="748" ht="39" customFormat="1" customHeight="1" s="2">
      <c r="A748" s="32" t="inlineStr">
        <is>
          <t>(3)</t>
        </is>
      </c>
      <c r="B748" s="65" t="inlineStr">
        <is>
          <t>企贷款业贴息</t>
        </is>
      </c>
      <c r="C748" s="65" t="inlineStr">
        <is>
          <t>新建</t>
        </is>
      </c>
      <c r="D748" s="65" t="inlineStr">
        <is>
          <t>2021.01
-
2021.12</t>
        </is>
      </c>
      <c r="E748" s="65" t="inlineStr">
        <is>
          <t>环县羊羔肉产业集团</t>
        </is>
      </c>
      <c r="F748" s="34" t="inlineStr">
        <is>
          <t>在全县20个乡镇建设124个养殖标准化示范合作社，贷款22779.2万元，年利率4.55%，年利息1116万元，贴息500万元。</t>
        </is>
      </c>
      <c r="G748" s="65" t="n">
        <v>500</v>
      </c>
      <c r="H748" s="34" t="inlineStr">
        <is>
          <t>对企业固定资产项目进行投资，促使企业发展壮大，带动脱贫村户养产业发展，提高农户产业收入。</t>
        </is>
      </c>
      <c r="I748" s="65" t="n">
        <v>251</v>
      </c>
      <c r="J748" s="164" t="n">
        <v>3.2</v>
      </c>
      <c r="K748" s="164" t="n">
        <v>14.048</v>
      </c>
      <c r="L748" s="65" t="inlineStr">
        <is>
          <t>畜牧局</t>
        </is>
      </c>
      <c r="M748" s="65" t="inlineStr">
        <is>
          <t>环羊羔肉产业集团</t>
        </is>
      </c>
      <c r="N748" s="29" t="n">
        <v>2020.12</v>
      </c>
      <c r="O748" s="65" t="n"/>
    </row>
    <row r="749" ht="39" customFormat="1" customHeight="1" s="2">
      <c r="A749" s="32" t="inlineStr">
        <is>
          <t>(4)</t>
        </is>
      </c>
      <c r="B749" s="65" t="inlineStr">
        <is>
          <t>企贷款业贴息</t>
        </is>
      </c>
      <c r="C749" s="65" t="inlineStr">
        <is>
          <t>新建</t>
        </is>
      </c>
      <c r="D749" s="65" t="inlineStr">
        <is>
          <t>2021.01
-
2021.12</t>
        </is>
      </c>
      <c r="E749" s="65" t="inlineStr">
        <is>
          <t>环县荟荣草业有限公司</t>
        </is>
      </c>
      <c r="F749" s="34" t="inlineStr">
        <is>
          <t>收购牧草51408吨，贷款4808万元（900万元年利率6.75%，1000万元年利率5.5%，2908万元年利率5.85%），年利息约143万元，贴息100万元。</t>
        </is>
      </c>
      <c r="G749" s="65" t="n">
        <v>100</v>
      </c>
      <c r="H749" s="34" t="inlineStr">
        <is>
          <t>对企业固定资产项目进行投资，促使企业发展壮大，带动脱贫村户养产业发展，提高农户产业收入。</t>
        </is>
      </c>
      <c r="I749" s="65" t="n">
        <v>251</v>
      </c>
      <c r="J749" s="164" t="n">
        <v>3.2</v>
      </c>
      <c r="K749" s="164" t="n">
        <v>14.048</v>
      </c>
      <c r="L749" s="65" t="inlineStr">
        <is>
          <t>畜牧局</t>
        </is>
      </c>
      <c r="M749" s="65" t="inlineStr">
        <is>
          <t>环荟荣草业有限公司</t>
        </is>
      </c>
      <c r="N749" s="29" t="n">
        <v>2020.12</v>
      </c>
      <c r="O749" s="65" t="n"/>
    </row>
    <row r="750" ht="33" customFormat="1" customHeight="1" s="2">
      <c r="A750" s="53" t="inlineStr">
        <is>
          <t>（五）</t>
        </is>
      </c>
      <c r="B750" s="55" t="inlineStr">
        <is>
          <t>村集体经济发展项目</t>
        </is>
      </c>
      <c r="C750" s="55" t="n"/>
      <c r="D750" s="55" t="n"/>
      <c r="E750" s="55" t="n"/>
      <c r="F750" s="55" t="n"/>
      <c r="G750" s="55">
        <f>G751</f>
        <v/>
      </c>
      <c r="H750" s="167" t="n"/>
      <c r="I750" s="55" t="n"/>
      <c r="J750" s="168" t="n"/>
      <c r="K750" s="168" t="n"/>
      <c r="L750" s="55" t="n"/>
      <c r="M750" s="55" t="n"/>
      <c r="N750" s="55" t="n"/>
      <c r="O750" s="55" t="n"/>
    </row>
    <row r="751" ht="36" customFormat="1" customHeight="1" s="2">
      <c r="A751" s="21" t="inlineStr">
        <is>
          <t>1</t>
        </is>
      </c>
      <c r="B751" s="24" t="inlineStr">
        <is>
          <t>村级集体经济发展项目合计</t>
        </is>
      </c>
      <c r="C751" s="24" t="inlineStr">
        <is>
          <t>新建</t>
        </is>
      </c>
      <c r="D751" s="24" t="inlineStr">
        <is>
          <t>2021.01-2021.12</t>
        </is>
      </c>
      <c r="E751" s="24" t="inlineStr">
        <is>
          <t>有关乡镇</t>
        </is>
      </c>
      <c r="F751" s="31" t="inlineStr">
        <is>
          <t>扶持100个村发展村集体经济。</t>
        </is>
      </c>
      <c r="G751" s="24" t="n">
        <v>5300</v>
      </c>
      <c r="H751" s="31" t="inlineStr">
        <is>
          <t>发展壮大村集体经济。</t>
        </is>
      </c>
      <c r="I751" s="24" t="n">
        <v>100</v>
      </c>
      <c r="J751" s="160" t="n">
        <v>2.2067</v>
      </c>
      <c r="K751" s="160" t="n">
        <v>8.858599999999999</v>
      </c>
      <c r="L751" s="24" t="inlineStr">
        <is>
          <t>农业农村局</t>
        </is>
      </c>
      <c r="M751" s="24" t="inlineStr">
        <is>
          <t>乡镇村</t>
        </is>
      </c>
      <c r="N751" s="24" t="n"/>
      <c r="O751" s="24" t="n"/>
    </row>
    <row r="752" ht="98" customFormat="1" customHeight="1" s="2">
      <c r="A752" s="32" t="inlineStr">
        <is>
          <t>(1)</t>
        </is>
      </c>
      <c r="B752" s="65" t="inlineStr">
        <is>
          <t>村级集体经济发展项目</t>
        </is>
      </c>
      <c r="C752" s="65" t="inlineStr">
        <is>
          <t>新建</t>
        </is>
      </c>
      <c r="D752" s="65" t="inlineStr">
        <is>
          <t>2021.01-2021.12</t>
        </is>
      </c>
      <c r="E752" s="65" t="inlineStr">
        <is>
          <t>曲子镇</t>
        </is>
      </c>
      <c r="F752" s="34" t="inlineStr">
        <is>
          <t>油坊塬、孟家寨、董家塬、小庄子、金盆掌、宋家塬、高李湾、楼房子、马家河9个村，每村安排集体经济发展资金50万元；五里桥、双城、刘旗3个村，每村安排集体经济发展资金20万元；金村寺村安排集体经济发展资金40万元，入股环县众成湖羊养殖示范专业合作社联合社，用于车道育肥羊场项目建设，入股期限为3年，3年后入股资金退回村集体，资产所有权、收益权归村集体所有，项目运营管理权归合作联社所有，合作联社每年按不低于入股资金的6%为村集体分红，分红资金全部用于持续发展村级集体经济。</t>
        </is>
      </c>
      <c r="G752" s="65" t="n">
        <v>550</v>
      </c>
      <c r="H752" s="34" t="inlineStr">
        <is>
          <t>合作联社每年按不低于入股资金的6%为村集体分红；合作社吸纳脱贫户务工，脱贫户实现务工收入；合作社通过提供肉羊收购，增强脱贫户抵御市场风险的能力。</t>
        </is>
      </c>
      <c r="I752" s="65" t="n">
        <v>13</v>
      </c>
      <c r="J752" s="164" t="n">
        <v>0.0663</v>
      </c>
      <c r="K752" s="164" t="n">
        <v>0.261</v>
      </c>
      <c r="L752" s="65" t="inlineStr">
        <is>
          <t>农业农村局</t>
        </is>
      </c>
      <c r="M752" s="65" t="inlineStr">
        <is>
          <t>乡镇村</t>
        </is>
      </c>
      <c r="N752" s="65" t="n">
        <v>2020.12</v>
      </c>
      <c r="O752" s="65" t="n"/>
    </row>
    <row r="753" ht="87" customFormat="1" customHeight="1" s="2">
      <c r="A753" s="32" t="inlineStr">
        <is>
          <t>(2)</t>
        </is>
      </c>
      <c r="B753" s="65" t="inlineStr">
        <is>
          <t>村级集体经济发展项目</t>
        </is>
      </c>
      <c r="C753" s="65" t="inlineStr">
        <is>
          <t>新建</t>
        </is>
      </c>
      <c r="D753" s="65" t="inlineStr">
        <is>
          <t>2021.01-2021.12</t>
        </is>
      </c>
      <c r="E753" s="65" t="inlineStr">
        <is>
          <t>木钵镇</t>
        </is>
      </c>
      <c r="F753" s="34" t="inlineStr">
        <is>
          <t>郭西掌、井儿岔、罗家沟、曹旗、二合塬、坪子塬、水坝滩、木钵街8个村，每村安排集体经济发展资金50万元，入股环县众成湖羊养殖示范专业合作社联合社，用于车道育肥羊场项目建设；高楼塬村安排集体经济发展资金10万元，入股环县德华奥美肉羊良种繁育合作联社，用于肉羊良种繁育，入股期限为3年，3年后入股资金退回村集体，资产所有权、收益权归村集体所有，项目运营管理权归合作联社所有，合作联社每年按不低于入股资金的6%为村集体分红，分红资金全部用于持续发展村级集体经济。</t>
        </is>
      </c>
      <c r="G753" s="65" t="n">
        <v>410</v>
      </c>
      <c r="H753" s="34" t="inlineStr">
        <is>
          <t>合作联社每年按不低于入股资金的6%为村集体分红；合作联社与村委会建立利益联结机制，为该村养殖户优先调羊，提供专业养殖检疫人员上门到户“一对一”指导服务，有效提升养殖户科学养殖水平，增加产业收益。</t>
        </is>
      </c>
      <c r="I753" s="65" t="n">
        <v>9</v>
      </c>
      <c r="J753" s="164" t="n">
        <v>0.1162</v>
      </c>
      <c r="K753" s="164" t="n">
        <v>0.4796</v>
      </c>
      <c r="L753" s="65" t="inlineStr">
        <is>
          <t>农业农村局</t>
        </is>
      </c>
      <c r="M753" s="65" t="inlineStr">
        <is>
          <t>乡镇村</t>
        </is>
      </c>
      <c r="N753" s="65" t="n">
        <v>2020.12</v>
      </c>
      <c r="O753" s="65" t="n"/>
    </row>
    <row r="754" ht="89" customFormat="1" customHeight="1" s="2">
      <c r="A754" s="32" t="inlineStr">
        <is>
          <t>(3)</t>
        </is>
      </c>
      <c r="B754" s="65" t="inlineStr">
        <is>
          <t>村级集体经济发展项目</t>
        </is>
      </c>
      <c r="C754" s="65" t="inlineStr">
        <is>
          <t>新建</t>
        </is>
      </c>
      <c r="D754" s="65" t="inlineStr">
        <is>
          <t>2021.01-2021.12</t>
        </is>
      </c>
      <c r="E754" s="65" t="inlineStr">
        <is>
          <t>环城镇</t>
        </is>
      </c>
      <c r="F754" s="34" t="inlineStr">
        <is>
          <t>宁老庄、西川、十八里、城东塬、北郭塬、肖川、龚淌、红星、陈汤塬、鸳鸯沟、张淌、唐塬、五里屯、马坊塬、漫塬、冉旗寨、白草塬、十五里沟、周塬、张滩滩、杨庙掌21个村，每村安排集体经济发展资金50万元，入股环县德华奥美肉羊良种繁育合作联社，用于肉羊良种繁育，入股期限为3年，3年后入股资金退回村集体，资产所有权、收益权归村集体所有，项目运营管理权归合作联社所有，合作联社每年按不低于入股资金的6%为村集体分红，分红资金全部用于持续发展村级集体经济。</t>
        </is>
      </c>
      <c r="G754" s="65" t="n">
        <v>1050</v>
      </c>
      <c r="H754" s="34" t="inlineStr">
        <is>
          <t>合作联社每年按不低于入股资金的6%为村集体分红；合作联社与村委会建立利益联结机制，为该村养殖户优先调羊，提供专业养殖检疫人员上门到户“一对一”指导服务，有效提升养殖户科学养殖水平，增加产业收益。</t>
        </is>
      </c>
      <c r="I754" s="65" t="n">
        <v>21</v>
      </c>
      <c r="J754" s="164" t="n">
        <v>0.09279999999999999</v>
      </c>
      <c r="K754" s="164" t="n">
        <v>0.3735</v>
      </c>
      <c r="L754" s="65" t="inlineStr">
        <is>
          <t>农业农村局</t>
        </is>
      </c>
      <c r="M754" s="65" t="inlineStr">
        <is>
          <t>乡镇村</t>
        </is>
      </c>
      <c r="N754" s="65" t="n">
        <v>2020.12</v>
      </c>
      <c r="O754" s="65" t="n"/>
    </row>
    <row r="755" ht="78" customFormat="1" customHeight="1" s="2">
      <c r="A755" s="32" t="inlineStr">
        <is>
          <t>(4)</t>
        </is>
      </c>
      <c r="B755" s="65" t="inlineStr">
        <is>
          <t>村级集体经济发展项目</t>
        </is>
      </c>
      <c r="C755" s="65" t="inlineStr">
        <is>
          <t>新建</t>
        </is>
      </c>
      <c r="D755" s="65" t="inlineStr">
        <is>
          <t>2021.01-2021.12</t>
        </is>
      </c>
      <c r="E755" s="65" t="inlineStr">
        <is>
          <t>天池乡</t>
        </is>
      </c>
      <c r="F755" s="34" t="inlineStr">
        <is>
          <t>天池、喜家坪2个村，每村安排集体经济发展资金50万元，入股环县众成湖羊养殖示范专业合作社联合社，用于车道育肥羊场项目建设，入股期限为3年，3年后入股资金退回村集体，资产所有权、收益权归村集体所有，项目运营管理权归合作联社所有，合作联社每年按不低于入股资金的6%为村集体分红，分红资金全部用于持续发展村级集体经济。</t>
        </is>
      </c>
      <c r="G755" s="65" t="n">
        <v>100</v>
      </c>
      <c r="H755" s="34" t="inlineStr">
        <is>
          <t>合作联社每年按不低于入股资金的6%为村集体分红；合作联社与村委会建立利益联结机制，为该村养殖户优先调羊，提供专业养殖检疫人员上门到户“一对一”指导服务，有效提升养殖户科学养殖水平，增加产业收益。</t>
        </is>
      </c>
      <c r="I755" s="65" t="n">
        <v>2</v>
      </c>
      <c r="J755" s="164" t="n">
        <v>0.0218</v>
      </c>
      <c r="K755" s="164" t="n">
        <v>0.0891</v>
      </c>
      <c r="L755" s="65" t="inlineStr">
        <is>
          <t>农业农村局</t>
        </is>
      </c>
      <c r="M755" s="65" t="inlineStr">
        <is>
          <t>乡镇村</t>
        </is>
      </c>
      <c r="N755" s="65" t="n">
        <v>2020.12</v>
      </c>
      <c r="O755" s="65" t="n"/>
    </row>
    <row r="756" ht="78" customFormat="1" customHeight="1" s="2">
      <c r="A756" s="32" t="inlineStr">
        <is>
          <t>(5)</t>
        </is>
      </c>
      <c r="B756" s="65" t="inlineStr">
        <is>
          <t>村级集体经济发展项目</t>
        </is>
      </c>
      <c r="C756" s="65" t="inlineStr">
        <is>
          <t>新建</t>
        </is>
      </c>
      <c r="D756" s="65" t="inlineStr">
        <is>
          <t>2021.01-2021.12</t>
        </is>
      </c>
      <c r="E756" s="65" t="inlineStr">
        <is>
          <t>车道镇安掌村</t>
        </is>
      </c>
      <c r="F756" s="34" t="inlineStr">
        <is>
          <t>安排车道镇安掌村村级集体经济发展资金180万元，入股环县贵农牧业发展有限公司，企业以相应资金作为风险抵押，入股资金用于发展安置点养殖产业，入股期限为3年，企业每年按入股资金的6%为村集体和已脱贫搬迁户分红（每年固定分红10.8万元，60%即6.48万元分红给村集体，40%即4.32万元分红给20户已脱贫搬迁户），入股期满后资金退回村集体。资金收益权和所有权归村集体所有，资金运营管理权归环县贵农牧业发展有限公司所有</t>
        </is>
      </c>
      <c r="G756" s="65" t="n">
        <v>180</v>
      </c>
      <c r="H756" s="34" t="inlineStr">
        <is>
          <t>发展壮大村级集体经济，公司每年按入股资金的6%为村集体分红，每年分红10.8万元(给村集体分红6.48万元、搬迁户分红4.32万元)，每户每年分红2160元，并吸纳搬迁户务工，实现务工收入。</t>
        </is>
      </c>
      <c r="I756" s="65" t="n">
        <v>1</v>
      </c>
      <c r="J756" s="164" t="n">
        <v>0.002</v>
      </c>
      <c r="K756" s="164" t="n">
        <v>0.009599999999999999</v>
      </c>
      <c r="L756" s="65" t="inlineStr">
        <is>
          <t>农业农村局</t>
        </is>
      </c>
      <c r="M756" s="65" t="inlineStr">
        <is>
          <t>镇、村</t>
        </is>
      </c>
      <c r="N756" s="65" t="n">
        <v>2020.12</v>
      </c>
      <c r="O756" s="65" t="n"/>
    </row>
    <row r="757" ht="92" customFormat="1" customHeight="1" s="2">
      <c r="A757" s="32" t="inlineStr">
        <is>
          <t>(6)</t>
        </is>
      </c>
      <c r="B757" s="65" t="inlineStr">
        <is>
          <t>村集体经济发展项目</t>
        </is>
      </c>
      <c r="C757" s="65" t="inlineStr">
        <is>
          <t>新建</t>
        </is>
      </c>
      <c r="D757" s="65" t="inlineStr">
        <is>
          <t>2021.01-2021.12</t>
        </is>
      </c>
      <c r="E757" s="65" t="inlineStr">
        <is>
          <t>山城乡</t>
        </is>
      </c>
      <c r="F757" s="34" t="inlineStr">
        <is>
          <t>扶持3个村发展村集体经济(薛塬村、八里铺村、赵庄村)，每村安排50万元，入股环县德华奥美肉羊良种繁育合作联社，每年按双方协议分红，股权归村集体所有。</t>
        </is>
      </c>
      <c r="G757" s="65" t="n">
        <v>150</v>
      </c>
      <c r="H757" s="34" t="inlineStr">
        <is>
          <t>合作社每年按不低于入股资金的6%为村集体分红；脱贫户将承包的地流转给合作社，获取土地流转收益；脱贫户种植饲草，为合作社提供了饲草保障；合作社吸纳脱贫户务工，脱贫户实现务工收入；合作社通过提供肉羊收购，增强脱贫户抵御市场风险的能力。</t>
        </is>
      </c>
      <c r="I757" s="65" t="n">
        <v>3</v>
      </c>
      <c r="J757" s="164" t="n">
        <v>0.09470000000000001</v>
      </c>
      <c r="K757" s="164" t="n">
        <v>0.3598</v>
      </c>
      <c r="L757" s="65" t="inlineStr">
        <is>
          <t>农业农村局</t>
        </is>
      </c>
      <c r="M757" s="65" t="inlineStr">
        <is>
          <t>山城乡</t>
        </is>
      </c>
      <c r="N757" s="65" t="n">
        <v>2020.12</v>
      </c>
      <c r="O757" s="65" t="n"/>
    </row>
    <row r="758" ht="96" customFormat="1" customHeight="1" s="2">
      <c r="A758" s="32" t="inlineStr">
        <is>
          <t>(7)</t>
        </is>
      </c>
      <c r="B758" s="65" t="inlineStr">
        <is>
          <t>村集体经济发展项目</t>
        </is>
      </c>
      <c r="C758" s="65" t="inlineStr">
        <is>
          <t>新建</t>
        </is>
      </c>
      <c r="D758" s="65" t="inlineStr">
        <is>
          <t>2021.01-2021.12</t>
        </is>
      </c>
      <c r="E758" s="65" t="inlineStr">
        <is>
          <t>合道镇</t>
        </is>
      </c>
      <c r="F758" s="34" t="inlineStr">
        <is>
          <t>扶持沈家岭村发展村集体经济，投入50万元入股环县德华奥美肉羊良种繁育合作联社，每年按双方协议分红，股权归村集体所有。</t>
        </is>
      </c>
      <c r="G758" s="65" t="n">
        <v>50</v>
      </c>
      <c r="H758" s="34" t="inlineStr">
        <is>
          <t>合作社每年按不低于入股资金的6%为村集体分红；脱贫户将承包的地流转给合作社，获取土地流转收益；脱贫户种植饲草，为合作社提供了饲草保障；合作社吸纳脱贫户务工，脱贫户实现务工收入；合作社通过提供肉羊收购，增强脱贫户抵御市场风险的能力。</t>
        </is>
      </c>
      <c r="I758" s="65" t="n">
        <v>1</v>
      </c>
      <c r="J758" s="164" t="n">
        <v>0.0304</v>
      </c>
      <c r="K758" s="164" t="n">
        <v>0.1277</v>
      </c>
      <c r="L758" s="65" t="inlineStr">
        <is>
          <t>农业农村局</t>
        </is>
      </c>
      <c r="M758" s="65" t="inlineStr">
        <is>
          <t>合道镇</t>
        </is>
      </c>
      <c r="N758" s="65" t="n">
        <v>2020.12</v>
      </c>
      <c r="O758" s="65" t="n"/>
    </row>
    <row r="759" ht="78.75" customFormat="1" customHeight="1" s="2">
      <c r="A759" s="32" t="inlineStr">
        <is>
          <t>(8)</t>
        </is>
      </c>
      <c r="B759" s="65" t="inlineStr">
        <is>
          <t>村集体经济发展项目</t>
        </is>
      </c>
      <c r="C759" s="65" t="inlineStr">
        <is>
          <t>新建</t>
        </is>
      </c>
      <c r="D759" s="65" t="inlineStr">
        <is>
          <t>2021.01-2021.12</t>
        </is>
      </c>
      <c r="E759" s="65" t="inlineStr">
        <is>
          <t>秦团庄乡</t>
        </is>
      </c>
      <c r="F759" s="34" t="inlineStr">
        <is>
          <t>扶持新集子村发展村集体经济，安排50万元入股环县德华奥美肉羊良种繁育合作联社，每年按双方协议分红，股权归村集体所有。</t>
        </is>
      </c>
      <c r="G759" s="65" t="n">
        <v>50</v>
      </c>
      <c r="H759" s="34" t="inlineStr">
        <is>
          <t>合作社每年按不低于入股资金的6%为村集体分红；脱贫户将承包的地流转给合作社，获取土地流转收益；脱贫户种植饲草，为合作社提供了饲草保障；合作社吸纳脱贫户务工，脱贫户实现务工收入；合作社通过提供肉羊收购，增强脱贫户抵御市场风险的能力。</t>
        </is>
      </c>
      <c r="I759" s="65" t="n">
        <v>1</v>
      </c>
      <c r="J759" s="164" t="n">
        <v>0.0301</v>
      </c>
      <c r="K759" s="164" t="n">
        <v>0.1143</v>
      </c>
      <c r="L759" s="65" t="inlineStr">
        <is>
          <t>农业农村局</t>
        </is>
      </c>
      <c r="M759" s="65" t="inlineStr">
        <is>
          <t>秦团庄乡</t>
        </is>
      </c>
      <c r="N759" s="65" t="n">
        <v>2020.12</v>
      </c>
      <c r="O759" s="65" t="n"/>
    </row>
    <row r="760" ht="87" customFormat="1" customHeight="1" s="2">
      <c r="A760" s="32" t="inlineStr">
        <is>
          <t>(9)</t>
        </is>
      </c>
      <c r="B760" s="65" t="inlineStr">
        <is>
          <t>村集体经济发展项目</t>
        </is>
      </c>
      <c r="C760" s="65" t="inlineStr">
        <is>
          <t>新建</t>
        </is>
      </c>
      <c r="D760" s="65" t="inlineStr">
        <is>
          <t>2021.01-2021.12</t>
        </is>
      </c>
      <c r="E760" s="65" t="inlineStr">
        <is>
          <t>洪德镇</t>
        </is>
      </c>
      <c r="F760" s="34" t="inlineStr">
        <is>
          <t>扶持5个村发展村集体经济，其中丁阳渠子村、苏长沟村每村安排50万元，入股环县牧康牧业发展有限公司；寇河村、新集子村每村安排50万元，入股环县德华奥美肉羊良种繁育合作联社；河连湾村安排50万，入股河连湾村扶贫车间（环县鸿康中药材有限公司），每年按双方协议分红，股权归村集体所有。</t>
        </is>
      </c>
      <c r="G760" s="65" t="n">
        <v>250</v>
      </c>
      <c r="H760" s="34" t="inlineStr">
        <is>
          <t>合作社每年按不低于入股资金的6%为村集体分红；脱贫户将承包的地流转给合作社，获取土地流转收益；脱贫户种植饲草，为合作社提供了饲草保障；合作社吸纳脱贫户务工，脱贫户实现务工收入；合作社通过提供肉羊收购，增强脱贫户抵御市场风险的能力。</t>
        </is>
      </c>
      <c r="I760" s="65" t="n">
        <v>5</v>
      </c>
      <c r="J760" s="164" t="n">
        <v>0.1667</v>
      </c>
      <c r="K760" s="164" t="n">
        <v>0.7127</v>
      </c>
      <c r="L760" s="65" t="inlineStr">
        <is>
          <t>农业农村局</t>
        </is>
      </c>
      <c r="M760" s="65" t="inlineStr">
        <is>
          <t>洪德镇</t>
        </is>
      </c>
      <c r="N760" s="65" t="n">
        <v>2020.12</v>
      </c>
      <c r="O760" s="65" t="n"/>
    </row>
    <row r="761" ht="86" customFormat="1" customHeight="1" s="2">
      <c r="A761" s="32" t="inlineStr">
        <is>
          <t>(10)</t>
        </is>
      </c>
      <c r="B761" s="65" t="inlineStr">
        <is>
          <t>村集体经济发展项目</t>
        </is>
      </c>
      <c r="C761" s="65" t="inlineStr">
        <is>
          <t>新建</t>
        </is>
      </c>
      <c r="D761" s="65" t="inlineStr">
        <is>
          <t>2021.01-2021.12</t>
        </is>
      </c>
      <c r="E761" s="65" t="inlineStr">
        <is>
          <t>曲子镇</t>
        </is>
      </c>
      <c r="F761" s="34" t="inlineStr">
        <is>
          <t>扶持10个村发展村集体经济(董家塬村、五里桥村、小庄子村、双城村、许家塬村、刘旗村、宋家塬村、金盆掌村、高李湾村、金村寺村),每村安排50万元，入股环县德华奥美肉羊良种繁育合作联社,每年按双方协议分红，股权归村集体所有。</t>
        </is>
      </c>
      <c r="G761" s="65" t="n">
        <v>500</v>
      </c>
      <c r="H761" s="34" t="inlineStr">
        <is>
          <t>合作社每年按不低于入股资金的6%为村集体分红；脱贫户将承包的地流转给合作社，获取土地流转收益；脱贫户种植饲草，为合作社提供了饲草保障；合作社吸纳脱贫户务工，脱贫户实现务工收入；合作社通过提供肉羊收购，增强脱贫户抵御市场风险的能力。</t>
        </is>
      </c>
      <c r="I761" s="65" t="n">
        <v>10</v>
      </c>
      <c r="J761" s="164" t="n">
        <v>0.4733</v>
      </c>
      <c r="K761" s="164" t="n">
        <v>1.7145</v>
      </c>
      <c r="L761" s="65" t="inlineStr">
        <is>
          <t>农业农村局</t>
        </is>
      </c>
      <c r="M761" s="65" t="inlineStr">
        <is>
          <t>曲子镇</t>
        </is>
      </c>
      <c r="N761" s="65" t="n">
        <v>2020.12</v>
      </c>
      <c r="O761" s="65" t="n"/>
    </row>
    <row r="762" ht="86" customFormat="1" customHeight="1" s="2">
      <c r="A762" s="32" t="inlineStr">
        <is>
          <t>(11)</t>
        </is>
      </c>
      <c r="B762" s="65" t="inlineStr">
        <is>
          <t>村集体经济发展项目</t>
        </is>
      </c>
      <c r="C762" s="65" t="inlineStr">
        <is>
          <t>新建</t>
        </is>
      </c>
      <c r="D762" s="65" t="inlineStr">
        <is>
          <t>2021.01-2021.12</t>
        </is>
      </c>
      <c r="E762" s="65" t="inlineStr">
        <is>
          <t>环城镇</t>
        </is>
      </c>
      <c r="F762" s="34" t="inlineStr">
        <is>
          <t>扶持14个村发展村集体经济（漫塬村、陈汤塬村、高龚塬村、杨庙掌村、肖川村、冉旗寨村、西川村、张淌村、北郭塬村、城东塬村、村张滩滩村、龚淌村、周塬村、鸳鸯沟村），每村安排50万元，入股环县德华奥美肉羊良种繁育合作联社，入股每年按双方协议分红，股权归村集体所有。</t>
        </is>
      </c>
      <c r="G762" s="65" t="n">
        <v>700</v>
      </c>
      <c r="H762" s="34" t="inlineStr">
        <is>
          <t>合作社每年按不低于入股资金的6%为村集体分红；脱贫户将承包的地流转给合作社，获取土地流转收益；脱贫户种植饲草，为合作社提供了饲草保障；合作社吸纳脱贫户务工，脱贫户实现务工收入；合作社通过提供肉羊收购，增强脱贫户抵御市场风险的能力。</t>
        </is>
      </c>
      <c r="I762" s="65" t="n">
        <v>14</v>
      </c>
      <c r="J762" s="164" t="n">
        <v>0.4784</v>
      </c>
      <c r="K762" s="164" t="n">
        <v>2.0141</v>
      </c>
      <c r="L762" s="65" t="inlineStr">
        <is>
          <t>农业农村局</t>
        </is>
      </c>
      <c r="M762" s="65" t="inlineStr">
        <is>
          <t>环城镇</t>
        </is>
      </c>
      <c r="N762" s="65" t="n">
        <v>2020.12</v>
      </c>
      <c r="O762" s="65" t="n"/>
    </row>
    <row r="763" ht="93" customFormat="1" customHeight="1" s="2">
      <c r="A763" s="32" t="inlineStr">
        <is>
          <t>(12)</t>
        </is>
      </c>
      <c r="B763" s="65" t="inlineStr">
        <is>
          <t>村集体经济发展项目</t>
        </is>
      </c>
      <c r="C763" s="65" t="inlineStr">
        <is>
          <t>新建</t>
        </is>
      </c>
      <c r="D763" s="65" t="inlineStr">
        <is>
          <t>2021.01-2021.12</t>
        </is>
      </c>
      <c r="E763" s="65" t="inlineStr">
        <is>
          <t>木钵镇</t>
        </is>
      </c>
      <c r="F763" s="34" t="inlineStr">
        <is>
          <t>扶持3个村发展村集体经济（罗家沟村、水坝滩村、郭西掌村)，每村安排50万元，入股环县德华奥美肉羊良种繁育合作联社，每年按双方协议分红，股权归村集体所有。</t>
        </is>
      </c>
      <c r="G763" s="65" t="n">
        <v>150</v>
      </c>
      <c r="H763" s="34" t="inlineStr">
        <is>
          <t>合作社每年按不低于入股资金的6%为村集体分红；脱贫户将承包的地流转给合作社，获取土地流转收益；脱贫户种植饲草，为合作社提供了饲草保障；合作社吸纳脱贫户务工，脱贫户实现务工收入；合作社通过提供肉羊收购，增强脱贫户抵御市场风险的能力。</t>
        </is>
      </c>
      <c r="I763" s="65" t="n">
        <v>3</v>
      </c>
      <c r="J763" s="164" t="n">
        <v>0.0615</v>
      </c>
      <c r="K763" s="164" t="n">
        <v>0.2508</v>
      </c>
      <c r="L763" s="65" t="inlineStr">
        <is>
          <t>农业农村局</t>
        </is>
      </c>
      <c r="M763" s="65" t="inlineStr">
        <is>
          <t>木钵镇</t>
        </is>
      </c>
      <c r="N763" s="65" t="n">
        <v>2020.12</v>
      </c>
      <c r="O763" s="65" t="n"/>
    </row>
    <row r="764" ht="94" customFormat="1" customHeight="1" s="2">
      <c r="A764" s="32" t="inlineStr">
        <is>
          <t>(13)</t>
        </is>
      </c>
      <c r="B764" s="65" t="inlineStr">
        <is>
          <t>村集体经济发展项目</t>
        </is>
      </c>
      <c r="C764" s="65" t="inlineStr">
        <is>
          <t>新建</t>
        </is>
      </c>
      <c r="D764" s="65" t="inlineStr">
        <is>
          <t>2021.01-2021.12</t>
        </is>
      </c>
      <c r="E764" s="65" t="inlineStr">
        <is>
          <t>虎洞镇</t>
        </is>
      </c>
      <c r="F764" s="34" t="inlineStr">
        <is>
          <t>扶持2个村发展村集体经济（半个城村、张大掌村)，每村安排50万元，入股环县德华奥美肉羊良种繁育合作联社，每年按双方协议分红，股权归村集体所有。</t>
        </is>
      </c>
      <c r="G764" s="65" t="n">
        <v>100</v>
      </c>
      <c r="H764" s="34" t="inlineStr">
        <is>
          <t>合作社每年按不低于入股资金的6%为村集体分红；脱贫户将承包的地流转给合作社，获取土地流转收益；脱贫户种植饲草，为合作社提供了饲草保障；合作社吸纳脱贫户务工，脱贫户实现务工收入；合作社通过提供肉羊收购，增强脱贫户抵御市场风险的能力。</t>
        </is>
      </c>
      <c r="I764" s="65" t="n">
        <v>2</v>
      </c>
      <c r="J764" s="164" t="n">
        <v>0.0436</v>
      </c>
      <c r="K764" s="164" t="n">
        <v>0.168</v>
      </c>
      <c r="L764" s="65" t="inlineStr">
        <is>
          <t>农业农村局</t>
        </is>
      </c>
      <c r="M764" s="65" t="inlineStr">
        <is>
          <t>虎洞镇</t>
        </is>
      </c>
      <c r="N764" s="65" t="n">
        <v>2020.12</v>
      </c>
      <c r="O764" s="65" t="n"/>
    </row>
    <row r="765" ht="107" customFormat="1" customHeight="1" s="2">
      <c r="A765" s="32" t="inlineStr">
        <is>
          <t>(14)</t>
        </is>
      </c>
      <c r="B765" s="65" t="inlineStr">
        <is>
          <t>村集体经济发展项目</t>
        </is>
      </c>
      <c r="C765" s="65" t="inlineStr">
        <is>
          <t>新建</t>
        </is>
      </c>
      <c r="D765" s="65" t="inlineStr">
        <is>
          <t>2021.01-2021.12</t>
        </is>
      </c>
      <c r="E765" s="65" t="inlineStr">
        <is>
          <t>罗山川乡</t>
        </is>
      </c>
      <c r="F765" s="34" t="inlineStr">
        <is>
          <t>扶持陈渠子村发展村集体经济，安排50万元入股环县德华奥美肉羊良种繁育合作联社，每年按双方协议分红，股权归村集体所有。</t>
        </is>
      </c>
      <c r="G765" s="65" t="n">
        <v>50</v>
      </c>
      <c r="H765" s="34" t="inlineStr">
        <is>
          <t>合作社每年按不低于入股资金的6%为村集体分红；脱贫户将承包的地流转给合作社，获取土地流转收益；脱贫户种植饲草，为合作社提供了饲草保障；合作社吸纳脱贫户务工，脱贫户实现务工收入；合作社通过提供肉羊收购，增强脱贫户抵御市场风险的能力。</t>
        </is>
      </c>
      <c r="I765" s="65" t="n">
        <v>1</v>
      </c>
      <c r="J765" s="164" t="n">
        <v>0.0284</v>
      </c>
      <c r="K765" s="164" t="n">
        <v>0.1084</v>
      </c>
      <c r="L765" s="65" t="inlineStr">
        <is>
          <t>农业农村局</t>
        </is>
      </c>
      <c r="M765" s="65" t="inlineStr">
        <is>
          <t>罗山川乡</t>
        </is>
      </c>
      <c r="N765" s="65" t="n">
        <v>2020.12</v>
      </c>
      <c r="O765" s="65" t="n"/>
    </row>
    <row r="766" ht="107" customFormat="1" customHeight="1" s="2">
      <c r="A766" s="32" t="inlineStr">
        <is>
          <t>(15)</t>
        </is>
      </c>
      <c r="B766" s="65" t="inlineStr">
        <is>
          <t>村集体经济发展项目</t>
        </is>
      </c>
      <c r="C766" s="65" t="inlineStr">
        <is>
          <t>新建</t>
        </is>
      </c>
      <c r="D766" s="65" t="inlineStr">
        <is>
          <t>2021.01-2021.12</t>
        </is>
      </c>
      <c r="E766" s="65" t="inlineStr">
        <is>
          <t>耿湾乡</t>
        </is>
      </c>
      <c r="F766" s="34" t="inlineStr">
        <is>
          <t>扶持2个村（桃树掌村、耿河村）发展村集体经济，每村安排50万元入股环县德华奥美肉羊良种繁育合作联社，每年按双方协议分红，股权归村集体所有。</t>
        </is>
      </c>
      <c r="G766" s="65" t="n">
        <v>100</v>
      </c>
      <c r="H766" s="34" t="inlineStr">
        <is>
          <t>合作社每年按不低于入股资金的6%为村集体分红；脱贫户将承包的地流转给合作社，获取土地流转收益；脱贫户种植饲草，为合作社提供了饲草保障；合作社吸纳脱贫户务工，脱贫户实现务工收入；合作社通过提供肉羊收购，增强脱贫户抵御市场风险的能力。</t>
        </is>
      </c>
      <c r="I766" s="65" t="n">
        <v>2</v>
      </c>
      <c r="J766" s="164" t="n">
        <v>0.0484</v>
      </c>
      <c r="K766" s="164" t="n">
        <v>0.1826</v>
      </c>
      <c r="L766" s="65" t="inlineStr">
        <is>
          <t>农业农村局</t>
        </is>
      </c>
      <c r="M766" s="65" t="inlineStr">
        <is>
          <t>耿湾乡</t>
        </is>
      </c>
      <c r="N766" s="65" t="n">
        <v>2020.12</v>
      </c>
      <c r="O766" s="65" t="n"/>
    </row>
    <row r="767" ht="96" customFormat="1" customHeight="1" s="2">
      <c r="A767" s="32" t="inlineStr">
        <is>
          <t>(16)</t>
        </is>
      </c>
      <c r="B767" s="65" t="inlineStr">
        <is>
          <t>村集体经济发展项目</t>
        </is>
      </c>
      <c r="C767" s="65" t="inlineStr">
        <is>
          <t>新建</t>
        </is>
      </c>
      <c r="D767" s="65" t="inlineStr">
        <is>
          <t>2021.01-2021.12</t>
        </is>
      </c>
      <c r="E767" s="65" t="inlineStr">
        <is>
          <t>洪德镇张崾岘村</t>
        </is>
      </c>
      <c r="F767" s="34" t="inlineStr">
        <is>
          <t>投入村集体经济发展资金20万元，入股环县德源养殖专业合作社，股权归村集体所有，合作社每年按不低于入股资金的6%为村集体分红。</t>
        </is>
      </c>
      <c r="G767" s="65" t="n">
        <v>20</v>
      </c>
      <c r="H767" s="34" t="inlineStr">
        <is>
          <t>合作社每年按不低于入股资金的6%为村集体分红；脱贫户将承包的地流转给合作社，获取土地流转收益；脱贫户种植饲草，为合作社提供了饲草保障；合作社吸纳脱贫户务工，脱贫户实现务工收入；合作社通过提供肉羊收购，增强脱贫户抵御市场风险的能力。</t>
        </is>
      </c>
      <c r="I767" s="65" t="n">
        <v>1</v>
      </c>
      <c r="J767" s="164" t="n">
        <v>0.0143</v>
      </c>
      <c r="K767" s="164" t="n">
        <v>0.0609</v>
      </c>
      <c r="L767" s="65" t="inlineStr">
        <is>
          <t>农业农村局</t>
        </is>
      </c>
      <c r="M767" s="65" t="inlineStr">
        <is>
          <t>洪德镇</t>
        </is>
      </c>
      <c r="N767" s="65" t="n">
        <v>2020.12</v>
      </c>
      <c r="O767" s="65" t="n"/>
    </row>
    <row r="768" ht="96" customFormat="1" customHeight="1" s="2">
      <c r="A768" s="32" t="inlineStr">
        <is>
          <t>(17)</t>
        </is>
      </c>
      <c r="B768" s="65" t="inlineStr">
        <is>
          <t>村集体经济发展项目</t>
        </is>
      </c>
      <c r="C768" s="65" t="inlineStr">
        <is>
          <t>新建</t>
        </is>
      </c>
      <c r="D768" s="65" t="inlineStr">
        <is>
          <t>2021.01-2021.12</t>
        </is>
      </c>
      <c r="E768" s="65" t="inlineStr">
        <is>
          <t>曲子镇西沟村</t>
        </is>
      </c>
      <c r="F768" s="34" t="inlineStr">
        <is>
          <t>为曲子镇西沟村投入资金250万元，作为村级集体经济发展资金，入股环县西沟众鑫农牧业发展专业合作社联合社，双方每年按协议分红，股权归村集体所有。</t>
        </is>
      </c>
      <c r="G768" s="65" t="n">
        <v>250</v>
      </c>
      <c r="H768" s="34" t="inlineStr">
        <is>
          <t>合作社每年按不低于入股资金的6%为村集体分红；脱贫户将承包的地流转给合作社，获取土地流转收益；脱贫户种植饲草，为合作社提供了饲草保障；合作社吸纳脱贫户务工，脱贫户实现务工收入；合作社通过提供肉羊收购，增强脱贫户抵御市场风险的能力。</t>
        </is>
      </c>
      <c r="I768" s="65" t="n">
        <v>1</v>
      </c>
      <c r="J768" s="164" t="n">
        <v>0.0125</v>
      </c>
      <c r="K768" s="164" t="n">
        <v>0.0537</v>
      </c>
      <c r="L768" s="65" t="inlineStr">
        <is>
          <t>农业农村局</t>
        </is>
      </c>
      <c r="M768" s="65" t="inlineStr">
        <is>
          <t>曲子镇</t>
        </is>
      </c>
      <c r="N768" s="65" t="n">
        <v>2020.12</v>
      </c>
      <c r="O768" s="65" t="n"/>
    </row>
    <row r="769" ht="96" customFormat="1" customHeight="1" s="2">
      <c r="A769" s="32" t="inlineStr">
        <is>
          <t>(18)</t>
        </is>
      </c>
      <c r="B769" s="65" t="inlineStr">
        <is>
          <t>村集体经济发展项目</t>
        </is>
      </c>
      <c r="C769" s="65" t="inlineStr">
        <is>
          <t>新建</t>
        </is>
      </c>
      <c r="D769" s="65" t="inlineStr">
        <is>
          <t>2021.01-2021.12</t>
        </is>
      </c>
      <c r="E769" s="65" t="inlineStr">
        <is>
          <t>曲子镇孟家寨村</t>
        </is>
      </c>
      <c r="F769" s="34" t="inlineStr">
        <is>
          <t>为曲子镇孟家寨村投入村集体经济发展资金50万元，入股环县德华澳美肉羊良种繁育专业合作社联合社，合作社每年按入股资金的8%为村集体固定分红，入股三年，股权归村集体所有。</t>
        </is>
      </c>
      <c r="G769" s="65" t="n">
        <v>50</v>
      </c>
      <c r="H769" s="34" t="inlineStr">
        <is>
          <t>合作社每年按不低于入股资金的6%为村集体分红；脱贫户将承包的地流转给合作社，获取土地流转收益；脱贫户种植饲草，为合作社提供了饲草保障；合作社吸纳脱贫户务工，脱贫户实现务工收入；合作社通过提供肉羊收购，增强脱贫户抵御市场风险的能力。</t>
        </is>
      </c>
      <c r="I769" s="65" t="n">
        <v>1</v>
      </c>
      <c r="J769" s="164" t="n">
        <v>0.0733</v>
      </c>
      <c r="K769" s="164" t="n">
        <v>0.3271</v>
      </c>
      <c r="L769" s="65" t="inlineStr">
        <is>
          <t>主管：农业农村局
监管：组织部</t>
        </is>
      </c>
      <c r="M769" s="65" t="inlineStr">
        <is>
          <t>曲子镇</t>
        </is>
      </c>
      <c r="N769" s="65" t="n">
        <v>2020.12</v>
      </c>
      <c r="O769" s="65" t="n"/>
    </row>
    <row r="770" ht="96" customFormat="1" customHeight="1" s="2">
      <c r="A770" s="32" t="inlineStr">
        <is>
          <t>(19)</t>
        </is>
      </c>
      <c r="B770" s="65" t="inlineStr">
        <is>
          <t>村集体经济发展项目</t>
        </is>
      </c>
      <c r="C770" s="65" t="inlineStr">
        <is>
          <t>新建</t>
        </is>
      </c>
      <c r="D770" s="65" t="inlineStr">
        <is>
          <t>2021.01-2021.12</t>
        </is>
      </c>
      <c r="E770" s="65" t="inlineStr">
        <is>
          <t>曲子镇楼房子村</t>
        </is>
      </c>
      <c r="F770" s="34" t="inlineStr">
        <is>
          <t>为曲子镇楼房子村投入村集体经济发展资金50万元，入股环县德华澳美肉羊良种繁育专业合作社联合社，合作社每年按入股资金的8%为村集体固定分红，入股三年，股权归村集体所有。</t>
        </is>
      </c>
      <c r="G770" s="65" t="n">
        <v>50</v>
      </c>
      <c r="H770" s="34" t="inlineStr">
        <is>
          <t>合作社每年按不低于入股资金的6%为村集体分红；脱贫户将承包的地流转给合作社，获取土地流转收益；脱贫户种植饲草，为合作社提供了饲草保障；合作社吸纳脱贫户务工，脱贫户实现务工收入；合作社通过提供肉羊收购，增强脱贫户抵御市场风险的能力。</t>
        </is>
      </c>
      <c r="I770" s="65" t="n">
        <v>1</v>
      </c>
      <c r="J770" s="164" t="n">
        <v>0.0644</v>
      </c>
      <c r="K770" s="164" t="n">
        <v>0.276</v>
      </c>
      <c r="L770" s="65" t="inlineStr">
        <is>
          <t>主管：农业农村局
监管：组织部</t>
        </is>
      </c>
      <c r="M770" s="65" t="inlineStr">
        <is>
          <t>曲子镇</t>
        </is>
      </c>
      <c r="N770" s="65" t="n">
        <v>2020.12</v>
      </c>
      <c r="O770" s="65" t="n"/>
    </row>
    <row r="771" ht="101" customFormat="1" customHeight="1" s="2">
      <c r="A771" s="32" t="inlineStr">
        <is>
          <t>(20)</t>
        </is>
      </c>
      <c r="B771" s="65" t="inlineStr">
        <is>
          <t>村集体经济发展项目</t>
        </is>
      </c>
      <c r="C771" s="65" t="inlineStr">
        <is>
          <t>新建</t>
        </is>
      </c>
      <c r="D771" s="65" t="inlineStr">
        <is>
          <t>2021.01-2021.12</t>
        </is>
      </c>
      <c r="E771" s="65" t="inlineStr">
        <is>
          <t>曲子镇油坊塬村</t>
        </is>
      </c>
      <c r="F771" s="34" t="inlineStr">
        <is>
          <t>为曲子镇油坊塬村投入村集体经济发展资金50万元，入股环县德华澳美肉羊良种繁育专业合作社联合社，合作社每年按入股资金的8%为村集体固定分红，入股三年，股权归村集体所有。</t>
        </is>
      </c>
      <c r="G771" s="65" t="n">
        <v>50</v>
      </c>
      <c r="H771" s="34" t="inlineStr">
        <is>
          <t>合作社每年按不低于入股资金的6%为村集体分红；脱贫户将承包的地流转给合作社，获取土地流转收益；脱贫户种植饲草，为合作社提供了饲草保障；合作社吸纳脱贫户务工，脱贫户实现务工收入；合作社通过提供肉羊收购，增强脱贫户抵御市场风险的能力。</t>
        </is>
      </c>
      <c r="I771" s="65" t="n">
        <v>1</v>
      </c>
      <c r="J771" s="164" t="n">
        <v>0.0373</v>
      </c>
      <c r="K771" s="164" t="n">
        <v>0.1506</v>
      </c>
      <c r="L771" s="65" t="inlineStr">
        <is>
          <t>主管：农业农村局
监管：组织部</t>
        </is>
      </c>
      <c r="M771" s="65" t="inlineStr">
        <is>
          <t>曲子镇</t>
        </is>
      </c>
      <c r="N771" s="65" t="n">
        <v>2020.12</v>
      </c>
      <c r="O771" s="65" t="n"/>
    </row>
    <row r="772" ht="101" customFormat="1" customHeight="1" s="2">
      <c r="A772" s="32" t="inlineStr">
        <is>
          <t>(21)</t>
        </is>
      </c>
      <c r="B772" s="65" t="inlineStr">
        <is>
          <t>村集体经济发展项目</t>
        </is>
      </c>
      <c r="C772" s="65" t="inlineStr">
        <is>
          <t>新建</t>
        </is>
      </c>
      <c r="D772" s="65" t="inlineStr">
        <is>
          <t>2021.01-2021.12</t>
        </is>
      </c>
      <c r="E772" s="65" t="inlineStr">
        <is>
          <t>天池乡喜家坪村</t>
        </is>
      </c>
      <c r="F772" s="34" t="inlineStr">
        <is>
          <t>为天池乡喜家坪村投入村集体经济发展资金50万元，入股环县德华澳美肉羊良种繁育专业合作社联合社，合作社每年按入股资金的10%为村集体固定分红，入股三年，股权归村集体所有。</t>
        </is>
      </c>
      <c r="G772" s="65" t="n">
        <v>50</v>
      </c>
      <c r="H772" s="34" t="inlineStr">
        <is>
          <t>合作社每年按不低于入股资金的6%为村集体分红；脱贫户将承包的地流转给合作社，获取土地流转收益；脱贫户种植饲草，为合作社提供了饲草保障；合作社吸纳脱贫户务工，脱贫户实现务工收入；合作社通过提供肉羊收购，增强脱贫户抵御市场风险的能力。</t>
        </is>
      </c>
      <c r="I772" s="65" t="n">
        <v>1</v>
      </c>
      <c r="J772" s="164" t="n">
        <v>0.0136</v>
      </c>
      <c r="K772" s="164" t="n">
        <v>0.058</v>
      </c>
      <c r="L772" s="65" t="inlineStr">
        <is>
          <t>主管：农业农村局
监管：组织部</t>
        </is>
      </c>
      <c r="M772" s="65" t="inlineStr">
        <is>
          <t>天池乡</t>
        </is>
      </c>
      <c r="N772" s="65" t="n">
        <v>2020.12</v>
      </c>
      <c r="O772" s="65" t="n"/>
    </row>
    <row r="773" ht="93" customFormat="1" customHeight="1" s="2">
      <c r="A773" s="32" t="inlineStr">
        <is>
          <t>(22)</t>
        </is>
      </c>
      <c r="B773" s="65" t="inlineStr">
        <is>
          <t>村集体经济发展项目</t>
        </is>
      </c>
      <c r="C773" s="65" t="inlineStr">
        <is>
          <t>新建</t>
        </is>
      </c>
      <c r="D773" s="65" t="inlineStr">
        <is>
          <t>2021.01-2021.12</t>
        </is>
      </c>
      <c r="E773" s="65" t="inlineStr">
        <is>
          <t>天池乡天池村</t>
        </is>
      </c>
      <c r="F773" s="34" t="inlineStr">
        <is>
          <t>为天池乡天池村投入村集体经济发展资金50万元，入股环县德华澳美肉羊良种繁育专业合作社联合社，合作社每年按入股资金的10%为村集体固定分红，入股三年，股权归村集体所有。</t>
        </is>
      </c>
      <c r="G773" s="65" t="n">
        <v>50</v>
      </c>
      <c r="H773" s="34" t="inlineStr">
        <is>
          <t>合作社每年按不低于入股资金的6%为村集体分红；脱贫户将承包的地流转给合作社，获取土地流转收益；脱贫户种植饲草，为合作社提供了饲草保障；合作社吸纳脱贫户务工，脱贫户实现务工收入；合作社通过提供肉羊收购，增强脱贫户抵御市场风险的能力。</t>
        </is>
      </c>
      <c r="I773" s="65" t="n">
        <v>1</v>
      </c>
      <c r="J773" s="164" t="n">
        <v>0.0326</v>
      </c>
      <c r="K773" s="164" t="n">
        <v>0.1218</v>
      </c>
      <c r="L773" s="65" t="inlineStr">
        <is>
          <t>主管：农业农村局
监管：组织部</t>
        </is>
      </c>
      <c r="M773" s="65" t="inlineStr">
        <is>
          <t>天池乡</t>
        </is>
      </c>
      <c r="N773" s="65" t="n">
        <v>2020.12</v>
      </c>
      <c r="O773" s="65" t="n"/>
    </row>
    <row r="774" ht="106" customFormat="1" customHeight="1" s="2">
      <c r="A774" s="32" t="inlineStr">
        <is>
          <t>(23)</t>
        </is>
      </c>
      <c r="B774" s="65" t="inlineStr">
        <is>
          <t>村集体经济发展项目</t>
        </is>
      </c>
      <c r="C774" s="65" t="inlineStr">
        <is>
          <t>新建</t>
        </is>
      </c>
      <c r="D774" s="65" t="inlineStr">
        <is>
          <t>2021.01-2021.12</t>
        </is>
      </c>
      <c r="E774" s="65" t="inlineStr">
        <is>
          <t>木钵镇曹旗村</t>
        </is>
      </c>
      <c r="F774" s="34" t="inlineStr">
        <is>
          <t>为木钵镇曹旗村投入村集体经济发展资金50万元，入股环县德华澳美肉羊良种繁育专业合作社联合社，合作社每年按入股资金的8%为村集体固定分红，入股三年，股权归村集体所有。</t>
        </is>
      </c>
      <c r="G774" s="65" t="n">
        <v>100</v>
      </c>
      <c r="H774" s="34" t="inlineStr">
        <is>
          <t>合作社每年按不低于入股资金的6%为村集体分红；脱贫户将承包的地流转给合作社，获取土地流转收益；脱贫户种植饲草，为合作社提供了饲草保障；合作社吸纳脱贫户务工，脱贫户实现务工收入；合作社通过提供肉羊收购，增强脱贫户抵御市场风险的能力。</t>
        </is>
      </c>
      <c r="I774" s="65" t="n">
        <v>1</v>
      </c>
      <c r="J774" s="164" t="n">
        <v>0.06370000000000001</v>
      </c>
      <c r="K774" s="164" t="n">
        <v>0.259</v>
      </c>
      <c r="L774" s="65" t="inlineStr">
        <is>
          <t>主管：农业农村局
监管：组织部</t>
        </is>
      </c>
      <c r="M774" s="65" t="inlineStr">
        <is>
          <t>木钵镇</t>
        </is>
      </c>
      <c r="N774" s="65" t="n">
        <v>2020.12</v>
      </c>
      <c r="O774" s="65" t="n"/>
    </row>
    <row r="775" ht="106" customFormat="1" customHeight="1" s="2">
      <c r="A775" s="32" t="inlineStr">
        <is>
          <t>(24)</t>
        </is>
      </c>
      <c r="B775" s="65" t="inlineStr">
        <is>
          <t>村集体经济发展项目</t>
        </is>
      </c>
      <c r="C775" s="65" t="inlineStr">
        <is>
          <t>新建</t>
        </is>
      </c>
      <c r="D775" s="65" t="inlineStr">
        <is>
          <t>2021.01-2021.12</t>
        </is>
      </c>
      <c r="E775" s="65" t="inlineStr">
        <is>
          <t>木钵镇木钵街村</t>
        </is>
      </c>
      <c r="F775" s="34" t="inlineStr">
        <is>
          <t>为木钵镇木钵街村投入村集体经济发展资金50万元，入股环县德华澳美肉羊良种繁育专业合作社联合社，合作社每年按入股资金的8%为村集体固定分红，入股三年，股权归村集体所有。</t>
        </is>
      </c>
      <c r="G775" s="65" t="n">
        <v>100</v>
      </c>
      <c r="H775" s="34" t="inlineStr">
        <is>
          <t>合作社每年按不低于入股资金的6%为村集体分红；脱贫户将承包的地流转给合作社，获取土地流转收益；脱贫户种植饲草，为合作社提供了饲草保障；合作社吸纳脱贫户务工，脱贫户实现务工收入；合作社通过提供肉羊收购，增强脱贫户抵御市场风险的能力。</t>
        </is>
      </c>
      <c r="I775" s="65" t="n">
        <v>1</v>
      </c>
      <c r="J775" s="164" t="n">
        <v>0.0536</v>
      </c>
      <c r="K775" s="164" t="n">
        <v>0.2262</v>
      </c>
      <c r="L775" s="65" t="inlineStr">
        <is>
          <t>主管：农业农村局
监管：组织部</t>
        </is>
      </c>
      <c r="M775" s="65" t="inlineStr">
        <is>
          <t>木钵镇</t>
        </is>
      </c>
      <c r="N775" s="65" t="n">
        <v>2020.12</v>
      </c>
      <c r="O775" s="65" t="n"/>
    </row>
    <row r="776" ht="93" customFormat="1" customHeight="1" s="2">
      <c r="A776" s="32" t="inlineStr">
        <is>
          <t>(25)</t>
        </is>
      </c>
      <c r="B776" s="65" t="inlineStr">
        <is>
          <t>村集体经济发展项目</t>
        </is>
      </c>
      <c r="C776" s="65" t="inlineStr">
        <is>
          <t>新建</t>
        </is>
      </c>
      <c r="D776" s="65" t="inlineStr">
        <is>
          <t>2021.01-2021.12</t>
        </is>
      </c>
      <c r="E776" s="65" t="inlineStr">
        <is>
          <t>山城乡薛塬村</t>
        </is>
      </c>
      <c r="F776" s="34" t="inlineStr">
        <is>
          <t>为山城乡薛塬村投入村集体经济发展资金50万元，入股到环县山城嘉鑫现代农业农民专业合作社，合作社每年按入股资金的8%为村集体固定分红，入股三年，股权归村集体所有。</t>
        </is>
      </c>
      <c r="G776" s="65" t="n">
        <v>50</v>
      </c>
      <c r="H776" s="34" t="inlineStr">
        <is>
          <t>合作社每年按不低于入股资金的6%为村集体分红；脱贫户将承包的地流转给合作社，获取土地流转收益；脱贫户种植饲草，为合作社提供了饲草保障；合作社吸纳脱贫户务工，脱贫户实现务工收入；合作社通过提供肉羊收购，增强脱贫户抵御市场风险的能力</t>
        </is>
      </c>
      <c r="I776" s="65" t="n">
        <v>1</v>
      </c>
      <c r="J776" s="164" t="n">
        <v>0.0294</v>
      </c>
      <c r="K776" s="164" t="n">
        <v>0.1131</v>
      </c>
      <c r="L776" s="65" t="inlineStr">
        <is>
          <t>主管：农业农村局
监管：组织部</t>
        </is>
      </c>
      <c r="M776" s="65" t="inlineStr">
        <is>
          <t>山城乡</t>
        </is>
      </c>
      <c r="N776" s="65" t="n">
        <v>2020.12</v>
      </c>
      <c r="O776" s="65" t="n"/>
    </row>
    <row r="777" ht="97" customFormat="1" customHeight="1" s="2">
      <c r="A777" s="32" t="inlineStr">
        <is>
          <t>(26)</t>
        </is>
      </c>
      <c r="B777" s="65" t="inlineStr">
        <is>
          <t>村集体经济发展项目</t>
        </is>
      </c>
      <c r="C777" s="65" t="inlineStr">
        <is>
          <t>新建</t>
        </is>
      </c>
      <c r="D777" s="65" t="inlineStr">
        <is>
          <t>2021.01-2021.12</t>
        </is>
      </c>
      <c r="E777" s="65" t="inlineStr">
        <is>
          <t>环城镇唐塬村</t>
        </is>
      </c>
      <c r="F777" s="34" t="inlineStr">
        <is>
          <t>为环城镇唐塬村投入村集体经济发展资金50万元，入股环县众成湖羊养殖示范专业合作社联合社，合作社每年按入股资金的10%为村集体固定分红，入股三年，股权归村集体所有。</t>
        </is>
      </c>
      <c r="G777" s="65" t="n">
        <v>50</v>
      </c>
      <c r="H777" s="34" t="inlineStr">
        <is>
          <t>合作社每年按不低于入股资金的6%为村集体分红；脱贫户将承包的地流转给合作社，获取土地流转收益；脱贫户种植饲草，为合作社提供了饲草保障；合作社吸纳脱贫户务工，脱贫户实现务工收入；合作社通过提供肉羊收购，增强脱贫户抵御市场风险的能力。</t>
        </is>
      </c>
      <c r="I777" s="65" t="n">
        <v>1</v>
      </c>
      <c r="J777" s="164" t="n">
        <v>0.0252</v>
      </c>
      <c r="K777" s="164" t="n">
        <v>0.1109</v>
      </c>
      <c r="L777" s="65" t="inlineStr">
        <is>
          <t>主管：农业农村局
监管：组织部</t>
        </is>
      </c>
      <c r="M777" s="65" t="inlineStr">
        <is>
          <t>环城镇</t>
        </is>
      </c>
      <c r="N777" s="65" t="n">
        <v>2020.12</v>
      </c>
      <c r="O777" s="65" t="n"/>
    </row>
    <row r="778" ht="97" customFormat="1" customHeight="1" s="2">
      <c r="A778" s="32" t="inlineStr">
        <is>
          <t>(27)</t>
        </is>
      </c>
      <c r="B778" s="65" t="inlineStr">
        <is>
          <t>村集体经济发展项目</t>
        </is>
      </c>
      <c r="C778" s="65" t="inlineStr">
        <is>
          <t>新建</t>
        </is>
      </c>
      <c r="D778" s="65" t="inlineStr">
        <is>
          <t>2021.01-2021.12</t>
        </is>
      </c>
      <c r="E778" s="65" t="inlineStr">
        <is>
          <t>环城镇宁老庄村</t>
        </is>
      </c>
      <c r="F778" s="34" t="inlineStr">
        <is>
          <t>为环城镇宁老庄村投入村集体经济发展资金50万元，入股环县众成湖羊养殖示范专业合作社联合社，合作社每年按入股资金的10%为村集体固定分红，入股三年，股权归村集体所有。</t>
        </is>
      </c>
      <c r="G778" s="65" t="n">
        <v>50</v>
      </c>
      <c r="H778" s="34" t="inlineStr">
        <is>
          <t>合作社每年按不低于入股资金的6%为村集体分红；脱贫户将承包的地流转给合作社，获取土地流转收益；脱贫户种植饲草，为合作社提供了饲草保障；合作社吸纳脱贫户务工，脱贫户实现务工收入；合作社通过提供肉羊收购，增强脱贫户抵御市场风险的能力。</t>
        </is>
      </c>
      <c r="I778" s="65" t="n">
        <v>1</v>
      </c>
      <c r="J778" s="164" t="n">
        <v>0.0322</v>
      </c>
      <c r="K778" s="164" t="n">
        <v>0.1356</v>
      </c>
      <c r="L778" s="65" t="inlineStr">
        <is>
          <t>主管：农业农村局
监管：组织部</t>
        </is>
      </c>
      <c r="M778" s="65" t="inlineStr">
        <is>
          <t>环城镇</t>
        </is>
      </c>
      <c r="N778" s="65" t="n">
        <v>2020.12</v>
      </c>
      <c r="O778" s="65" t="n"/>
    </row>
    <row r="779" ht="97" customFormat="1" customHeight="1" s="2">
      <c r="A779" s="32" t="inlineStr">
        <is>
          <t>(28)</t>
        </is>
      </c>
      <c r="B779" s="65" t="inlineStr">
        <is>
          <t>村集体经济发展项目</t>
        </is>
      </c>
      <c r="C779" s="65" t="inlineStr">
        <is>
          <t>新建</t>
        </is>
      </c>
      <c r="D779" s="65" t="inlineStr">
        <is>
          <t>2021.01-2021.12</t>
        </is>
      </c>
      <c r="E779" s="65" t="inlineStr">
        <is>
          <t>耿湾乡潘家掌</t>
        </is>
      </c>
      <c r="F779" s="34" t="inlineStr">
        <is>
          <t>扶持耿湾乡潘家掌村发展村集体经济，入股龙头企业或合作社，每年按不低于入股资金的6%为村集体分红。资产所有权、收益权归村集体所有。</t>
        </is>
      </c>
      <c r="G779" s="65" t="n">
        <v>40</v>
      </c>
      <c r="H779" s="34" t="inlineStr">
        <is>
          <t>发展村集体经济，提升村集体经济收入。</t>
        </is>
      </c>
      <c r="I779" s="65" t="n">
        <v>1</v>
      </c>
      <c r="J779" s="164" t="n">
        <v>0.053</v>
      </c>
      <c r="K779" s="164" t="n">
        <v>0.2197</v>
      </c>
      <c r="L779" s="65" t="inlineStr">
        <is>
          <t>农业农村局</t>
        </is>
      </c>
      <c r="M779" s="65" t="inlineStr">
        <is>
          <t>耿湾乡</t>
        </is>
      </c>
      <c r="N779" s="65" t="n">
        <v>2020.12</v>
      </c>
      <c r="O779" s="65" t="n"/>
    </row>
    <row r="780" ht="41" customFormat="1" customHeight="1" s="2">
      <c r="A780" s="53" t="inlineStr">
        <is>
          <t>(六)</t>
        </is>
      </c>
      <c r="B780" s="55" t="inlineStr">
        <is>
          <t>小额信贷等贷款贴息项目</t>
        </is>
      </c>
      <c r="C780" s="55" t="n"/>
      <c r="D780" s="55" t="n"/>
      <c r="E780" s="55" t="n"/>
      <c r="F780" s="55" t="n"/>
      <c r="G780" s="55" t="n">
        <v>3156.5</v>
      </c>
      <c r="H780" s="167" t="n"/>
      <c r="I780" s="55" t="n"/>
      <c r="J780" s="168" t="n"/>
      <c r="K780" s="168" t="n"/>
      <c r="L780" s="55" t="n"/>
      <c r="M780" s="55" t="n"/>
      <c r="N780" s="55" t="n"/>
      <c r="O780" s="55" t="n"/>
    </row>
    <row r="781" ht="33.75" customFormat="1" customHeight="1" s="2">
      <c r="A781" s="21" t="inlineStr">
        <is>
          <t>1.1</t>
        </is>
      </c>
      <c r="B781" s="24" t="inlineStr">
        <is>
          <t>小额扶贫贷款贴息合计</t>
        </is>
      </c>
      <c r="C781" s="24" t="inlineStr">
        <is>
          <t>续建</t>
        </is>
      </c>
      <c r="D781" s="24" t="inlineStr">
        <is>
          <t>2021.01-2021.12</t>
        </is>
      </c>
      <c r="E781" s="24" t="inlineStr">
        <is>
          <t>全县20个
乡镇</t>
        </is>
      </c>
      <c r="F781" s="31" t="inlineStr">
        <is>
          <t>全县20个乡镇农户投放小额扶贫贷款，落实贴息资金。</t>
        </is>
      </c>
      <c r="G781" s="24" t="n">
        <v>1350</v>
      </c>
      <c r="H781" s="31" t="inlineStr">
        <is>
          <t>解决贫困户发展生产资金短缺问题，促进农民增收，实现产业脱贫。</t>
        </is>
      </c>
      <c r="I781" s="24" t="n">
        <v>163</v>
      </c>
      <c r="J781" s="160" t="n">
        <v>0.3485</v>
      </c>
      <c r="K781" s="160" t="n">
        <v>1.21975</v>
      </c>
      <c r="L781" s="24" t="inlineStr">
        <is>
          <t>财政综合事务中心</t>
        </is>
      </c>
      <c r="M781" s="24" t="inlineStr">
        <is>
          <t>各乡镇</t>
        </is>
      </c>
      <c r="N781" s="24" t="n">
        <v>2020.12</v>
      </c>
      <c r="O781" s="24" t="n"/>
    </row>
    <row r="782" ht="33.75" customFormat="1" customHeight="1" s="2">
      <c r="A782" s="21" t="inlineStr">
        <is>
          <t>2.1</t>
        </is>
      </c>
      <c r="B782" s="24" t="inlineStr">
        <is>
          <t>其他产业贷款贴息合计</t>
        </is>
      </c>
      <c r="C782" s="24" t="n"/>
      <c r="D782" s="24" t="inlineStr">
        <is>
          <t>2021.01-2021.12</t>
        </is>
      </c>
      <c r="E782" s="24" t="inlineStr">
        <is>
          <t>全县20个
乡镇</t>
        </is>
      </c>
      <c r="F782" s="31" t="inlineStr">
        <is>
          <t>全县20个乡镇落实其他产业贷款贴息。</t>
        </is>
      </c>
      <c r="G782" s="75" t="n">
        <v>392.5</v>
      </c>
      <c r="H782" s="31" t="inlineStr">
        <is>
          <t>解决贫困户发展生产资金短缺问题，促进农民增收，实现产业脱贫。</t>
        </is>
      </c>
      <c r="I782" s="24" t="n">
        <v>109</v>
      </c>
      <c r="J782" s="160" t="n">
        <v>0.2602</v>
      </c>
      <c r="K782" s="160" t="n">
        <v>0.5106000000000001</v>
      </c>
      <c r="L782" s="24" t="inlineStr">
        <is>
          <t>财政综合事务中心</t>
        </is>
      </c>
      <c r="M782" s="24" t="inlineStr">
        <is>
          <t>各乡镇</t>
        </is>
      </c>
      <c r="N782" s="24" t="n">
        <v>2020.12</v>
      </c>
      <c r="O782" s="24" t="n"/>
    </row>
    <row r="783" ht="33.75" customFormat="1" customHeight="1" s="2">
      <c r="A783" s="21" t="inlineStr">
        <is>
          <t>3.1</t>
        </is>
      </c>
      <c r="B783" s="24" t="inlineStr">
        <is>
          <t>精准扶贫专项贷款贴息合计</t>
        </is>
      </c>
      <c r="C783" s="24" t="inlineStr">
        <is>
          <t>续建</t>
        </is>
      </c>
      <c r="D783" s="24" t="inlineStr">
        <is>
          <t>2021.01-2021.12</t>
        </is>
      </c>
      <c r="E783" s="24" t="inlineStr">
        <is>
          <t>全县20个乡镇</t>
        </is>
      </c>
      <c r="F783" s="31" t="inlineStr">
        <is>
          <t>为全县14143户贫困户投放精准扶贫贷款31875万元，贴息1514万元。</t>
        </is>
      </c>
      <c r="G783" s="24" t="n">
        <v>1514</v>
      </c>
      <c r="H783" s="31" t="inlineStr">
        <is>
          <t>解决贫困户发展生产资金短缺问题，促进农民增收，实现产业脱贫。</t>
        </is>
      </c>
      <c r="I783" s="24" t="n">
        <v>246</v>
      </c>
      <c r="J783" s="160" t="n">
        <v>1.4143</v>
      </c>
      <c r="K783" s="160" t="n">
        <v>6.2237</v>
      </c>
      <c r="L783" s="24" t="inlineStr">
        <is>
          <t>财政综合事务中心</t>
        </is>
      </c>
      <c r="M783" s="24" t="inlineStr">
        <is>
          <t>各乡镇</t>
        </is>
      </c>
      <c r="N783" s="24" t="n">
        <v>2020.12</v>
      </c>
      <c r="O783" s="24" t="n"/>
    </row>
    <row r="784" ht="30" customFormat="1" customHeight="1" s="2">
      <c r="A784" s="53" t="inlineStr">
        <is>
          <t>（七）</t>
        </is>
      </c>
      <c r="B784" s="55" t="inlineStr">
        <is>
          <t>产业配套设施建设</t>
        </is>
      </c>
      <c r="C784" s="55" t="n"/>
      <c r="D784" s="55" t="n"/>
      <c r="E784" s="55" t="n"/>
      <c r="F784" s="123" t="n"/>
      <c r="G784" s="55">
        <f>G785+G852+G897</f>
        <v/>
      </c>
      <c r="H784" s="123" t="n"/>
      <c r="I784" s="55" t="n"/>
      <c r="J784" s="168" t="n"/>
      <c r="K784" s="168" t="n"/>
      <c r="L784" s="55" t="n"/>
      <c r="M784" s="55" t="n"/>
      <c r="N784" s="55" t="n"/>
      <c r="O784" s="55" t="n"/>
    </row>
    <row r="785" ht="24" customFormat="1" customHeight="1" s="2">
      <c r="A785" s="51" t="inlineStr">
        <is>
          <t>1</t>
        </is>
      </c>
      <c r="B785" s="48" t="inlineStr">
        <is>
          <t>产业路项目</t>
        </is>
      </c>
      <c r="C785" s="48" t="n"/>
      <c r="D785" s="48" t="n"/>
      <c r="E785" s="48" t="n"/>
      <c r="F785" s="79" t="n"/>
      <c r="G785" s="48">
        <f>G786</f>
        <v/>
      </c>
      <c r="H785" s="79" t="n"/>
      <c r="I785" s="48" t="n"/>
      <c r="J785" s="166" t="n"/>
      <c r="K785" s="166" t="n"/>
      <c r="L785" s="48" t="n"/>
      <c r="M785" s="48" t="n"/>
      <c r="N785" s="48" t="n"/>
      <c r="O785" s="48" t="n"/>
    </row>
    <row r="786" ht="41" customFormat="1" customHeight="1" s="2">
      <c r="A786" s="21" t="inlineStr">
        <is>
          <t>1.1</t>
        </is>
      </c>
      <c r="B786" s="158" t="inlineStr">
        <is>
          <t>产业路建设合计</t>
        </is>
      </c>
      <c r="C786" s="24" t="inlineStr">
        <is>
          <t>新建/
续建</t>
        </is>
      </c>
      <c r="D786" s="24" t="inlineStr">
        <is>
          <t>2020.03-2021.11</t>
        </is>
      </c>
      <c r="E786" s="24" t="inlineStr">
        <is>
          <t>各乡镇</t>
        </is>
      </c>
      <c r="F786" s="31" t="inlineStr">
        <is>
          <t>新建（续建）产业道路65条464.523公里。</t>
        </is>
      </c>
      <c r="G786" s="24">
        <f>SUM(G787:G851)</f>
        <v/>
      </c>
      <c r="H786" s="31" t="inlineStr">
        <is>
          <t>解决群众出行及运输困难的问题。</t>
        </is>
      </c>
      <c r="I786" s="159">
        <f>SUM(I787:I826)</f>
        <v/>
      </c>
      <c r="J786" s="160">
        <f>SUM(J787:J826)</f>
        <v/>
      </c>
      <c r="K786" s="160">
        <f>SUM(K787:K826)</f>
        <v/>
      </c>
      <c r="L786" s="24" t="inlineStr">
        <is>
          <t>交运局</t>
        </is>
      </c>
      <c r="M786" s="24" t="inlineStr">
        <is>
          <t>公路局</t>
        </is>
      </c>
      <c r="N786" s="24" t="n"/>
      <c r="O786" s="24" t="n"/>
    </row>
    <row r="787" ht="41" customFormat="1" customHeight="1" s="2">
      <c r="A787" s="26" t="inlineStr">
        <is>
          <t>（1）</t>
        </is>
      </c>
      <c r="B787" s="161" t="inlineStr">
        <is>
          <t>八珠乡白塬村李咀组砂砾路工程</t>
        </is>
      </c>
      <c r="C787" s="29" t="inlineStr">
        <is>
          <t>续建</t>
        </is>
      </c>
      <c r="D787" s="29" t="inlineStr">
        <is>
          <t>2020.03-2021.11</t>
        </is>
      </c>
      <c r="E787" s="29" t="inlineStr">
        <is>
          <t>八珠</t>
        </is>
      </c>
      <c r="F787" s="62" t="inlineStr">
        <is>
          <t>建设砂砾路工程9.225公里。</t>
        </is>
      </c>
      <c r="G787" s="29" t="n">
        <v>290.7871</v>
      </c>
      <c r="H787" s="62" t="inlineStr">
        <is>
          <t>解决群众出行及运输困难的问题。</t>
        </is>
      </c>
      <c r="I787" s="162" t="n">
        <v>1</v>
      </c>
      <c r="J787" s="163" t="n">
        <v>0.0124</v>
      </c>
      <c r="K787" s="163" t="n">
        <v>4.89</v>
      </c>
      <c r="L787" s="29" t="inlineStr">
        <is>
          <t>交运局</t>
        </is>
      </c>
      <c r="M787" s="29" t="inlineStr">
        <is>
          <t>公路局</t>
        </is>
      </c>
      <c r="N787" s="29" t="n">
        <v>2020.12</v>
      </c>
      <c r="O787" s="29" t="n"/>
    </row>
    <row r="788" ht="41" customFormat="1" customHeight="1" s="2">
      <c r="A788" s="26" t="inlineStr">
        <is>
          <t>（2）</t>
        </is>
      </c>
      <c r="B788" s="161" t="inlineStr">
        <is>
          <t>天池乡梁塬湖羊标准化养殖示范合作社砂砾路工程</t>
        </is>
      </c>
      <c r="C788" s="29" t="inlineStr">
        <is>
          <t>续建</t>
        </is>
      </c>
      <c r="D788" s="29" t="inlineStr">
        <is>
          <t>2020.03-2021.11</t>
        </is>
      </c>
      <c r="E788" s="29" t="inlineStr">
        <is>
          <t>天池</t>
        </is>
      </c>
      <c r="F788" s="62" t="inlineStr">
        <is>
          <t>建设砂砾路工程4.33公里。</t>
        </is>
      </c>
      <c r="G788" s="29" t="n">
        <v>259.2671</v>
      </c>
      <c r="H788" s="62" t="inlineStr">
        <is>
          <t>解决群众出行及运输困难的问题。</t>
        </is>
      </c>
      <c r="I788" s="162" t="n">
        <v>1</v>
      </c>
      <c r="J788" s="163" t="n">
        <v>0.015</v>
      </c>
      <c r="K788" s="163" t="n">
        <v>0.0694</v>
      </c>
      <c r="L788" s="29" t="inlineStr">
        <is>
          <t>交运局</t>
        </is>
      </c>
      <c r="M788" s="29" t="inlineStr">
        <is>
          <t>公路局</t>
        </is>
      </c>
      <c r="N788" s="29" t="n">
        <v>2020.12</v>
      </c>
      <c r="O788" s="29" t="n"/>
    </row>
    <row r="789" ht="33.75" customFormat="1" customHeight="1" s="2">
      <c r="A789" s="26" t="inlineStr">
        <is>
          <t>（3）</t>
        </is>
      </c>
      <c r="B789" s="65" t="inlineStr">
        <is>
          <t>环县甜水镇张铁村老国道至王洼子砂砾路工程</t>
        </is>
      </c>
      <c r="C789" s="65" t="inlineStr">
        <is>
          <t>新建</t>
        </is>
      </c>
      <c r="D789" s="65" t="inlineStr">
        <is>
          <t>2021.03-2021.11</t>
        </is>
      </c>
      <c r="E789" s="65" t="inlineStr">
        <is>
          <t>甜水镇</t>
        </is>
      </c>
      <c r="F789" s="34" t="inlineStr">
        <is>
          <t>建设砂砾路工程2.96公里</t>
        </is>
      </c>
      <c r="G789" s="65" t="n">
        <v>75.57599999999999</v>
      </c>
      <c r="H789" s="34" t="inlineStr">
        <is>
          <t>解决群众出行及运输困难的问题。</t>
        </is>
      </c>
      <c r="I789" s="65" t="n">
        <v>1</v>
      </c>
      <c r="J789" s="164" t="n">
        <v>0.0013</v>
      </c>
      <c r="K789" s="164" t="n">
        <v>0.0051</v>
      </c>
      <c r="L789" s="65" t="inlineStr">
        <is>
          <t>交运局</t>
        </is>
      </c>
      <c r="M789" s="65" t="inlineStr">
        <is>
          <t>公路局</t>
        </is>
      </c>
      <c r="N789" s="29" t="n">
        <v>2020.12</v>
      </c>
      <c r="O789" s="65" t="n"/>
    </row>
    <row r="790" ht="41" customFormat="1" customHeight="1" s="2">
      <c r="A790" s="26" t="inlineStr">
        <is>
          <t>（4）</t>
        </is>
      </c>
      <c r="B790" s="65" t="inlineStr">
        <is>
          <t>环县甜水镇张铁村老国道至武新庄砂砾路工程</t>
        </is>
      </c>
      <c r="C790" s="65" t="inlineStr">
        <is>
          <t>新建</t>
        </is>
      </c>
      <c r="D790" s="65" t="inlineStr">
        <is>
          <t>2021.03-2021.11</t>
        </is>
      </c>
      <c r="E790" s="65" t="inlineStr">
        <is>
          <t>甜水镇</t>
        </is>
      </c>
      <c r="F790" s="34" t="inlineStr">
        <is>
          <t>建设砂砾路工程3.04公里</t>
        </is>
      </c>
      <c r="G790" s="65" t="n">
        <v>76.09269999999999</v>
      </c>
      <c r="H790" s="34" t="inlineStr">
        <is>
          <t>解决群众出行及运输困难的问题。</t>
        </is>
      </c>
      <c r="I790" s="65" t="n">
        <v>1</v>
      </c>
      <c r="J790" s="164" t="n">
        <v>0.0013</v>
      </c>
      <c r="K790" s="164" t="n">
        <v>0.0051</v>
      </c>
      <c r="L790" s="65" t="inlineStr">
        <is>
          <t>交运局</t>
        </is>
      </c>
      <c r="M790" s="65" t="inlineStr">
        <is>
          <t>公路局</t>
        </is>
      </c>
      <c r="N790" s="29" t="n">
        <v>2020.12</v>
      </c>
      <c r="O790" s="65" t="n"/>
    </row>
    <row r="791" ht="45" customFormat="1" customHeight="1" s="2">
      <c r="A791" s="26" t="inlineStr">
        <is>
          <t>（5）</t>
        </is>
      </c>
      <c r="B791" s="161" t="inlineStr">
        <is>
          <t>合道镇赵台村兰掌湾梁至常崾岘吊岭山梁油路工程</t>
        </is>
      </c>
      <c r="C791" s="29" t="inlineStr">
        <is>
          <t>续建</t>
        </is>
      </c>
      <c r="D791" s="29" t="inlineStr">
        <is>
          <t>2020.03-2021.11</t>
        </is>
      </c>
      <c r="E791" s="29" t="inlineStr">
        <is>
          <t>合道</t>
        </is>
      </c>
      <c r="F791" s="62" t="inlineStr">
        <is>
          <t>建设油路工程2.719公里。</t>
        </is>
      </c>
      <c r="G791" s="29" t="n">
        <v>160.1079</v>
      </c>
      <c r="H791" s="62" t="inlineStr">
        <is>
          <t>解决群众出行及运输困难的问题。</t>
        </is>
      </c>
      <c r="I791" s="162" t="n">
        <v>2</v>
      </c>
      <c r="J791" s="163" t="n">
        <v>0.0308</v>
      </c>
      <c r="K791" s="163" t="n">
        <v>0.1378</v>
      </c>
      <c r="L791" s="29" t="inlineStr">
        <is>
          <t>交运局</t>
        </is>
      </c>
      <c r="M791" s="29" t="inlineStr">
        <is>
          <t>公路局</t>
        </is>
      </c>
      <c r="N791" s="29" t="n">
        <v>2020.12</v>
      </c>
      <c r="O791" s="29" t="n"/>
    </row>
    <row r="792" ht="34" customFormat="1" customHeight="1" s="2">
      <c r="A792" s="26" t="inlineStr">
        <is>
          <t>（6）</t>
        </is>
      </c>
      <c r="B792" s="29" t="inlineStr">
        <is>
          <t>甜水镇张铁村吴高山至潘山砂砾路工程</t>
        </is>
      </c>
      <c r="C792" s="29" t="inlineStr">
        <is>
          <t>续建</t>
        </is>
      </c>
      <c r="D792" s="65" t="inlineStr">
        <is>
          <t>2020.03-2021.11</t>
        </is>
      </c>
      <c r="E792" s="65" t="inlineStr">
        <is>
          <t>甜水</t>
        </is>
      </c>
      <c r="F792" s="62" t="inlineStr">
        <is>
          <t>建设砂砾路工程10.077公里。</t>
        </is>
      </c>
      <c r="G792" s="163" t="n">
        <v>304.1493</v>
      </c>
      <c r="H792" s="34" t="inlineStr">
        <is>
          <t>解决群众出行及运输困难的问题。</t>
        </is>
      </c>
      <c r="I792" s="29" t="n">
        <v>1</v>
      </c>
      <c r="J792" s="163" t="n">
        <v>0.021</v>
      </c>
      <c r="K792" s="163" t="n">
        <v>0.0866</v>
      </c>
      <c r="L792" s="65" t="inlineStr">
        <is>
          <t>交运局</t>
        </is>
      </c>
      <c r="M792" s="65" t="inlineStr">
        <is>
          <t>公路局</t>
        </is>
      </c>
      <c r="N792" s="29" t="n">
        <v>2020.12</v>
      </c>
      <c r="O792" s="65" t="n"/>
    </row>
    <row r="793" ht="34" customFormat="1" customHeight="1" s="2">
      <c r="A793" s="26" t="inlineStr">
        <is>
          <t>（7）</t>
        </is>
      </c>
      <c r="B793" s="29" t="inlineStr">
        <is>
          <t>甜水镇何塬组至白家沟组砂砾路工程</t>
        </is>
      </c>
      <c r="C793" s="29" t="inlineStr">
        <is>
          <t>续建</t>
        </is>
      </c>
      <c r="D793" s="65" t="inlineStr">
        <is>
          <t>2020.03-2021.11</t>
        </is>
      </c>
      <c r="E793" s="65" t="inlineStr">
        <is>
          <t>甜水</t>
        </is>
      </c>
      <c r="F793" s="62" t="inlineStr">
        <is>
          <t>建设砂砾路工程7.089公里。</t>
        </is>
      </c>
      <c r="G793" s="29" t="n">
        <v>253.1348</v>
      </c>
      <c r="H793" s="34" t="inlineStr">
        <is>
          <t>解决群众出行及运输困难的问题。</t>
        </is>
      </c>
      <c r="I793" s="151" t="n"/>
      <c r="J793" s="151" t="n"/>
      <c r="K793" s="151" t="n"/>
      <c r="L793" s="65" t="inlineStr">
        <is>
          <t>交运局</t>
        </is>
      </c>
      <c r="M793" s="65" t="inlineStr">
        <is>
          <t>公路局</t>
        </is>
      </c>
      <c r="N793" s="29" t="n">
        <v>2020.12</v>
      </c>
      <c r="O793" s="65" t="n"/>
    </row>
    <row r="794" ht="34" customFormat="1" customHeight="1" s="2">
      <c r="A794" s="26" t="inlineStr">
        <is>
          <t>（8）</t>
        </is>
      </c>
      <c r="B794" s="29" t="inlineStr">
        <is>
          <t>甜水镇张铁村鲁城至潘山砂砾路工程</t>
        </is>
      </c>
      <c r="C794" s="29" t="inlineStr">
        <is>
          <t>续建</t>
        </is>
      </c>
      <c r="D794" s="65" t="inlineStr">
        <is>
          <t>2020.03-2021.11</t>
        </is>
      </c>
      <c r="E794" s="65" t="inlineStr">
        <is>
          <t>甜水</t>
        </is>
      </c>
      <c r="F794" s="62" t="inlineStr">
        <is>
          <t>建设砂砾路工程10.104公里。</t>
        </is>
      </c>
      <c r="G794" s="29" t="n">
        <v>302.4087</v>
      </c>
      <c r="H794" s="34" t="inlineStr">
        <is>
          <t>解决群众出行及运输困难的问题。</t>
        </is>
      </c>
      <c r="I794" s="29" t="n">
        <v>3</v>
      </c>
      <c r="J794" s="163" t="n">
        <v>0.0017</v>
      </c>
      <c r="K794" s="163" t="n">
        <v>0.0058</v>
      </c>
      <c r="L794" s="65" t="inlineStr">
        <is>
          <t>交运局</t>
        </is>
      </c>
      <c r="M794" s="65" t="inlineStr">
        <is>
          <t>公路局</t>
        </is>
      </c>
      <c r="N794" s="29" t="n">
        <v>2020.12</v>
      </c>
      <c r="O794" s="65" t="n"/>
    </row>
    <row r="795" ht="33.75" customFormat="1" customHeight="1" s="2">
      <c r="A795" s="26" t="inlineStr">
        <is>
          <t>（9）</t>
        </is>
      </c>
      <c r="B795" s="29" t="inlineStr">
        <is>
          <t>木钵镇坪子塬村柏林沟组狼刺湾至豆家塬砂砾路工程</t>
        </is>
      </c>
      <c r="C795" s="29" t="inlineStr">
        <is>
          <t>续建</t>
        </is>
      </c>
      <c r="D795" s="65" t="inlineStr">
        <is>
          <t>2020.03-2021.11</t>
        </is>
      </c>
      <c r="E795" s="65" t="inlineStr">
        <is>
          <t>木钵</t>
        </is>
      </c>
      <c r="F795" s="62" t="inlineStr">
        <is>
          <t>建设砂砾路工程9.257公里。</t>
        </is>
      </c>
      <c r="G795" s="29" t="n">
        <v>341.6471</v>
      </c>
      <c r="H795" s="34" t="inlineStr">
        <is>
          <t>解决群众出行及运输困难的问题。</t>
        </is>
      </c>
      <c r="I795" s="29" t="n">
        <v>1</v>
      </c>
      <c r="J795" s="163" t="n">
        <v>0.0043</v>
      </c>
      <c r="K795" s="163" t="n">
        <v>0.0186</v>
      </c>
      <c r="L795" s="65" t="inlineStr">
        <is>
          <t>交运局</t>
        </is>
      </c>
      <c r="M795" s="65" t="inlineStr">
        <is>
          <t>公路局</t>
        </is>
      </c>
      <c r="N795" s="29" t="n">
        <v>2020.12</v>
      </c>
      <c r="O795" s="65" t="n"/>
    </row>
    <row r="796" ht="45" customFormat="1" customHeight="1" s="2">
      <c r="A796" s="26" t="inlineStr">
        <is>
          <t>（10）</t>
        </is>
      </c>
      <c r="B796" s="161" t="inlineStr">
        <is>
          <t>毛井镇丁连掌村裴掌组万只湖羊标准化养殖示范合作社砂砾路工程</t>
        </is>
      </c>
      <c r="C796" s="29" t="inlineStr">
        <is>
          <t>续建</t>
        </is>
      </c>
      <c r="D796" s="29" t="inlineStr">
        <is>
          <t>2020.03-2021.11</t>
        </is>
      </c>
      <c r="E796" s="29" t="inlineStr">
        <is>
          <t>毛井</t>
        </is>
      </c>
      <c r="F796" s="62" t="inlineStr">
        <is>
          <t>建设砂砾路工程5.001公里。</t>
        </is>
      </c>
      <c r="G796" s="29" t="n">
        <v>185.1493</v>
      </c>
      <c r="H796" s="62" t="inlineStr">
        <is>
          <t>解决群众出行及运输困难的问题。</t>
        </is>
      </c>
      <c r="I796" s="162" t="n">
        <v>1</v>
      </c>
      <c r="J796" s="163" t="n">
        <v>0.0049</v>
      </c>
      <c r="K796" s="163" t="n">
        <v>0.0194</v>
      </c>
      <c r="L796" s="29" t="inlineStr">
        <is>
          <t>交运局</t>
        </is>
      </c>
      <c r="M796" s="29" t="inlineStr">
        <is>
          <t>公路局</t>
        </is>
      </c>
      <c r="N796" s="29" t="n">
        <v>2020.12</v>
      </c>
      <c r="O796" s="29" t="n"/>
    </row>
    <row r="797" ht="33.75" customFormat="1" customHeight="1" s="2">
      <c r="A797" s="26" t="inlineStr">
        <is>
          <t>（11）</t>
        </is>
      </c>
      <c r="B797" s="161" t="inlineStr">
        <is>
          <t>木钵镇千只湖羊标准化养殖示范专业合作社砂砾路工程</t>
        </is>
      </c>
      <c r="C797" s="29" t="inlineStr">
        <is>
          <t>续建</t>
        </is>
      </c>
      <c r="D797" s="29" t="inlineStr">
        <is>
          <t>2020.03-2021.11</t>
        </is>
      </c>
      <c r="E797" s="29" t="inlineStr">
        <is>
          <t>木钵</t>
        </is>
      </c>
      <c r="F797" s="62" t="inlineStr">
        <is>
          <t>建设砂砾路工程3.687公里。</t>
        </is>
      </c>
      <c r="G797" s="29" t="n">
        <v>204.5569</v>
      </c>
      <c r="H797" s="62" t="inlineStr">
        <is>
          <t>解决群众出行及运输困难的问题。</t>
        </is>
      </c>
      <c r="I797" s="162" t="n">
        <v>1</v>
      </c>
      <c r="J797" s="163" t="n">
        <v>0.0092</v>
      </c>
      <c r="K797" s="163" t="n">
        <v>0.0418</v>
      </c>
      <c r="L797" s="29" t="inlineStr">
        <is>
          <t>交运局</t>
        </is>
      </c>
      <c r="M797" s="29" t="inlineStr">
        <is>
          <t>公路局</t>
        </is>
      </c>
      <c r="N797" s="29" t="n">
        <v>2020.12</v>
      </c>
      <c r="O797" s="29" t="n"/>
    </row>
    <row r="798" ht="36.75" customFormat="1" customHeight="1" s="2">
      <c r="A798" s="26" t="inlineStr">
        <is>
          <t>（12）</t>
        </is>
      </c>
      <c r="B798" s="161" t="inlineStr">
        <is>
          <t>合道镇千只湖羊标准化养殖示范专业合作社砂砾路工程</t>
        </is>
      </c>
      <c r="C798" s="29" t="inlineStr">
        <is>
          <t>续建</t>
        </is>
      </c>
      <c r="D798" s="29" t="inlineStr">
        <is>
          <t>2020.03-2021.11</t>
        </is>
      </c>
      <c r="E798" s="29" t="inlineStr">
        <is>
          <t>合道</t>
        </is>
      </c>
      <c r="F798" s="62" t="inlineStr">
        <is>
          <t>建设砂砾路工程4.248公里。</t>
        </is>
      </c>
      <c r="G798" s="29" t="n">
        <v>104.4832</v>
      </c>
      <c r="H798" s="62" t="inlineStr">
        <is>
          <t>解决群众出行及运输困难的问题。</t>
        </is>
      </c>
      <c r="I798" s="162" t="n">
        <v>6</v>
      </c>
      <c r="J798" s="163" t="n">
        <v>0.108</v>
      </c>
      <c r="K798" s="163" t="n">
        <v>0.4784</v>
      </c>
      <c r="L798" s="29" t="inlineStr">
        <is>
          <t>交运局</t>
        </is>
      </c>
      <c r="M798" s="29" t="inlineStr">
        <is>
          <t>公路局</t>
        </is>
      </c>
      <c r="N798" s="29" t="n">
        <v>2020.12</v>
      </c>
      <c r="O798" s="29" t="n"/>
    </row>
    <row r="799" ht="36.75" customFormat="1" customHeight="1" s="2">
      <c r="A799" s="26" t="inlineStr">
        <is>
          <t>（13）</t>
        </is>
      </c>
      <c r="B799" s="161" t="inlineStr">
        <is>
          <t>虎洞镇千只湖羊标准化养殖示范专业合作社砂砾路工程</t>
        </is>
      </c>
      <c r="C799" s="29" t="inlineStr">
        <is>
          <t>续建</t>
        </is>
      </c>
      <c r="D799" s="29" t="inlineStr">
        <is>
          <t>2020.03-2021.11</t>
        </is>
      </c>
      <c r="E799" s="29" t="inlineStr">
        <is>
          <t>虎洞</t>
        </is>
      </c>
      <c r="F799" s="62" t="inlineStr">
        <is>
          <t>建设砂砾路工程3.22公里。</t>
        </is>
      </c>
      <c r="G799" s="29" t="n">
        <v>61.2223</v>
      </c>
      <c r="H799" s="62" t="inlineStr">
        <is>
          <t>解决群众出行及运输困难的问题。</t>
        </is>
      </c>
      <c r="I799" s="162" t="n">
        <v>3</v>
      </c>
      <c r="J799" s="163" t="n">
        <v>0.0369</v>
      </c>
      <c r="K799" s="163" t="n">
        <v>0.1608</v>
      </c>
      <c r="L799" s="29" t="inlineStr">
        <is>
          <t>交运局</t>
        </is>
      </c>
      <c r="M799" s="29" t="inlineStr">
        <is>
          <t>公路局</t>
        </is>
      </c>
      <c r="N799" s="29" t="n">
        <v>2020.12</v>
      </c>
      <c r="O799" s="29" t="n"/>
    </row>
    <row r="800" ht="36.75" customFormat="1" customHeight="1" s="2">
      <c r="A800" s="26" t="inlineStr">
        <is>
          <t>（14）</t>
        </is>
      </c>
      <c r="B800" s="161" t="inlineStr">
        <is>
          <t>樊家川千只湖羊标准化养殖示范专业合作社砂砾路工程</t>
        </is>
      </c>
      <c r="C800" s="29" t="inlineStr">
        <is>
          <t>续建</t>
        </is>
      </c>
      <c r="D800" s="29" t="inlineStr">
        <is>
          <t>2020.03-2021.11</t>
        </is>
      </c>
      <c r="E800" s="29" t="inlineStr">
        <is>
          <t>樊家川</t>
        </is>
      </c>
      <c r="F800" s="62" t="inlineStr">
        <is>
          <t>建设砂砾路工程0.6公里。</t>
        </is>
      </c>
      <c r="G800" s="29" t="n">
        <v>16.3327</v>
      </c>
      <c r="H800" s="62" t="inlineStr">
        <is>
          <t>解决群众出行及运输困难的问题。</t>
        </is>
      </c>
      <c r="I800" s="162" t="n">
        <v>1</v>
      </c>
      <c r="J800" s="163" t="n">
        <v>0.0184</v>
      </c>
      <c r="K800" s="163" t="n">
        <v>0.0722</v>
      </c>
      <c r="L800" s="29" t="inlineStr">
        <is>
          <t>交运局</t>
        </is>
      </c>
      <c r="M800" s="29" t="inlineStr">
        <is>
          <t>公路局</t>
        </is>
      </c>
      <c r="N800" s="29" t="n">
        <v>2020.12</v>
      </c>
      <c r="O800" s="29" t="n"/>
    </row>
    <row r="801" ht="36.75" customFormat="1" customHeight="1" s="2">
      <c r="A801" s="26" t="inlineStr">
        <is>
          <t>（15）</t>
        </is>
      </c>
      <c r="B801" s="161" t="inlineStr">
        <is>
          <t>洪德镇千只湖羊标准化养殖示范专业合作社砂砾路工程</t>
        </is>
      </c>
      <c r="C801" s="29" t="inlineStr">
        <is>
          <t>续建</t>
        </is>
      </c>
      <c r="D801" s="29" t="inlineStr">
        <is>
          <t>2020.03-2021.11</t>
        </is>
      </c>
      <c r="E801" s="29" t="inlineStr">
        <is>
          <t>洪德</t>
        </is>
      </c>
      <c r="F801" s="62" t="inlineStr">
        <is>
          <t>建设砂砾路工程1.845公里。</t>
        </is>
      </c>
      <c r="G801" s="29" t="n">
        <v>38.6499</v>
      </c>
      <c r="H801" s="62" t="inlineStr">
        <is>
          <t>解决群众出行及运输困难的问题。</t>
        </is>
      </c>
      <c r="I801" s="162" t="n">
        <v>4</v>
      </c>
      <c r="J801" s="163" t="n">
        <v>0.0459</v>
      </c>
      <c r="K801" s="163" t="n">
        <v>0.2104</v>
      </c>
      <c r="L801" s="29" t="inlineStr">
        <is>
          <t>交运局</t>
        </is>
      </c>
      <c r="M801" s="29" t="inlineStr">
        <is>
          <t>公路局</t>
        </is>
      </c>
      <c r="N801" s="29" t="n">
        <v>2020.12</v>
      </c>
      <c r="O801" s="29" t="n"/>
    </row>
    <row r="802" ht="36.75" customFormat="1" customHeight="1" s="2">
      <c r="A802" s="26" t="inlineStr">
        <is>
          <t>（16）</t>
        </is>
      </c>
      <c r="B802" s="161" t="inlineStr">
        <is>
          <t>环城镇千只湖羊标准化养殖示范专业合作社砂砾路工程</t>
        </is>
      </c>
      <c r="C802" s="29" t="inlineStr">
        <is>
          <t>续建</t>
        </is>
      </c>
      <c r="D802" s="29" t="inlineStr">
        <is>
          <t>2020.03-2021.11</t>
        </is>
      </c>
      <c r="E802" s="29" t="inlineStr">
        <is>
          <t>环城</t>
        </is>
      </c>
      <c r="F802" s="62" t="inlineStr">
        <is>
          <t>建设砂砾路工程10.78公里。</t>
        </is>
      </c>
      <c r="G802" s="29" t="n">
        <v>231.3627</v>
      </c>
      <c r="H802" s="62" t="inlineStr">
        <is>
          <t>解决群众出行及运输困难的问题。</t>
        </is>
      </c>
      <c r="I802" s="162" t="n">
        <v>10</v>
      </c>
      <c r="J802" s="163" t="n">
        <v>0.0623</v>
      </c>
      <c r="K802" s="163" t="n">
        <v>0.2543</v>
      </c>
      <c r="L802" s="29" t="inlineStr">
        <is>
          <t>交运局</t>
        </is>
      </c>
      <c r="M802" s="29" t="inlineStr">
        <is>
          <t>公路局</t>
        </is>
      </c>
      <c r="N802" s="29" t="n">
        <v>2020.12</v>
      </c>
      <c r="O802" s="29" t="n"/>
    </row>
    <row r="803" ht="36.75" customFormat="1" customHeight="1" s="2">
      <c r="A803" s="26" t="inlineStr">
        <is>
          <t>（17）</t>
        </is>
      </c>
      <c r="B803" s="161" t="inlineStr">
        <is>
          <t>八珠乡千只湖羊标准化养殖示范专业合作社砂砾路工程</t>
        </is>
      </c>
      <c r="C803" s="29" t="inlineStr">
        <is>
          <t>续建</t>
        </is>
      </c>
      <c r="D803" s="29" t="inlineStr">
        <is>
          <t>2020.03-2021.11</t>
        </is>
      </c>
      <c r="E803" s="29" t="inlineStr">
        <is>
          <t>八珠</t>
        </is>
      </c>
      <c r="F803" s="62" t="inlineStr">
        <is>
          <t>建设砂砾路工程4.035公里。</t>
        </is>
      </c>
      <c r="G803" s="29" t="n">
        <v>136.1518</v>
      </c>
      <c r="H803" s="62" t="inlineStr">
        <is>
          <t>解决群众出行及运输困难的问题。</t>
        </is>
      </c>
      <c r="I803" s="162" t="n">
        <v>4</v>
      </c>
      <c r="J803" s="163" t="n">
        <v>0.056</v>
      </c>
      <c r="K803" s="163" t="n">
        <v>0.2355</v>
      </c>
      <c r="L803" s="29" t="inlineStr">
        <is>
          <t>交运局</t>
        </is>
      </c>
      <c r="M803" s="29" t="inlineStr">
        <is>
          <t>公路局</t>
        </is>
      </c>
      <c r="N803" s="29" t="n">
        <v>2020.12</v>
      </c>
      <c r="O803" s="29" t="n"/>
    </row>
    <row r="804" ht="36.75" customFormat="1" customHeight="1" s="2">
      <c r="A804" s="26" t="inlineStr">
        <is>
          <t>（18）</t>
        </is>
      </c>
      <c r="B804" s="161" t="inlineStr">
        <is>
          <t>车道乡千只湖羊标准化养殖示范专业合作社砂砾路工程</t>
        </is>
      </c>
      <c r="C804" s="29" t="inlineStr">
        <is>
          <t>续建</t>
        </is>
      </c>
      <c r="D804" s="29" t="inlineStr">
        <is>
          <t>2020.03-2021.11</t>
        </is>
      </c>
      <c r="E804" s="29" t="inlineStr">
        <is>
          <t>车道</t>
        </is>
      </c>
      <c r="F804" s="62" t="inlineStr">
        <is>
          <t>建设砂砾路工程7.612公里。</t>
        </is>
      </c>
      <c r="G804" s="29" t="n">
        <v>325.0689</v>
      </c>
      <c r="H804" s="62" t="inlineStr">
        <is>
          <t>解决群众出行及运输困难的问题。</t>
        </is>
      </c>
      <c r="I804" s="162" t="n">
        <v>5</v>
      </c>
      <c r="J804" s="163" t="n">
        <v>0.08939999999999999</v>
      </c>
      <c r="K804" s="163" t="n">
        <v>0.3824</v>
      </c>
      <c r="L804" s="29" t="inlineStr">
        <is>
          <t>交运局</t>
        </is>
      </c>
      <c r="M804" s="29" t="inlineStr">
        <is>
          <t>公路局</t>
        </is>
      </c>
      <c r="N804" s="29" t="n">
        <v>2020.12</v>
      </c>
      <c r="O804" s="29" t="n"/>
    </row>
    <row r="805" ht="36.75" customFormat="1" customHeight="1" s="2">
      <c r="A805" s="26" t="inlineStr">
        <is>
          <t>（19）</t>
        </is>
      </c>
      <c r="B805" s="161" t="inlineStr">
        <is>
          <t>芦家湾乡千只湖羊标准化养殖示范专业合作社砂砾路工程</t>
        </is>
      </c>
      <c r="C805" s="29" t="inlineStr">
        <is>
          <t>续建</t>
        </is>
      </c>
      <c r="D805" s="29" t="inlineStr">
        <is>
          <t>2020.03-2021.11</t>
        </is>
      </c>
      <c r="E805" s="29" t="inlineStr">
        <is>
          <t>芦家湾</t>
        </is>
      </c>
      <c r="F805" s="62" t="inlineStr">
        <is>
          <t>建设砂砾路工程9.49公里。</t>
        </is>
      </c>
      <c r="G805" s="29" t="n">
        <v>359.3532</v>
      </c>
      <c r="H805" s="62" t="inlineStr">
        <is>
          <t>解决群众出行及运输困难的问题。</t>
        </is>
      </c>
      <c r="I805" s="162" t="n">
        <v>7</v>
      </c>
      <c r="J805" s="163" t="n">
        <v>0.099</v>
      </c>
      <c r="K805" s="163" t="n">
        <v>0.4154</v>
      </c>
      <c r="L805" s="29" t="inlineStr">
        <is>
          <t>交运局</t>
        </is>
      </c>
      <c r="M805" s="29" t="inlineStr">
        <is>
          <t>公路局</t>
        </is>
      </c>
      <c r="N805" s="29" t="n">
        <v>2020.12</v>
      </c>
      <c r="O805" s="29" t="n"/>
    </row>
    <row r="806" ht="36.75" customFormat="1" customHeight="1" s="2">
      <c r="A806" s="26" t="inlineStr">
        <is>
          <t>（20）</t>
        </is>
      </c>
      <c r="B806" s="161" t="inlineStr">
        <is>
          <t>毛井镇千只湖羊标准化养殖示范专业合作社砂砾路工程</t>
        </is>
      </c>
      <c r="C806" s="29" t="inlineStr">
        <is>
          <t>续建</t>
        </is>
      </c>
      <c r="D806" s="29" t="inlineStr">
        <is>
          <t>2020.03-2021.11</t>
        </is>
      </c>
      <c r="E806" s="29" t="inlineStr">
        <is>
          <t>毛井</t>
        </is>
      </c>
      <c r="F806" s="62" t="inlineStr">
        <is>
          <t>建设砂砾路工程1.387公里。</t>
        </is>
      </c>
      <c r="G806" s="29" t="n">
        <v>32.0668</v>
      </c>
      <c r="H806" s="62" t="inlineStr">
        <is>
          <t>解决群众出行及运输困难的问题。</t>
        </is>
      </c>
      <c r="I806" s="162" t="n">
        <v>2</v>
      </c>
      <c r="J806" s="163" t="n">
        <v>0.0428</v>
      </c>
      <c r="K806" s="163" t="n">
        <v>0.1901</v>
      </c>
      <c r="L806" s="29" t="inlineStr">
        <is>
          <t>交运局</t>
        </is>
      </c>
      <c r="M806" s="29" t="inlineStr">
        <is>
          <t>公路局</t>
        </is>
      </c>
      <c r="N806" s="29" t="n">
        <v>2020.12</v>
      </c>
      <c r="O806" s="29" t="n"/>
    </row>
    <row r="807" ht="36.75" customFormat="1" customHeight="1" s="2">
      <c r="A807" s="26" t="inlineStr">
        <is>
          <t>（21）</t>
        </is>
      </c>
      <c r="B807" s="161" t="inlineStr">
        <is>
          <t>天池乡千只湖羊标准化养殖示范专业合作社砂砾路工程</t>
        </is>
      </c>
      <c r="C807" s="29" t="inlineStr">
        <is>
          <t>续建</t>
        </is>
      </c>
      <c r="D807" s="29" t="inlineStr">
        <is>
          <t>2020.03-2021.11</t>
        </is>
      </c>
      <c r="E807" s="29" t="inlineStr">
        <is>
          <t>天池</t>
        </is>
      </c>
      <c r="F807" s="62" t="inlineStr">
        <is>
          <t>建设砂砾路工程5.137公里。</t>
        </is>
      </c>
      <c r="G807" s="29" t="n">
        <v>188.7157</v>
      </c>
      <c r="H807" s="62" t="inlineStr">
        <is>
          <t>解决群众出行及运输困难的问题。</t>
        </is>
      </c>
      <c r="I807" s="162" t="n">
        <v>9</v>
      </c>
      <c r="J807" s="163" t="n">
        <v>0.1286</v>
      </c>
      <c r="K807" s="163" t="n">
        <v>0.5278</v>
      </c>
      <c r="L807" s="29" t="inlineStr">
        <is>
          <t>交运局</t>
        </is>
      </c>
      <c r="M807" s="29" t="inlineStr">
        <is>
          <t>公路局</t>
        </is>
      </c>
      <c r="N807" s="29" t="n">
        <v>2020.12</v>
      </c>
      <c r="O807" s="29" t="n"/>
    </row>
    <row r="808" ht="36.75" customFormat="1" customHeight="1" s="2">
      <c r="A808" s="26" t="inlineStr">
        <is>
          <t>（22）</t>
        </is>
      </c>
      <c r="B808" s="161" t="inlineStr">
        <is>
          <t>小南沟乡千只湖羊标准化养殖示范专业合作社砂砾路工程</t>
        </is>
      </c>
      <c r="C808" s="29" t="inlineStr">
        <is>
          <t>续建</t>
        </is>
      </c>
      <c r="D808" s="29" t="inlineStr">
        <is>
          <t>2020.03-2021.11</t>
        </is>
      </c>
      <c r="E808" s="29" t="inlineStr">
        <is>
          <t>小南沟</t>
        </is>
      </c>
      <c r="F808" s="62" t="inlineStr">
        <is>
          <t>建设砂砾路工程5.675公里。</t>
        </is>
      </c>
      <c r="G808" s="29" t="n">
        <v>187.4363</v>
      </c>
      <c r="H808" s="62" t="inlineStr">
        <is>
          <t>解决群众出行及运输困难的问题。</t>
        </is>
      </c>
      <c r="I808" s="162" t="n">
        <v>3</v>
      </c>
      <c r="J808" s="163" t="n">
        <v>0.0454</v>
      </c>
      <c r="K808" s="163" t="n">
        <v>0.1935</v>
      </c>
      <c r="L808" s="29" t="inlineStr">
        <is>
          <t>交运局</t>
        </is>
      </c>
      <c r="M808" s="29" t="inlineStr">
        <is>
          <t>公路局</t>
        </is>
      </c>
      <c r="N808" s="29" t="n">
        <v>2020.12</v>
      </c>
      <c r="O808" s="29" t="n"/>
    </row>
    <row r="809" ht="36.75" customFormat="1" customHeight="1" s="2">
      <c r="A809" s="26" t="inlineStr">
        <is>
          <t>（23）</t>
        </is>
      </c>
      <c r="B809" s="161" t="inlineStr">
        <is>
          <t>曲子镇千只湖羊标准化养殖示范专业合作社砂砾路工程</t>
        </is>
      </c>
      <c r="C809" s="29" t="inlineStr">
        <is>
          <t>续建</t>
        </is>
      </c>
      <c r="D809" s="29" t="inlineStr">
        <is>
          <t>2020.03-2021.11</t>
        </is>
      </c>
      <c r="E809" s="29" t="inlineStr">
        <is>
          <t>曲子</t>
        </is>
      </c>
      <c r="F809" s="62" t="inlineStr">
        <is>
          <t>建设砂砾路工程0.835公里。</t>
        </is>
      </c>
      <c r="G809" s="29" t="n">
        <v>35.5803</v>
      </c>
      <c r="H809" s="62" t="inlineStr">
        <is>
          <t>解决群众出行及运输困难的问题。</t>
        </is>
      </c>
      <c r="I809" s="162" t="n">
        <v>3</v>
      </c>
      <c r="J809" s="163" t="n">
        <v>0.0156</v>
      </c>
      <c r="K809" s="163" t="n">
        <v>0.0598</v>
      </c>
      <c r="L809" s="29" t="inlineStr">
        <is>
          <t>交运局</t>
        </is>
      </c>
      <c r="M809" s="29" t="inlineStr">
        <is>
          <t>公路局</t>
        </is>
      </c>
      <c r="N809" s="29" t="n">
        <v>2020.12</v>
      </c>
      <c r="O809" s="29" t="n"/>
    </row>
    <row r="810" ht="36.75" customFormat="1" customHeight="1" s="2">
      <c r="A810" s="26" t="inlineStr">
        <is>
          <t>（24）</t>
        </is>
      </c>
      <c r="B810" s="161" t="inlineStr">
        <is>
          <t>南湫乡千只湖羊标准化养殖示范专业合作社砂砾路工程</t>
        </is>
      </c>
      <c r="C810" s="29" t="inlineStr">
        <is>
          <t>续建</t>
        </is>
      </c>
      <c r="D810" s="29" t="inlineStr">
        <is>
          <t>2020.03-2021.11</t>
        </is>
      </c>
      <c r="E810" s="29" t="inlineStr">
        <is>
          <t>南湫</t>
        </is>
      </c>
      <c r="F810" s="62" t="inlineStr">
        <is>
          <t>建设砂砾路工程0.885公里。</t>
        </is>
      </c>
      <c r="G810" s="29" t="n">
        <v>27.3226</v>
      </c>
      <c r="H810" s="62" t="inlineStr">
        <is>
          <t>解决群众出行及运输困难的问题。</t>
        </is>
      </c>
      <c r="I810" s="162" t="n">
        <v>3</v>
      </c>
      <c r="J810" s="163" t="n">
        <v>0.0388</v>
      </c>
      <c r="K810" s="163" t="n">
        <v>0.1692</v>
      </c>
      <c r="L810" s="29" t="inlineStr">
        <is>
          <t>交运局</t>
        </is>
      </c>
      <c r="M810" s="29" t="inlineStr">
        <is>
          <t>公路局</t>
        </is>
      </c>
      <c r="N810" s="29" t="n">
        <v>2020.12</v>
      </c>
      <c r="O810" s="29" t="n"/>
    </row>
    <row r="811" ht="36.75" customFormat="1" customHeight="1" s="2">
      <c r="A811" s="26" t="inlineStr">
        <is>
          <t>（25）</t>
        </is>
      </c>
      <c r="B811" s="161" t="inlineStr">
        <is>
          <t>秦团庄乡千只湖羊标准化养殖示范专业合作社砂砾路工程</t>
        </is>
      </c>
      <c r="C811" s="29" t="inlineStr">
        <is>
          <t>续建</t>
        </is>
      </c>
      <c r="D811" s="29" t="inlineStr">
        <is>
          <t>2020.03-2021.11</t>
        </is>
      </c>
      <c r="E811" s="29" t="inlineStr">
        <is>
          <t>秦团庄</t>
        </is>
      </c>
      <c r="F811" s="62" t="inlineStr">
        <is>
          <t>建设砂砾路工程5.445公里。</t>
        </is>
      </c>
      <c r="G811" s="29" t="n">
        <v>148.6615</v>
      </c>
      <c r="H811" s="62" t="inlineStr">
        <is>
          <t>解决群众出行及运输困难的问题。</t>
        </is>
      </c>
      <c r="I811" s="162" t="n">
        <v>4</v>
      </c>
      <c r="J811" s="163" t="n">
        <v>0.0493</v>
      </c>
      <c r="K811" s="163" t="n">
        <v>0.2063</v>
      </c>
      <c r="L811" s="29" t="inlineStr">
        <is>
          <t>交运局</t>
        </is>
      </c>
      <c r="M811" s="29" t="inlineStr">
        <is>
          <t>公路局</t>
        </is>
      </c>
      <c r="N811" s="29" t="n">
        <v>2020.12</v>
      </c>
      <c r="O811" s="29" t="n"/>
    </row>
    <row r="812" ht="36.75" customFormat="1" customHeight="1" s="2">
      <c r="A812" s="26" t="inlineStr">
        <is>
          <t>（26）</t>
        </is>
      </c>
      <c r="B812" s="161" t="inlineStr">
        <is>
          <t>演武乡千只湖羊标准化养殖示范专业合作社砂砾路工程</t>
        </is>
      </c>
      <c r="C812" s="29" t="inlineStr">
        <is>
          <t>续建</t>
        </is>
      </c>
      <c r="D812" s="29" t="inlineStr">
        <is>
          <t>2020.03-2021.11</t>
        </is>
      </c>
      <c r="E812" s="29" t="inlineStr">
        <is>
          <t>演武</t>
        </is>
      </c>
      <c r="F812" s="62" t="inlineStr">
        <is>
          <t>建设砂砾路工程6.682公里。</t>
        </is>
      </c>
      <c r="G812" s="29" t="n">
        <v>200.9493</v>
      </c>
      <c r="H812" s="62" t="inlineStr">
        <is>
          <t>解决群众出行及运输困难的问题。</t>
        </is>
      </c>
      <c r="I812" s="162" t="n">
        <v>6</v>
      </c>
      <c r="J812" s="163" t="n">
        <v>0.0965</v>
      </c>
      <c r="K812" s="163" t="n">
        <v>0.4268</v>
      </c>
      <c r="L812" s="29" t="inlineStr">
        <is>
          <t>交运局</t>
        </is>
      </c>
      <c r="M812" s="29" t="inlineStr">
        <is>
          <t>公路局</t>
        </is>
      </c>
      <c r="N812" s="29" t="n">
        <v>2020.12</v>
      </c>
      <c r="O812" s="29" t="n"/>
    </row>
    <row r="813" ht="36.75" customFormat="1" customHeight="1" s="2">
      <c r="A813" s="26" t="inlineStr">
        <is>
          <t>（27）</t>
        </is>
      </c>
      <c r="B813" s="161" t="inlineStr">
        <is>
          <t>山城乡千只湖羊标准化养殖示范专业合作社砂砾路工程</t>
        </is>
      </c>
      <c r="C813" s="29" t="inlineStr">
        <is>
          <t>续建</t>
        </is>
      </c>
      <c r="D813" s="29" t="inlineStr">
        <is>
          <t>2020.03-2021.11</t>
        </is>
      </c>
      <c r="E813" s="29" t="inlineStr">
        <is>
          <t>山城</t>
        </is>
      </c>
      <c r="F813" s="62" t="inlineStr">
        <is>
          <t>建设砂砾路工程1.892公里。</t>
        </is>
      </c>
      <c r="G813" s="29" t="n">
        <v>42.9225</v>
      </c>
      <c r="H813" s="62" t="inlineStr">
        <is>
          <t>解决群众出行及运输困难的问题。</t>
        </is>
      </c>
      <c r="I813" s="162" t="n">
        <v>3</v>
      </c>
      <c r="J813" s="163" t="n">
        <v>0.0361</v>
      </c>
      <c r="K813" s="163" t="n">
        <v>0.1509</v>
      </c>
      <c r="L813" s="29" t="inlineStr">
        <is>
          <t>交运局</t>
        </is>
      </c>
      <c r="M813" s="29" t="inlineStr">
        <is>
          <t>公路局</t>
        </is>
      </c>
      <c r="N813" s="29" t="n">
        <v>2020.12</v>
      </c>
      <c r="O813" s="29" t="n"/>
    </row>
    <row r="814" ht="36.75" customFormat="1" customHeight="1" s="2">
      <c r="A814" s="26" t="inlineStr">
        <is>
          <t>（28）</t>
        </is>
      </c>
      <c r="B814" s="161" t="inlineStr">
        <is>
          <t>甜水镇千只湖羊标准化养殖示范专业合作社砂砾路工程</t>
        </is>
      </c>
      <c r="C814" s="29" t="inlineStr">
        <is>
          <t>续建</t>
        </is>
      </c>
      <c r="D814" s="29" t="inlineStr">
        <is>
          <t>2020.03-2021.11</t>
        </is>
      </c>
      <c r="E814" s="29" t="inlineStr">
        <is>
          <t>甜水</t>
        </is>
      </c>
      <c r="F814" s="62" t="inlineStr">
        <is>
          <t>建设砂砾路工程0.947公里。</t>
        </is>
      </c>
      <c r="G814" s="29" t="n">
        <v>32.0645</v>
      </c>
      <c r="H814" s="62" t="inlineStr">
        <is>
          <t>解决群众出行及运输困难的问题。</t>
        </is>
      </c>
      <c r="I814" s="162" t="n">
        <v>2</v>
      </c>
      <c r="J814" s="163" t="n">
        <v>0.0308</v>
      </c>
      <c r="K814" s="163" t="n">
        <v>0.128</v>
      </c>
      <c r="L814" s="29" t="inlineStr">
        <is>
          <t>交运局</t>
        </is>
      </c>
      <c r="M814" s="29" t="inlineStr">
        <is>
          <t>公路局</t>
        </is>
      </c>
      <c r="N814" s="29" t="n">
        <v>2020.12</v>
      </c>
      <c r="O814" s="29" t="n"/>
    </row>
    <row r="815" ht="45" customFormat="1" customHeight="1" s="2">
      <c r="A815" s="26" t="inlineStr">
        <is>
          <t>（29）</t>
        </is>
      </c>
      <c r="B815" s="161" t="inlineStr">
        <is>
          <t>耿湾乡四合塬村陈塬组前张塬道路工程（真旺富民肉羊养殖专业合作社）</t>
        </is>
      </c>
      <c r="C815" s="29" t="inlineStr">
        <is>
          <t>续建</t>
        </is>
      </c>
      <c r="D815" s="29" t="inlineStr">
        <is>
          <t>2020.03-2021.11</t>
        </is>
      </c>
      <c r="E815" s="29" t="inlineStr">
        <is>
          <t>耿湾</t>
        </is>
      </c>
      <c r="F815" s="62" t="inlineStr">
        <is>
          <t>建设道路工程0.69公里。</t>
        </is>
      </c>
      <c r="G815" s="29" t="n">
        <v>42.002</v>
      </c>
      <c r="H815" s="62" t="inlineStr">
        <is>
          <t>解决群众出行及运输困难的问题。</t>
        </is>
      </c>
      <c r="I815" s="162" t="n">
        <v>1</v>
      </c>
      <c r="J815" s="163" t="n">
        <v>0.0001</v>
      </c>
      <c r="K815" s="163" t="n">
        <v>0.0005999999999999999</v>
      </c>
      <c r="L815" s="29" t="inlineStr">
        <is>
          <t>交运局</t>
        </is>
      </c>
      <c r="M815" s="29" t="inlineStr">
        <is>
          <t>公路局</t>
        </is>
      </c>
      <c r="N815" s="29" t="n">
        <v>2020.12</v>
      </c>
      <c r="O815" s="29" t="n"/>
    </row>
    <row r="816" ht="36" customFormat="1" customHeight="1" s="2">
      <c r="A816" s="26" t="inlineStr">
        <is>
          <t>（30）</t>
        </is>
      </c>
      <c r="B816" s="161" t="inlineStr">
        <is>
          <t>车道镇万安村刘上梁至常畔砂砾路工程</t>
        </is>
      </c>
      <c r="C816" s="29" t="inlineStr">
        <is>
          <t>续建</t>
        </is>
      </c>
      <c r="D816" s="29" t="inlineStr">
        <is>
          <t>2020.03-2021.11</t>
        </is>
      </c>
      <c r="E816" s="29" t="inlineStr">
        <is>
          <t>车道</t>
        </is>
      </c>
      <c r="F816" s="62" t="inlineStr">
        <is>
          <t>建设砂砾路工程2.66公里。</t>
        </is>
      </c>
      <c r="G816" s="29" t="n">
        <v>99.8184</v>
      </c>
      <c r="H816" s="62" t="inlineStr">
        <is>
          <t>解决群众出行及运输困难的问题。</t>
        </is>
      </c>
      <c r="I816" s="162" t="n">
        <v>1</v>
      </c>
      <c r="J816" s="163" t="n">
        <v>0.0042</v>
      </c>
      <c r="K816" s="163" t="n">
        <v>0.0164</v>
      </c>
      <c r="L816" s="29" t="inlineStr">
        <is>
          <t>交运局</t>
        </is>
      </c>
      <c r="M816" s="29" t="inlineStr">
        <is>
          <t>公路局</t>
        </is>
      </c>
      <c r="N816" s="29" t="n">
        <v>2020.12</v>
      </c>
      <c r="O816" s="29" t="n"/>
    </row>
    <row r="817" ht="45" customFormat="1" customHeight="1" s="2">
      <c r="A817" s="26" t="inlineStr">
        <is>
          <t>（31）</t>
        </is>
      </c>
      <c r="B817" s="161" t="inlineStr">
        <is>
          <t>洪德镇张崾岘村千只湖羊标准化养殖示范专业合作社砂砾路工程</t>
        </is>
      </c>
      <c r="C817" s="29" t="inlineStr">
        <is>
          <t>续建</t>
        </is>
      </c>
      <c r="D817" s="29" t="inlineStr">
        <is>
          <t>2020.03-2021.11</t>
        </is>
      </c>
      <c r="E817" s="29" t="inlineStr">
        <is>
          <t>洪德</t>
        </is>
      </c>
      <c r="F817" s="62" t="inlineStr">
        <is>
          <t>建设砂砾路工程5.384公里。</t>
        </is>
      </c>
      <c r="G817" s="29" t="n">
        <v>37</v>
      </c>
      <c r="H817" s="62" t="inlineStr">
        <is>
          <t>解决群众出行及运输困难的问题。</t>
        </is>
      </c>
      <c r="I817" s="162" t="n">
        <v>1</v>
      </c>
      <c r="J817" s="163" t="n">
        <v>0.0047</v>
      </c>
      <c r="K817" s="163" t="n">
        <v>0.0218</v>
      </c>
      <c r="L817" s="29" t="inlineStr">
        <is>
          <t>交运局</t>
        </is>
      </c>
      <c r="M817" s="29" t="inlineStr">
        <is>
          <t>洪德镇</t>
        </is>
      </c>
      <c r="N817" s="29" t="n">
        <v>2020.12</v>
      </c>
      <c r="O817" s="29" t="n"/>
    </row>
    <row r="818" ht="35" customFormat="1" customHeight="1" s="2">
      <c r="A818" s="26" t="inlineStr">
        <is>
          <t>（32）</t>
        </is>
      </c>
      <c r="B818" s="161" t="inlineStr">
        <is>
          <t>红旗组至胡家洼组通组砂砾路</t>
        </is>
      </c>
      <c r="C818" s="29" t="inlineStr">
        <is>
          <t>新建</t>
        </is>
      </c>
      <c r="D818" s="29" t="inlineStr">
        <is>
          <t>2021.03-2021.11</t>
        </is>
      </c>
      <c r="E818" s="29" t="inlineStr">
        <is>
          <t>樊家川</t>
        </is>
      </c>
      <c r="F818" s="62" t="inlineStr">
        <is>
          <t>新建砂砾路6公里。</t>
        </is>
      </c>
      <c r="G818" s="29" t="n">
        <v>245</v>
      </c>
      <c r="H818" s="62" t="inlineStr">
        <is>
          <t>解决群众出行及运输困难的问题。</t>
        </is>
      </c>
      <c r="I818" s="162" t="n">
        <v>1</v>
      </c>
      <c r="J818" s="163" t="n">
        <v>0.008800000000000001</v>
      </c>
      <c r="K818" s="163" t="n">
        <v>0.0331</v>
      </c>
      <c r="L818" s="29" t="inlineStr">
        <is>
          <t>交运局</t>
        </is>
      </c>
      <c r="M818" s="29" t="inlineStr">
        <is>
          <t>公路局</t>
        </is>
      </c>
      <c r="N818" s="29" t="n">
        <v>2020.12</v>
      </c>
      <c r="O818" s="29" t="n"/>
    </row>
    <row r="819" ht="45" customFormat="1" customHeight="1" s="2">
      <c r="A819" s="26" t="inlineStr">
        <is>
          <t>（33）</t>
        </is>
      </c>
      <c r="B819" s="161" t="inlineStr">
        <is>
          <t>坪子塬村刘家塬至老庄山组、老庄山组沟底桥头至土王塬砂砾路工程</t>
        </is>
      </c>
      <c r="C819" s="29" t="inlineStr">
        <is>
          <t>新建</t>
        </is>
      </c>
      <c r="D819" s="29" t="inlineStr">
        <is>
          <t>2021.03-2021.11</t>
        </is>
      </c>
      <c r="E819" s="29" t="inlineStr">
        <is>
          <t>木钵</t>
        </is>
      </c>
      <c r="F819" s="62" t="inlineStr">
        <is>
          <t>新建砂砾路8.16公里。</t>
        </is>
      </c>
      <c r="G819" s="29" t="n">
        <v>387.0103</v>
      </c>
      <c r="H819" s="62" t="inlineStr">
        <is>
          <t>解决群众出行及运输困难的问题。</t>
        </is>
      </c>
      <c r="I819" s="162" t="n">
        <v>1</v>
      </c>
      <c r="J819" s="163" t="n">
        <v>0.0174</v>
      </c>
      <c r="K819" s="163" t="n">
        <v>0.0735</v>
      </c>
      <c r="L819" s="29" t="inlineStr">
        <is>
          <t>交运局</t>
        </is>
      </c>
      <c r="M819" s="29" t="inlineStr">
        <is>
          <t>公路局</t>
        </is>
      </c>
      <c r="N819" s="29" t="n">
        <v>2020.12</v>
      </c>
      <c r="O819" s="29" t="n"/>
    </row>
    <row r="820" ht="33.75" customFormat="1" customHeight="1" s="2">
      <c r="A820" s="26" t="inlineStr">
        <is>
          <t>（34）</t>
        </is>
      </c>
      <c r="B820" s="161" t="inlineStr">
        <is>
          <t>谷地湾至黑泉河新农村砂砾路（漫水桥
一座）</t>
        </is>
      </c>
      <c r="C820" s="29" t="inlineStr">
        <is>
          <t>新建</t>
        </is>
      </c>
      <c r="D820" s="29" t="inlineStr">
        <is>
          <t>2021.03-2021.11</t>
        </is>
      </c>
      <c r="E820" s="29" t="inlineStr">
        <is>
          <t>合道</t>
        </is>
      </c>
      <c r="F820" s="62" t="inlineStr">
        <is>
          <t>新建砂砾路13.42公里。</t>
        </is>
      </c>
      <c r="G820" s="29" t="n">
        <v>630.1955</v>
      </c>
      <c r="H820" s="62" t="inlineStr">
        <is>
          <t>解决群众出行及运输困难的问题。</t>
        </is>
      </c>
      <c r="I820" s="162" t="n">
        <v>1</v>
      </c>
      <c r="J820" s="163" t="n">
        <v>0.0181</v>
      </c>
      <c r="K820" s="163" t="n">
        <v>0.0876</v>
      </c>
      <c r="L820" s="29" t="inlineStr">
        <is>
          <t>交运局</t>
        </is>
      </c>
      <c r="M820" s="29" t="inlineStr">
        <is>
          <t>公路局</t>
        </is>
      </c>
      <c r="N820" s="29" t="n">
        <v>2020.12</v>
      </c>
      <c r="O820" s="29" t="n"/>
    </row>
    <row r="821" ht="33" customFormat="1" customHeight="1" s="2">
      <c r="A821" s="26" t="inlineStr">
        <is>
          <t>（35）</t>
        </is>
      </c>
      <c r="B821" s="161" t="inlineStr">
        <is>
          <t>张塬路口至吕河中台砂砾路</t>
        </is>
      </c>
      <c r="C821" s="29" t="inlineStr">
        <is>
          <t>新建</t>
        </is>
      </c>
      <c r="D821" s="29" t="inlineStr">
        <is>
          <t>2021.03-2021.11</t>
        </is>
      </c>
      <c r="E821" s="29" t="inlineStr">
        <is>
          <t>耿湾</t>
        </is>
      </c>
      <c r="F821" s="62" t="inlineStr">
        <is>
          <t>新建砂砾路7.4公里。</t>
        </is>
      </c>
      <c r="G821" s="29" t="n">
        <v>293.1668</v>
      </c>
      <c r="H821" s="62" t="inlineStr">
        <is>
          <t>解决群众出行及运输困难的问题。</t>
        </is>
      </c>
      <c r="I821" s="162" t="n">
        <v>1</v>
      </c>
      <c r="J821" s="163" t="n">
        <v>0.0021</v>
      </c>
      <c r="K821" s="163" t="n">
        <v>0.0152</v>
      </c>
      <c r="L821" s="29" t="inlineStr">
        <is>
          <t>交运局</t>
        </is>
      </c>
      <c r="M821" s="29" t="inlineStr">
        <is>
          <t>公路局</t>
        </is>
      </c>
      <c r="N821" s="29" t="n">
        <v>2020.12</v>
      </c>
      <c r="O821" s="29" t="n"/>
    </row>
    <row r="822" ht="36" customFormat="1" customHeight="1" s="2">
      <c r="A822" s="26" t="inlineStr">
        <is>
          <t>（36）</t>
        </is>
      </c>
      <c r="B822" s="161" t="inlineStr">
        <is>
          <t>张湾村车掌组道路工程</t>
        </is>
      </c>
      <c r="C822" s="29" t="inlineStr">
        <is>
          <t>新建</t>
        </is>
      </c>
      <c r="D822" s="29" t="inlineStr">
        <is>
          <t>2021.03-2021.11</t>
        </is>
      </c>
      <c r="E822" s="29" t="inlineStr">
        <is>
          <t>虎洞</t>
        </is>
      </c>
      <c r="F822" s="62" t="inlineStr">
        <is>
          <t>新建道路工程6.095公里。</t>
        </is>
      </c>
      <c r="G822" s="29" t="n">
        <v>187.0191</v>
      </c>
      <c r="H822" s="62" t="inlineStr">
        <is>
          <t>解决群众出行及运输困难的问题。</t>
        </is>
      </c>
      <c r="I822" s="162" t="n">
        <v>1</v>
      </c>
      <c r="J822" s="163" t="n">
        <v>0.0041</v>
      </c>
      <c r="K822" s="163" t="n">
        <v>0.0156</v>
      </c>
      <c r="L822" s="29" t="inlineStr">
        <is>
          <t>交运局</t>
        </is>
      </c>
      <c r="M822" s="29" t="inlineStr">
        <is>
          <t>公路局</t>
        </is>
      </c>
      <c r="N822" s="29" t="n">
        <v>2020.12</v>
      </c>
      <c r="O822" s="29" t="n"/>
    </row>
    <row r="823" ht="33.75" customFormat="1" customHeight="1" s="2">
      <c r="A823" s="26" t="inlineStr">
        <is>
          <t>（37）</t>
        </is>
      </c>
      <c r="B823" s="161" t="inlineStr">
        <is>
          <t>陈渠子村郭滩组至洪德新集子黄西塬砂砾路</t>
        </is>
      </c>
      <c r="C823" s="29" t="inlineStr">
        <is>
          <t>新建</t>
        </is>
      </c>
      <c r="D823" s="29" t="inlineStr">
        <is>
          <t>2021.03-2021.11</t>
        </is>
      </c>
      <c r="E823" s="29" t="inlineStr">
        <is>
          <t>罗山川</t>
        </is>
      </c>
      <c r="F823" s="62" t="inlineStr">
        <is>
          <t>新建砂砾路13.958公里。</t>
        </is>
      </c>
      <c r="G823" s="29" t="n">
        <v>963.4207</v>
      </c>
      <c r="H823" s="62" t="inlineStr">
        <is>
          <t>解决群众出行及运输困难的问题。</t>
        </is>
      </c>
      <c r="I823" s="162" t="n">
        <v>1</v>
      </c>
      <c r="J823" s="163" t="n">
        <v>0.0141</v>
      </c>
      <c r="K823" s="163" t="n">
        <v>0.0593</v>
      </c>
      <c r="L823" s="29" t="inlineStr">
        <is>
          <t>交运局</t>
        </is>
      </c>
      <c r="M823" s="29" t="inlineStr">
        <is>
          <t>公路局</t>
        </is>
      </c>
      <c r="N823" s="29" t="n">
        <v>2020.12</v>
      </c>
      <c r="O823" s="29" t="n"/>
    </row>
    <row r="824" ht="22.5" customFormat="1" customHeight="1" s="2">
      <c r="A824" s="26" t="inlineStr">
        <is>
          <t>（38）</t>
        </is>
      </c>
      <c r="B824" s="161" t="inlineStr">
        <is>
          <t>西沟村阳洼至崖畔庄砂砾路</t>
        </is>
      </c>
      <c r="C824" s="29" t="inlineStr">
        <is>
          <t>新建</t>
        </is>
      </c>
      <c r="D824" s="29" t="inlineStr">
        <is>
          <t>2021.03-2021.11</t>
        </is>
      </c>
      <c r="E824" s="29" t="inlineStr">
        <is>
          <t>曲子</t>
        </is>
      </c>
      <c r="F824" s="62" t="inlineStr">
        <is>
          <t>新建砂砾路4公里。</t>
        </is>
      </c>
      <c r="G824" s="29" t="n">
        <v>180</v>
      </c>
      <c r="H824" s="62" t="inlineStr">
        <is>
          <t>解决群众出行及运输困难的问题。</t>
        </is>
      </c>
      <c r="I824" s="162" t="n">
        <v>1</v>
      </c>
      <c r="J824" s="163" t="n">
        <v>0.0103</v>
      </c>
      <c r="K824" s="163" t="n">
        <v>0.0369</v>
      </c>
      <c r="L824" s="29" t="inlineStr">
        <is>
          <t>交运局</t>
        </is>
      </c>
      <c r="M824" s="29" t="inlineStr">
        <is>
          <t>公路局</t>
        </is>
      </c>
      <c r="N824" s="29" t="n">
        <v>2020.12</v>
      </c>
      <c r="O824" s="29" t="n"/>
    </row>
    <row r="825" ht="33.75" customFormat="1" customHeight="1" s="2">
      <c r="A825" s="26" t="inlineStr">
        <is>
          <t>（39）</t>
        </is>
      </c>
      <c r="B825" s="161" t="inlineStr">
        <is>
          <t>瓦崾岘村三合渠组陈旗塬小学至南沟洼砂砾路</t>
        </is>
      </c>
      <c r="C825" s="29" t="inlineStr">
        <is>
          <t>新建</t>
        </is>
      </c>
      <c r="D825" s="29" t="inlineStr">
        <is>
          <t>2021.03-2021.11</t>
        </is>
      </c>
      <c r="E825" s="29" t="inlineStr">
        <is>
          <t>八珠</t>
        </is>
      </c>
      <c r="F825" s="62" t="inlineStr">
        <is>
          <t>新建砂砾路8.308公里。</t>
        </is>
      </c>
      <c r="G825" s="29" t="n">
        <v>448.0788</v>
      </c>
      <c r="H825" s="62" t="inlineStr">
        <is>
          <t>解决群众出行及运输困难的问题。</t>
        </is>
      </c>
      <c r="I825" s="162" t="n">
        <v>1</v>
      </c>
      <c r="J825" s="163" t="n">
        <v>0.0018</v>
      </c>
      <c r="K825" s="163" t="n">
        <v>0.0068</v>
      </c>
      <c r="L825" s="29" t="inlineStr">
        <is>
          <t>交运局</t>
        </is>
      </c>
      <c r="M825" s="29" t="inlineStr">
        <is>
          <t>公路局</t>
        </is>
      </c>
      <c r="N825" s="29" t="n">
        <v>2020.12</v>
      </c>
      <c r="O825" s="29" t="n"/>
    </row>
    <row r="826" ht="31" customFormat="1" customHeight="1" s="2">
      <c r="A826" s="26" t="inlineStr">
        <is>
          <t>（40）</t>
        </is>
      </c>
      <c r="B826" s="161" t="inlineStr">
        <is>
          <t>黑泉河村至石咀组砂砾路</t>
        </is>
      </c>
      <c r="C826" s="29" t="inlineStr">
        <is>
          <t>新建</t>
        </is>
      </c>
      <c r="D826" s="29" t="inlineStr">
        <is>
          <t>2021.03-2021.11</t>
        </is>
      </c>
      <c r="E826" s="29" t="inlineStr">
        <is>
          <t>演武</t>
        </is>
      </c>
      <c r="F826" s="62" t="inlineStr">
        <is>
          <t>新建砂砾路5公里。</t>
        </is>
      </c>
      <c r="G826" s="29" t="n">
        <v>175</v>
      </c>
      <c r="H826" s="62" t="inlineStr">
        <is>
          <t>解决群众出行及运输困难的问题。</t>
        </is>
      </c>
      <c r="I826" s="162" t="n">
        <v>1</v>
      </c>
      <c r="J826" s="163" t="n">
        <v>0.0036</v>
      </c>
      <c r="K826" s="163" t="n">
        <v>0.0132</v>
      </c>
      <c r="L826" s="29" t="inlineStr">
        <is>
          <t>交运局</t>
        </is>
      </c>
      <c r="M826" s="29" t="inlineStr">
        <is>
          <t>公路局</t>
        </is>
      </c>
      <c r="N826" s="29" t="n">
        <v>2020.12</v>
      </c>
      <c r="O826" s="29" t="n"/>
    </row>
    <row r="827" ht="31" customFormat="1" customHeight="1" s="2">
      <c r="A827" s="26" t="inlineStr">
        <is>
          <t>（41）</t>
        </is>
      </c>
      <c r="B827" s="29" t="inlineStr">
        <is>
          <t>芦家湾乡王庄村贺铺至张嘴子砂砾路工程</t>
        </is>
      </c>
      <c r="C827" s="29" t="inlineStr">
        <is>
          <t>续建</t>
        </is>
      </c>
      <c r="D827" s="65" t="inlineStr">
        <is>
          <t>2020.03-2021.11</t>
        </is>
      </c>
      <c r="E827" s="65" t="inlineStr">
        <is>
          <t>芦家湾</t>
        </is>
      </c>
      <c r="F827" s="62" t="inlineStr">
        <is>
          <t>建设砂砾路工程12.173公里。</t>
        </is>
      </c>
      <c r="G827" s="29" t="n">
        <v>598.7535</v>
      </c>
      <c r="H827" s="34" t="inlineStr">
        <is>
          <t>解决群众出行及运输困难的问题。</t>
        </is>
      </c>
      <c r="I827" s="29" t="n">
        <v>1</v>
      </c>
      <c r="J827" s="163" t="n">
        <v>0.0054</v>
      </c>
      <c r="K827" s="163" t="n">
        <v>0.0247</v>
      </c>
      <c r="L827" s="65" t="inlineStr">
        <is>
          <t>交运局</t>
        </is>
      </c>
      <c r="M827" s="65" t="inlineStr">
        <is>
          <t>公路局</t>
        </is>
      </c>
      <c r="N827" s="29" t="n">
        <v>2020.12</v>
      </c>
      <c r="O827" s="65" t="n"/>
    </row>
    <row r="828" ht="31" customFormat="1" customHeight="1" s="2">
      <c r="A828" s="26" t="inlineStr">
        <is>
          <t>（42）</t>
        </is>
      </c>
      <c r="B828" s="29" t="inlineStr">
        <is>
          <t>小南沟乡汪天子村至前台组砂砾路工程</t>
        </is>
      </c>
      <c r="C828" s="29" t="inlineStr">
        <is>
          <t>续建</t>
        </is>
      </c>
      <c r="D828" s="65" t="inlineStr">
        <is>
          <t>2020.03-2021.11</t>
        </is>
      </c>
      <c r="E828" s="65" t="inlineStr">
        <is>
          <t>小南沟</t>
        </is>
      </c>
      <c r="F828" s="62" t="inlineStr">
        <is>
          <t>建设砂砾路工程4.5公里。</t>
        </is>
      </c>
      <c r="G828" s="29" t="n">
        <v>133.1911</v>
      </c>
      <c r="H828" s="34" t="inlineStr">
        <is>
          <t>解决群众出行及运输困难的问题。</t>
        </is>
      </c>
      <c r="I828" s="29" t="n">
        <v>1</v>
      </c>
      <c r="J828" s="163" t="n">
        <v>0.0007</v>
      </c>
      <c r="K828" s="163" t="n">
        <v>0.0028</v>
      </c>
      <c r="L828" s="65" t="inlineStr">
        <is>
          <t>交运局</t>
        </is>
      </c>
      <c r="M828" s="65" t="inlineStr">
        <is>
          <t>公路局</t>
        </is>
      </c>
      <c r="N828" s="29" t="n">
        <v>2020.12</v>
      </c>
      <c r="O828" s="65" t="n"/>
    </row>
    <row r="829" ht="31" customFormat="1" customHeight="1" s="2">
      <c r="A829" s="26" t="inlineStr">
        <is>
          <t>（43）</t>
        </is>
      </c>
      <c r="B829" s="29" t="inlineStr">
        <is>
          <t>耿湾乡梁庄崾岘口至梁庄前掌砂砾路工程</t>
        </is>
      </c>
      <c r="C829" s="29" t="inlineStr">
        <is>
          <t>续建</t>
        </is>
      </c>
      <c r="D829" s="65" t="inlineStr">
        <is>
          <t>2020.03-2021.11</t>
        </is>
      </c>
      <c r="E829" s="65" t="inlineStr">
        <is>
          <t>耿湾</t>
        </is>
      </c>
      <c r="F829" s="62" t="inlineStr">
        <is>
          <t>建设砂砾路工程5.27公里。</t>
        </is>
      </c>
      <c r="G829" s="29" t="n">
        <v>174.6754</v>
      </c>
      <c r="H829" s="34" t="inlineStr">
        <is>
          <t>解决群众出行及运输困难的问题。</t>
        </is>
      </c>
      <c r="I829" s="29" t="n">
        <v>1</v>
      </c>
      <c r="J829" s="163" t="n">
        <v>0.0212</v>
      </c>
      <c r="K829" s="163" t="n">
        <v>0.0985</v>
      </c>
      <c r="L829" s="65" t="inlineStr">
        <is>
          <t>交运局</t>
        </is>
      </c>
      <c r="M829" s="65" t="inlineStr">
        <is>
          <t>公路局</t>
        </is>
      </c>
      <c r="N829" s="29" t="n">
        <v>2020.12</v>
      </c>
      <c r="O829" s="65" t="n"/>
    </row>
    <row r="830" ht="31" customFormat="1" customHeight="1" s="2">
      <c r="A830" s="26" t="inlineStr">
        <is>
          <t>（44）</t>
        </is>
      </c>
      <c r="B830" s="29" t="inlineStr">
        <is>
          <t>毛井镇红土嘴村尚渠至张咀咀砂砾路工程</t>
        </is>
      </c>
      <c r="C830" s="29" t="inlineStr">
        <is>
          <t>续建</t>
        </is>
      </c>
      <c r="D830" s="65" t="inlineStr">
        <is>
          <t>2020.03-2021.11</t>
        </is>
      </c>
      <c r="E830" s="65" t="inlineStr">
        <is>
          <t>毛井</t>
        </is>
      </c>
      <c r="F830" s="62" t="inlineStr">
        <is>
          <t>建设砂砾路工程5.1公里。</t>
        </is>
      </c>
      <c r="G830" s="29" t="n">
        <v>190.067</v>
      </c>
      <c r="H830" s="34" t="inlineStr">
        <is>
          <t>解决群众出行及运输困难的问题。</t>
        </is>
      </c>
      <c r="I830" s="29" t="n">
        <v>1</v>
      </c>
      <c r="J830" s="163" t="n">
        <v>0.0028</v>
      </c>
      <c r="K830" s="163" t="n">
        <v>0.0119</v>
      </c>
      <c r="L830" s="65" t="inlineStr">
        <is>
          <t>交运局</t>
        </is>
      </c>
      <c r="M830" s="65" t="inlineStr">
        <is>
          <t>公路局</t>
        </is>
      </c>
      <c r="N830" s="29" t="n">
        <v>2020.12</v>
      </c>
      <c r="O830" s="65" t="n"/>
    </row>
    <row r="831" ht="31" customFormat="1" customHeight="1" s="2">
      <c r="A831" s="26" t="inlineStr">
        <is>
          <t>（45）</t>
        </is>
      </c>
      <c r="B831" s="29" t="inlineStr">
        <is>
          <t>毛井镇施家滩村至堡子趟砂砾路工程</t>
        </is>
      </c>
      <c r="C831" s="29" t="inlineStr">
        <is>
          <t>续建</t>
        </is>
      </c>
      <c r="D831" s="65" t="inlineStr">
        <is>
          <t>2020.03-2021.11</t>
        </is>
      </c>
      <c r="E831" s="65" t="inlineStr">
        <is>
          <t>毛井</t>
        </is>
      </c>
      <c r="F831" s="62" t="inlineStr">
        <is>
          <t>建设砂砾路工程3.11公里。</t>
        </is>
      </c>
      <c r="G831" s="29" t="n">
        <v>71.5407</v>
      </c>
      <c r="H831" s="34" t="inlineStr">
        <is>
          <t>解决群众出行及运输困难的问题。</t>
        </is>
      </c>
      <c r="I831" s="105" t="n">
        <v>1</v>
      </c>
      <c r="J831" s="171" t="n">
        <v>0.0053</v>
      </c>
      <c r="K831" s="171" t="n">
        <v>0.0215</v>
      </c>
      <c r="L831" s="65" t="inlineStr">
        <is>
          <t>交运局</t>
        </is>
      </c>
      <c r="M831" s="65" t="inlineStr">
        <is>
          <t>公路局</t>
        </is>
      </c>
      <c r="N831" s="29" t="n">
        <v>2020.12</v>
      </c>
      <c r="O831" s="65" t="n"/>
    </row>
    <row r="832" ht="33.75" customFormat="1" customHeight="1" s="2">
      <c r="A832" s="26" t="inlineStr">
        <is>
          <t>（46）</t>
        </is>
      </c>
      <c r="B832" s="29" t="inlineStr">
        <is>
          <t>南湫乡党家洼村小掌子组至小口子组砂砾路工程</t>
        </is>
      </c>
      <c r="C832" s="29" t="inlineStr">
        <is>
          <t>续建</t>
        </is>
      </c>
      <c r="D832" s="65" t="inlineStr">
        <is>
          <t>2020.03-2021.11</t>
        </is>
      </c>
      <c r="E832" s="65" t="inlineStr">
        <is>
          <t>南湫</t>
        </is>
      </c>
      <c r="F832" s="62" t="inlineStr">
        <is>
          <t>建设砂砾路工程8.79公里。</t>
        </is>
      </c>
      <c r="G832" s="29" t="n">
        <v>398.6169</v>
      </c>
      <c r="H832" s="34" t="inlineStr">
        <is>
          <t>解决群众出行及运输困难的问题。</t>
        </is>
      </c>
      <c r="I832" s="105" t="n">
        <v>1</v>
      </c>
      <c r="J832" s="171" t="n">
        <v>0.0256</v>
      </c>
      <c r="K832" s="171" t="n">
        <v>0.0992</v>
      </c>
      <c r="L832" s="65" t="inlineStr">
        <is>
          <t>交运局</t>
        </is>
      </c>
      <c r="M832" s="65" t="inlineStr">
        <is>
          <t>公路局</t>
        </is>
      </c>
      <c r="N832" s="29" t="n">
        <v>2020.12</v>
      </c>
      <c r="O832" s="65" t="n"/>
    </row>
    <row r="833" ht="33.75" customFormat="1" customHeight="1" s="2">
      <c r="A833" s="26" t="inlineStr">
        <is>
          <t>（47）</t>
        </is>
      </c>
      <c r="B833" s="29" t="inlineStr">
        <is>
          <t>曲子镇许家塬村芦草峁至孙家塬砂砾路工程</t>
        </is>
      </c>
      <c r="C833" s="29" t="inlineStr">
        <is>
          <t>续建</t>
        </is>
      </c>
      <c r="D833" s="65" t="inlineStr">
        <is>
          <t>2020.03-2021.11</t>
        </is>
      </c>
      <c r="E833" s="65" t="inlineStr">
        <is>
          <t>曲子</t>
        </is>
      </c>
      <c r="F833" s="62" t="inlineStr">
        <is>
          <t>建设砂砾路工程3.374公里。</t>
        </is>
      </c>
      <c r="G833" s="29" t="n">
        <v>131.6737</v>
      </c>
      <c r="H833" s="34" t="inlineStr">
        <is>
          <t>解决群众出行及运输困难的问题。</t>
        </is>
      </c>
      <c r="I833" s="105" t="n">
        <v>1</v>
      </c>
      <c r="J833" s="171" t="n">
        <v>0.011</v>
      </c>
      <c r="K833" s="171" t="n">
        <v>0.051</v>
      </c>
      <c r="L833" s="65" t="inlineStr">
        <is>
          <t>交运局</t>
        </is>
      </c>
      <c r="M833" s="65" t="inlineStr">
        <is>
          <t>公路局</t>
        </is>
      </c>
      <c r="N833" s="29" t="n">
        <v>2020.12</v>
      </c>
      <c r="O833" s="65" t="n"/>
    </row>
    <row r="834" ht="30" customFormat="1" customHeight="1" s="2">
      <c r="A834" s="26" t="inlineStr">
        <is>
          <t>（48）</t>
        </is>
      </c>
      <c r="B834" s="29" t="inlineStr">
        <is>
          <t>山城乡薛塬至八里铺芦沟砂砾路工程</t>
        </is>
      </c>
      <c r="C834" s="29" t="inlineStr">
        <is>
          <t>续建</t>
        </is>
      </c>
      <c r="D834" s="65" t="inlineStr">
        <is>
          <t>2020.03-2021.11</t>
        </is>
      </c>
      <c r="E834" s="65" t="inlineStr">
        <is>
          <t>山城</t>
        </is>
      </c>
      <c r="F834" s="62" t="inlineStr">
        <is>
          <t>建设砂砾路工程10.347公里。</t>
        </is>
      </c>
      <c r="G834" s="29" t="n">
        <v>237.2333</v>
      </c>
      <c r="H834" s="34" t="inlineStr">
        <is>
          <t>解决群众出行及运输困难的问题。</t>
        </is>
      </c>
      <c r="I834" s="29" t="n">
        <v>2</v>
      </c>
      <c r="J834" s="163" t="n">
        <v>0.0464</v>
      </c>
      <c r="K834" s="163" t="n">
        <v>0.1705</v>
      </c>
      <c r="L834" s="65" t="inlineStr">
        <is>
          <t>交运局</t>
        </is>
      </c>
      <c r="M834" s="65" t="inlineStr">
        <is>
          <t>公路局</t>
        </is>
      </c>
      <c r="N834" s="29" t="n">
        <v>2020.12</v>
      </c>
      <c r="O834" s="65" t="n"/>
    </row>
    <row r="835" ht="30" customFormat="1" customHeight="1" s="2">
      <c r="A835" s="26" t="inlineStr">
        <is>
          <t>（49）</t>
        </is>
      </c>
      <c r="B835" s="29" t="inlineStr">
        <is>
          <t>秦团庄乡新峁村至章阳山砂砾路工程</t>
        </is>
      </c>
      <c r="C835" s="29" t="inlineStr">
        <is>
          <t>续建</t>
        </is>
      </c>
      <c r="D835" s="65" t="inlineStr">
        <is>
          <t>2020.03-2021.11</t>
        </is>
      </c>
      <c r="E835" s="65" t="inlineStr">
        <is>
          <t>秦团庄</t>
        </is>
      </c>
      <c r="F835" s="62" t="inlineStr">
        <is>
          <t>建设砂砾路工程5.24公里。</t>
        </is>
      </c>
      <c r="G835" s="29" t="n">
        <v>143.0871</v>
      </c>
      <c r="H835" s="34" t="inlineStr">
        <is>
          <t>解决群众出行及运输困难的问题。</t>
        </is>
      </c>
      <c r="I835" s="29" t="n">
        <v>1</v>
      </c>
      <c r="J835" s="163" t="n">
        <v>0.0024</v>
      </c>
      <c r="K835" s="163" t="n">
        <v>0.0108</v>
      </c>
      <c r="L835" s="65" t="inlineStr">
        <is>
          <t>交运局</t>
        </is>
      </c>
      <c r="M835" s="65" t="inlineStr">
        <is>
          <t>公路局</t>
        </is>
      </c>
      <c r="N835" s="29" t="n">
        <v>2020.12</v>
      </c>
      <c r="O835" s="65" t="n"/>
    </row>
    <row r="836" ht="37" customFormat="1" customHeight="1" s="2">
      <c r="A836" s="26" t="inlineStr">
        <is>
          <t>（50）</t>
        </is>
      </c>
      <c r="B836" s="29" t="inlineStr">
        <is>
          <t>樊家川镇红旗组周儿塬油路口至李崾岘油路口砂砾路工程</t>
        </is>
      </c>
      <c r="C836" s="29" t="inlineStr">
        <is>
          <t>续建</t>
        </is>
      </c>
      <c r="D836" s="65" t="inlineStr">
        <is>
          <t>2020.03-2021.11</t>
        </is>
      </c>
      <c r="E836" s="65" t="inlineStr">
        <is>
          <t>樊家川</t>
        </is>
      </c>
      <c r="F836" s="62" t="inlineStr">
        <is>
          <t>建设砂砾路工程2.552公里。</t>
        </is>
      </c>
      <c r="G836" s="29" t="n">
        <v>103.3646</v>
      </c>
      <c r="H836" s="34" t="inlineStr">
        <is>
          <t>解决群众出行及运输困难的问题。</t>
        </is>
      </c>
      <c r="I836" s="29" t="n">
        <v>1</v>
      </c>
      <c r="J836" s="163" t="n">
        <v>0.0016</v>
      </c>
      <c r="K836" s="163" t="n">
        <v>0.0061</v>
      </c>
      <c r="L836" s="65" t="inlineStr">
        <is>
          <t>交运局</t>
        </is>
      </c>
      <c r="M836" s="65" t="inlineStr">
        <is>
          <t>公路局</t>
        </is>
      </c>
      <c r="N836" s="29" t="n">
        <v>2020.12</v>
      </c>
      <c r="O836" s="65" t="n"/>
    </row>
    <row r="837" ht="36" customFormat="1" customHeight="1" s="2">
      <c r="A837" s="26" t="inlineStr">
        <is>
          <t>（51）</t>
        </is>
      </c>
      <c r="B837" s="29" t="inlineStr">
        <is>
          <t>八珠乡瓦崾岘组至桑树咀组砂砾路工程</t>
        </is>
      </c>
      <c r="C837" s="29" t="inlineStr">
        <is>
          <t>续建</t>
        </is>
      </c>
      <c r="D837" s="65" t="inlineStr">
        <is>
          <t>2020.03-2021.11</t>
        </is>
      </c>
      <c r="E837" s="65" t="inlineStr">
        <is>
          <t>八珠</t>
        </is>
      </c>
      <c r="F837" s="62" t="inlineStr">
        <is>
          <t>建设砂砾路工程10.62公里。</t>
        </is>
      </c>
      <c r="G837" s="29" t="n">
        <v>321.2606</v>
      </c>
      <c r="H837" s="34" t="inlineStr">
        <is>
          <t>解决群众出行及运输困难的问题。</t>
        </is>
      </c>
      <c r="I837" s="29" t="n">
        <v>1</v>
      </c>
      <c r="J837" s="163" t="n">
        <v>0.0035</v>
      </c>
      <c r="K837" s="163" t="n">
        <v>0.0122</v>
      </c>
      <c r="L837" s="65" t="inlineStr">
        <is>
          <t>交运局</t>
        </is>
      </c>
      <c r="M837" s="65" t="inlineStr">
        <is>
          <t>公路局</t>
        </is>
      </c>
      <c r="N837" s="29" t="n">
        <v>2020.12</v>
      </c>
      <c r="O837" s="65" t="n"/>
    </row>
    <row r="838" ht="41" customFormat="1" customHeight="1" s="2">
      <c r="A838" s="26" t="inlineStr">
        <is>
          <t>（52）</t>
        </is>
      </c>
      <c r="B838" s="29" t="inlineStr">
        <is>
          <t>罗山川乡山水湾村至洪德镇新集子砂砾路工程</t>
        </is>
      </c>
      <c r="C838" s="29" t="inlineStr">
        <is>
          <t>续建</t>
        </is>
      </c>
      <c r="D838" s="65" t="inlineStr">
        <is>
          <t>2020.03-2021.11</t>
        </is>
      </c>
      <c r="E838" s="65" t="inlineStr">
        <is>
          <t>洪德</t>
        </is>
      </c>
      <c r="F838" s="62" t="inlineStr">
        <is>
          <t>建设砂砾路工程16.115公里。</t>
        </is>
      </c>
      <c r="G838" s="29" t="n">
        <v>586.269</v>
      </c>
      <c r="H838" s="34" t="inlineStr">
        <is>
          <t>解决群众出行及运输困难的问题。</t>
        </is>
      </c>
      <c r="I838" s="29" t="n">
        <v>2</v>
      </c>
      <c r="J838" s="163" t="n">
        <v>0.0141</v>
      </c>
      <c r="K838" s="163" t="n">
        <v>0.0441</v>
      </c>
      <c r="L838" s="65" t="inlineStr">
        <is>
          <t>交运局</t>
        </is>
      </c>
      <c r="M838" s="65" t="inlineStr">
        <is>
          <t>公路局</t>
        </is>
      </c>
      <c r="N838" s="29" t="n">
        <v>2020.12</v>
      </c>
      <c r="O838" s="65" t="n"/>
    </row>
    <row r="839" ht="33.75" customFormat="1" customHeight="1" s="2">
      <c r="A839" s="26" t="inlineStr">
        <is>
          <t>（53）</t>
        </is>
      </c>
      <c r="B839" s="29" t="inlineStr">
        <is>
          <t>合道镇陶洼子村田台子组至天池苏北岔村田塬组砂砾路工程</t>
        </is>
      </c>
      <c r="C839" s="29" t="inlineStr">
        <is>
          <t>续建</t>
        </is>
      </c>
      <c r="D839" s="65" t="inlineStr">
        <is>
          <t>2020.03-2021.11</t>
        </is>
      </c>
      <c r="E839" s="65" t="inlineStr">
        <is>
          <t>天池</t>
        </is>
      </c>
      <c r="F839" s="62" t="inlineStr">
        <is>
          <t>建设砂砾路工程9.318公里。</t>
        </is>
      </c>
      <c r="G839" s="29" t="n">
        <v>454.0028</v>
      </c>
      <c r="H839" s="34" t="inlineStr">
        <is>
          <t>解决群众出行及运输困难的问题。</t>
        </is>
      </c>
      <c r="I839" s="29" t="n">
        <v>2</v>
      </c>
      <c r="J839" s="163" t="n">
        <v>0.0349</v>
      </c>
      <c r="K839" s="163" t="n">
        <v>0.1556</v>
      </c>
      <c r="L839" s="65" t="inlineStr">
        <is>
          <t>交运局</t>
        </is>
      </c>
      <c r="M839" s="65" t="inlineStr">
        <is>
          <t>公路局</t>
        </is>
      </c>
      <c r="N839" s="29" t="n">
        <v>2020.12</v>
      </c>
      <c r="O839" s="65" t="n"/>
    </row>
    <row r="840" ht="45" customFormat="1" customHeight="1" s="2">
      <c r="A840" s="26" t="inlineStr">
        <is>
          <t>（54）</t>
        </is>
      </c>
      <c r="B840" s="29" t="inlineStr">
        <is>
          <t>环城镇漫塬村张阳庄组漫庄至宁老庄村油坊崾岘组砂砾路工程</t>
        </is>
      </c>
      <c r="C840" s="29" t="inlineStr">
        <is>
          <t>续建</t>
        </is>
      </c>
      <c r="D840" s="65" t="inlineStr">
        <is>
          <t>2020.03-2021.11</t>
        </is>
      </c>
      <c r="E840" s="65" t="inlineStr">
        <is>
          <t>环城</t>
        </is>
      </c>
      <c r="F840" s="62" t="inlineStr">
        <is>
          <t>建设砂砾路工程11.226公里。</t>
        </is>
      </c>
      <c r="G840" s="29" t="n">
        <v>463.9243</v>
      </c>
      <c r="H840" s="34" t="inlineStr">
        <is>
          <t>解决群众出行及运输困难的问题。</t>
        </is>
      </c>
      <c r="I840" s="29" t="n">
        <v>2</v>
      </c>
      <c r="J840" s="163" t="n">
        <v>0.0105</v>
      </c>
      <c r="K840" s="163" t="n">
        <v>0.0406</v>
      </c>
      <c r="L840" s="65" t="inlineStr">
        <is>
          <t>交运局</t>
        </is>
      </c>
      <c r="M840" s="65" t="inlineStr">
        <is>
          <t>公路局</t>
        </is>
      </c>
      <c r="N840" s="29" t="n">
        <v>2020.12</v>
      </c>
      <c r="O840" s="65" t="n"/>
    </row>
    <row r="841" ht="30" customFormat="1" customHeight="1" s="2">
      <c r="A841" s="26" t="inlineStr">
        <is>
          <t>（55）</t>
        </is>
      </c>
      <c r="B841" s="29" t="inlineStr">
        <is>
          <t>环城镇高龚塬村彭塬组砂砾路工程</t>
        </is>
      </c>
      <c r="C841" s="29" t="inlineStr">
        <is>
          <t>续建</t>
        </is>
      </c>
      <c r="D841" s="65" t="inlineStr">
        <is>
          <t>2020.03-2021.11</t>
        </is>
      </c>
      <c r="E841" s="65" t="inlineStr">
        <is>
          <t>环城</t>
        </is>
      </c>
      <c r="F841" s="62" t="inlineStr">
        <is>
          <t>建设砂砾路工程8.101公里。</t>
        </is>
      </c>
      <c r="G841" s="29" t="n">
        <v>234.9506</v>
      </c>
      <c r="H841" s="34" t="inlineStr">
        <is>
          <t>解决群众出行及运输困难的问题。</t>
        </is>
      </c>
      <c r="I841" s="29" t="n">
        <v>1</v>
      </c>
      <c r="J841" s="163" t="n">
        <v>0.0008</v>
      </c>
      <c r="K841" s="163" t="n">
        <v>0.0028</v>
      </c>
      <c r="L841" s="65" t="inlineStr">
        <is>
          <t>交运局</t>
        </is>
      </c>
      <c r="M841" s="65" t="inlineStr">
        <is>
          <t>公路局</t>
        </is>
      </c>
      <c r="N841" s="29" t="n">
        <v>2020.12</v>
      </c>
      <c r="O841" s="65" t="n"/>
    </row>
    <row r="842" ht="30" customFormat="1" customHeight="1" s="2">
      <c r="A842" s="26" t="inlineStr">
        <is>
          <t>（56）</t>
        </is>
      </c>
      <c r="B842" s="29" t="inlineStr">
        <is>
          <t>曲子镇西沟村道桥至颜新庄砂砾路工程</t>
        </is>
      </c>
      <c r="C842" s="29" t="inlineStr">
        <is>
          <t>续建</t>
        </is>
      </c>
      <c r="D842" s="65" t="inlineStr">
        <is>
          <t>2020.03-2021.11</t>
        </is>
      </c>
      <c r="E842" s="65" t="inlineStr">
        <is>
          <t>曲子</t>
        </is>
      </c>
      <c r="F842" s="62" t="inlineStr">
        <is>
          <t>建设砂砾路工程7.12公里。</t>
        </is>
      </c>
      <c r="G842" s="163" t="n">
        <v>367.735</v>
      </c>
      <c r="H842" s="34" t="inlineStr">
        <is>
          <t>解决群众出行及运输困难的问题。</t>
        </is>
      </c>
      <c r="I842" s="29" t="n">
        <v>1</v>
      </c>
      <c r="J842" s="163" t="n">
        <v>0.0005999999999999999</v>
      </c>
      <c r="K842" s="163" t="n">
        <v>0.0025</v>
      </c>
      <c r="L842" s="65" t="inlineStr">
        <is>
          <t>交运局</t>
        </is>
      </c>
      <c r="M842" s="65" t="inlineStr">
        <is>
          <t>公路局</t>
        </is>
      </c>
      <c r="N842" s="29" t="n">
        <v>2020.12</v>
      </c>
      <c r="O842" s="65" t="n"/>
    </row>
    <row r="843" ht="30" customFormat="1" customHeight="1" s="2">
      <c r="A843" s="26" t="inlineStr">
        <is>
          <t>（57）</t>
        </is>
      </c>
      <c r="B843" s="29" t="inlineStr">
        <is>
          <t>演武乡黑泉河村至冯新庄组砂砾路工程</t>
        </is>
      </c>
      <c r="C843" s="29" t="inlineStr">
        <is>
          <t>续建</t>
        </is>
      </c>
      <c r="D843" s="65" t="inlineStr">
        <is>
          <t>2020.03-2021.11</t>
        </is>
      </c>
      <c r="E843" s="65" t="inlineStr">
        <is>
          <t>演武</t>
        </is>
      </c>
      <c r="F843" s="62" t="inlineStr">
        <is>
          <t>建设砂砾路工程9.2公里。</t>
        </is>
      </c>
      <c r="G843" s="29" t="n">
        <v>288.2968</v>
      </c>
      <c r="H843" s="34" t="inlineStr">
        <is>
          <t>解决群众出行及运输困难的问题。</t>
        </is>
      </c>
      <c r="I843" s="29" t="n">
        <v>1</v>
      </c>
      <c r="J843" s="163" t="n">
        <v>0.002</v>
      </c>
      <c r="K843" s="163" t="n">
        <v>0.008999999999999999</v>
      </c>
      <c r="L843" s="65" t="inlineStr">
        <is>
          <t>交运局</t>
        </is>
      </c>
      <c r="M843" s="65" t="inlineStr">
        <is>
          <t>公路局</t>
        </is>
      </c>
      <c r="N843" s="29" t="n">
        <v>2020.12</v>
      </c>
      <c r="O843" s="65" t="n"/>
    </row>
    <row r="844" ht="43" customFormat="1" customHeight="1" s="2">
      <c r="A844" s="26" t="inlineStr">
        <is>
          <t>（58）</t>
        </is>
      </c>
      <c r="B844" s="29" t="inlineStr">
        <is>
          <t>洪德镇丁阳渠子村高阴山老庄壕油路至魏阳湾砂砾路工程</t>
        </is>
      </c>
      <c r="C844" s="29" t="inlineStr">
        <is>
          <t>续建</t>
        </is>
      </c>
      <c r="D844" s="65" t="inlineStr">
        <is>
          <t>2020.03-2021.11</t>
        </is>
      </c>
      <c r="E844" s="65" t="inlineStr">
        <is>
          <t>洪德</t>
        </is>
      </c>
      <c r="F844" s="62" t="inlineStr">
        <is>
          <t>建设砂砾路工程6.196公里。</t>
        </is>
      </c>
      <c r="G844" s="29" t="n">
        <v>525.3527</v>
      </c>
      <c r="H844" s="34" t="inlineStr">
        <is>
          <t>解决群众出行及运输困难的问题。</t>
        </is>
      </c>
      <c r="I844" s="29" t="n">
        <v>1</v>
      </c>
      <c r="J844" s="163" t="n">
        <v>0.0037</v>
      </c>
      <c r="K844" s="163" t="n">
        <v>0.0134</v>
      </c>
      <c r="L844" s="65" t="inlineStr">
        <is>
          <t>交运局</t>
        </is>
      </c>
      <c r="M844" s="65" t="inlineStr">
        <is>
          <t>公路局</t>
        </is>
      </c>
      <c r="N844" s="29" t="n">
        <v>2020.12</v>
      </c>
      <c r="O844" s="65" t="n"/>
    </row>
    <row r="845" ht="33.75" customFormat="1" customHeight="1" s="2">
      <c r="A845" s="26" t="inlineStr">
        <is>
          <t>（59）</t>
        </is>
      </c>
      <c r="B845" s="29" t="inlineStr">
        <is>
          <t>洪德镇李达掌村至山兴园合作社砂砾路工程</t>
        </is>
      </c>
      <c r="C845" s="29" t="inlineStr">
        <is>
          <t>续建</t>
        </is>
      </c>
      <c r="D845" s="65" t="inlineStr">
        <is>
          <t>2020.03-2021.11</t>
        </is>
      </c>
      <c r="E845" s="65" t="inlineStr">
        <is>
          <t>洪德</t>
        </is>
      </c>
      <c r="F845" s="62" t="inlineStr">
        <is>
          <t>建设砂砾路工程4.586公里。</t>
        </is>
      </c>
      <c r="G845" s="29" t="n">
        <v>208.0786</v>
      </c>
      <c r="H845" s="34" t="inlineStr">
        <is>
          <t>解决群众出行及运输困难的问题。</t>
        </is>
      </c>
      <c r="I845" s="29" t="n">
        <v>1</v>
      </c>
      <c r="J845" s="163" t="n">
        <v>0.0023</v>
      </c>
      <c r="K845" s="163" t="n">
        <v>0.0111</v>
      </c>
      <c r="L845" s="65" t="inlineStr">
        <is>
          <t>交运局</t>
        </is>
      </c>
      <c r="M845" s="65" t="inlineStr">
        <is>
          <t>公路局</t>
        </is>
      </c>
      <c r="N845" s="29" t="n">
        <v>2020.12</v>
      </c>
      <c r="O845" s="65" t="n"/>
    </row>
    <row r="846" ht="40" customFormat="1" customHeight="1" s="2">
      <c r="A846" s="26" t="inlineStr">
        <is>
          <t>（60）</t>
        </is>
      </c>
      <c r="B846" s="29" t="inlineStr">
        <is>
          <t>八珠乡白塬村余峁子组罗家山至郑掌崾岘砂砾路工程</t>
        </is>
      </c>
      <c r="C846" s="29" t="inlineStr">
        <is>
          <t>续建</t>
        </is>
      </c>
      <c r="D846" s="65" t="inlineStr">
        <is>
          <t>2020.03-2021.11</t>
        </is>
      </c>
      <c r="E846" s="65" t="inlineStr">
        <is>
          <t>八珠</t>
        </is>
      </c>
      <c r="F846" s="62" t="inlineStr">
        <is>
          <t>建设砂砾路工程6.861公里。</t>
        </is>
      </c>
      <c r="G846" s="29" t="n">
        <v>903.1092</v>
      </c>
      <c r="H846" s="34" t="inlineStr">
        <is>
          <t>解决群众出行及运输困难的问题。</t>
        </is>
      </c>
      <c r="I846" s="81" t="n">
        <v>1</v>
      </c>
      <c r="J846" s="172" t="n">
        <v>0.0058</v>
      </c>
      <c r="K846" s="172" t="n">
        <v>0.045</v>
      </c>
      <c r="L846" s="65" t="inlineStr">
        <is>
          <t>交运局</t>
        </is>
      </c>
      <c r="M846" s="65" t="inlineStr">
        <is>
          <t>公路局</t>
        </is>
      </c>
      <c r="N846" s="29" t="n">
        <v>2020.12</v>
      </c>
      <c r="O846" s="65" t="n"/>
    </row>
    <row r="847" ht="33" customFormat="1" customHeight="1" s="2">
      <c r="A847" s="26" t="inlineStr">
        <is>
          <t>（61）</t>
        </is>
      </c>
      <c r="B847" s="29" t="inlineStr">
        <is>
          <t>合道镇赵台村村部至阴台组砂砾路工程</t>
        </is>
      </c>
      <c r="C847" s="29" t="inlineStr">
        <is>
          <t>续建</t>
        </is>
      </c>
      <c r="D847" s="65" t="inlineStr">
        <is>
          <t>2020.03-2021.11</t>
        </is>
      </c>
      <c r="E847" s="65" t="inlineStr">
        <is>
          <t>合道</t>
        </is>
      </c>
      <c r="F847" s="62" t="inlineStr">
        <is>
          <t>建设砂砾路工程4.549公里。</t>
        </is>
      </c>
      <c r="G847" s="29" t="n">
        <v>344.7264</v>
      </c>
      <c r="H847" s="34" t="inlineStr">
        <is>
          <t>解决群众出行及运输困难的问题。</t>
        </is>
      </c>
      <c r="I847" s="29" t="n">
        <v>1</v>
      </c>
      <c r="J847" s="163" t="n">
        <v>0.01</v>
      </c>
      <c r="K847" s="163" t="n">
        <v>0.0468</v>
      </c>
      <c r="L847" s="65" t="inlineStr">
        <is>
          <t>交运局</t>
        </is>
      </c>
      <c r="M847" s="65" t="inlineStr">
        <is>
          <t>公路局</t>
        </is>
      </c>
      <c r="N847" s="29" t="n">
        <v>2020.12</v>
      </c>
      <c r="O847" s="65" t="n"/>
    </row>
    <row r="848" ht="40" customFormat="1" customHeight="1" s="2">
      <c r="A848" s="26" t="inlineStr">
        <is>
          <t>（62）</t>
        </is>
      </c>
      <c r="B848" s="29" t="inlineStr">
        <is>
          <t>合道镇沈岭村张坪组至寨子坪村阳湾砂砾路工程</t>
        </is>
      </c>
      <c r="C848" s="29" t="inlineStr">
        <is>
          <t>续建</t>
        </is>
      </c>
      <c r="D848" s="65" t="inlineStr">
        <is>
          <t>2020.03-2021.11</t>
        </is>
      </c>
      <c r="E848" s="65" t="inlineStr">
        <is>
          <t>合道</t>
        </is>
      </c>
      <c r="F848" s="62" t="inlineStr">
        <is>
          <t>建设砂砾路工程10.078公里。</t>
        </is>
      </c>
      <c r="G848" s="29" t="n">
        <v>278.6208</v>
      </c>
      <c r="H848" s="34" t="inlineStr">
        <is>
          <t>解决群众出行及运输困难的问题。</t>
        </is>
      </c>
      <c r="I848" s="29" t="n">
        <v>1</v>
      </c>
      <c r="J848" s="163" t="n">
        <v>0.0063</v>
      </c>
      <c r="K848" s="163" t="n">
        <v>0.03</v>
      </c>
      <c r="L848" s="65" t="inlineStr">
        <is>
          <t>交运局</t>
        </is>
      </c>
      <c r="M848" s="65" t="inlineStr">
        <is>
          <t>公路局</t>
        </is>
      </c>
      <c r="N848" s="29" t="n">
        <v>2020.12</v>
      </c>
      <c r="O848" s="65" t="n"/>
    </row>
    <row r="849" ht="33" customFormat="1" customHeight="1" s="2">
      <c r="A849" s="26" t="inlineStr">
        <is>
          <t>（63）</t>
        </is>
      </c>
      <c r="B849" s="29" t="inlineStr">
        <is>
          <t>车道镇刘渠村部至刘渠组砂砾路工程</t>
        </is>
      </c>
      <c r="C849" s="29" t="inlineStr">
        <is>
          <t>续建</t>
        </is>
      </c>
      <c r="D849" s="65" t="inlineStr">
        <is>
          <t>2020.03-2021.11</t>
        </is>
      </c>
      <c r="E849" s="65" t="inlineStr">
        <is>
          <t>车道</t>
        </is>
      </c>
      <c r="F849" s="62" t="inlineStr">
        <is>
          <t>建设砂砾路工程20.194公里。</t>
        </is>
      </c>
      <c r="G849" s="163" t="n">
        <v>680.1732</v>
      </c>
      <c r="H849" s="34" t="inlineStr">
        <is>
          <t>解决群众出行及运输困难的问题。</t>
        </is>
      </c>
      <c r="I849" s="81" t="n">
        <v>1</v>
      </c>
      <c r="J849" s="172" t="n">
        <v>0.0046</v>
      </c>
      <c r="K849" s="172" t="n">
        <v>0.0196</v>
      </c>
      <c r="L849" s="65" t="inlineStr">
        <is>
          <t>交运局</t>
        </is>
      </c>
      <c r="M849" s="65" t="inlineStr">
        <is>
          <t>公路局</t>
        </is>
      </c>
      <c r="N849" s="29" t="n">
        <v>2020.12</v>
      </c>
      <c r="O849" s="65" t="n"/>
    </row>
    <row r="850" ht="48" customFormat="1" customHeight="1" s="2">
      <c r="A850" s="26" t="inlineStr">
        <is>
          <t>（64）</t>
        </is>
      </c>
      <c r="B850" s="29" t="inlineStr">
        <is>
          <t>罗山川乡陈渠子村石家坝至洪德新集子砂砾路工程</t>
        </is>
      </c>
      <c r="C850" s="29" t="inlineStr">
        <is>
          <t>续建</t>
        </is>
      </c>
      <c r="D850" s="65" t="inlineStr">
        <is>
          <t>2020.03-2021.11</t>
        </is>
      </c>
      <c r="E850" s="65" t="inlineStr">
        <is>
          <t>罗山川、洪德</t>
        </is>
      </c>
      <c r="F850" s="62" t="inlineStr">
        <is>
          <t>建设砂砾路工程16.841公里。</t>
        </is>
      </c>
      <c r="G850" s="29" t="n">
        <v>1073.3021</v>
      </c>
      <c r="H850" s="34" t="inlineStr">
        <is>
          <t>解决群众出行及运输困难的问题。</t>
        </is>
      </c>
      <c r="I850" s="29" t="n">
        <v>1</v>
      </c>
      <c r="J850" s="163" t="n">
        <v>0.027</v>
      </c>
      <c r="K850" s="163" t="n">
        <v>0.1073</v>
      </c>
      <c r="L850" s="65" t="inlineStr">
        <is>
          <t>交运局</t>
        </is>
      </c>
      <c r="M850" s="65" t="inlineStr">
        <is>
          <t>公路局</t>
        </is>
      </c>
      <c r="N850" s="29" t="n">
        <v>2020.12</v>
      </c>
      <c r="O850" s="65" t="n"/>
    </row>
    <row r="851" ht="33.75" customFormat="1" customHeight="1" s="2">
      <c r="A851" s="26" t="inlineStr">
        <is>
          <t>（65）</t>
        </is>
      </c>
      <c r="B851" s="65" t="inlineStr">
        <is>
          <t>曲子镇西沟村孙原至刘阳洼至孙河砂砾路工程</t>
        </is>
      </c>
      <c r="C851" s="65" t="inlineStr">
        <is>
          <t>新建</t>
        </is>
      </c>
      <c r="D851" s="65" t="inlineStr">
        <is>
          <t>2021.03-2021.11</t>
        </is>
      </c>
      <c r="E851" s="65" t="inlineStr">
        <is>
          <t>曲子</t>
        </is>
      </c>
      <c r="F851" s="34" t="inlineStr">
        <is>
          <t>新建砂砾路工程8.668公里。</t>
        </is>
      </c>
      <c r="G851" s="65" t="n">
        <v>422.9722</v>
      </c>
      <c r="H851" s="34" t="inlineStr">
        <is>
          <t>解决群众出行及运输困难的问题。</t>
        </is>
      </c>
      <c r="I851" s="65" t="n">
        <v>1</v>
      </c>
      <c r="J851" s="164" t="n">
        <v>0.0008</v>
      </c>
      <c r="K851" s="164" t="n">
        <v>0.0027</v>
      </c>
      <c r="L851" s="65" t="inlineStr">
        <is>
          <t>交运局</t>
        </is>
      </c>
      <c r="M851" s="65" t="inlineStr">
        <is>
          <t>公路局</t>
        </is>
      </c>
      <c r="N851" s="29" t="n">
        <v>2020.12</v>
      </c>
      <c r="O851" s="65" t="n"/>
    </row>
    <row r="852" ht="27" customFormat="1" customHeight="1" s="2">
      <c r="A852" s="51" t="inlineStr">
        <is>
          <t>2</t>
        </is>
      </c>
      <c r="B852" s="165" t="inlineStr">
        <is>
          <t>农田水利设施</t>
        </is>
      </c>
      <c r="C852" s="48" t="n"/>
      <c r="D852" s="48" t="n"/>
      <c r="E852" s="48" t="n"/>
      <c r="F852" s="79" t="n"/>
      <c r="G852" s="48">
        <f>G853+G854+G872+G860+G892+G895+G896</f>
        <v/>
      </c>
      <c r="H852" s="79" t="n"/>
      <c r="I852" s="173" t="n"/>
      <c r="J852" s="166" t="n"/>
      <c r="K852" s="166" t="n"/>
      <c r="L852" s="48" t="n"/>
      <c r="M852" s="48" t="n"/>
      <c r="N852" s="48" t="n"/>
      <c r="O852" s="48" t="n"/>
    </row>
    <row r="853" ht="45" customFormat="1" customHeight="1" s="2">
      <c r="A853" s="21" t="inlineStr">
        <is>
          <t>2.1</t>
        </is>
      </c>
      <c r="B853" s="24" t="inlineStr">
        <is>
          <t>黄土高原塬面保护项目</t>
        </is>
      </c>
      <c r="C853" s="24" t="inlineStr">
        <is>
          <t>新建</t>
        </is>
      </c>
      <c r="D853" s="24" t="inlineStr">
        <is>
          <t>2021.05
-
2021.10</t>
        </is>
      </c>
      <c r="E853" s="24" t="inlineStr">
        <is>
          <t>环城、毛井等5个乡镇6个村</t>
        </is>
      </c>
      <c r="F853" s="31" t="inlineStr">
        <is>
          <t>通过沟头防护等措施，对白草塬村赵崾岘、大户掌村猪头湾1#、2#、3#沟头、施家滩村庙沟、盘龙村盘龙沟头、王西掌村涝坝滩、寨子坪村白家沟垴等8条支毛沟进行治理。</t>
        </is>
      </c>
      <c r="G853" s="24" t="n">
        <v>1016.5</v>
      </c>
      <c r="H853" s="31" t="inlineStr">
        <is>
          <t>防止沟头前进，有效遏制塬面侵蚀，保护塬面面积31.91km²，新增综合治理面积0.51km²。</t>
        </is>
      </c>
      <c r="I853" s="24" t="n">
        <v>6</v>
      </c>
      <c r="J853" s="160" t="n">
        <v>0.0459</v>
      </c>
      <c r="K853" s="160" t="n">
        <v>0.205</v>
      </c>
      <c r="L853" s="24" t="inlineStr">
        <is>
          <t>水保局</t>
        </is>
      </c>
      <c r="M853" s="24" t="inlineStr">
        <is>
          <t>水土保持管理局</t>
        </is>
      </c>
      <c r="N853" s="24" t="n">
        <v>2020.12</v>
      </c>
      <c r="O853" s="24" t="n"/>
    </row>
    <row r="854" ht="42" customFormat="1" customHeight="1" s="2">
      <c r="A854" s="21" t="inlineStr">
        <is>
          <t>2.2</t>
        </is>
      </c>
      <c r="B854" s="24" t="inlineStr">
        <is>
          <t>淤地坝除险加固工程小计</t>
        </is>
      </c>
      <c r="C854" s="24" t="inlineStr">
        <is>
          <t>新建</t>
        </is>
      </c>
      <c r="D854" s="24" t="inlineStr">
        <is>
          <t>2021.05-
2021.08</t>
        </is>
      </c>
      <c r="E854" s="24" t="inlineStr">
        <is>
          <t>车道、芦湾等3个乡镇</t>
        </is>
      </c>
      <c r="F854" s="31" t="inlineStr">
        <is>
          <t>对党山沟等5座病险淤地坝采用维修坝体、增设溢洪道等措施进行除险加固维修。</t>
        </is>
      </c>
      <c r="G854" s="24">
        <f>SUBTOTAL(9,G855:G859)</f>
        <v/>
      </c>
      <c r="H854" s="31" t="inlineStr">
        <is>
          <t>淤地坝安全运行，生态经济效益正常发挥，已淤坝地不再缩减，“饭碗田”稳产高产</t>
        </is>
      </c>
      <c r="I854" s="24" t="n">
        <v>5</v>
      </c>
      <c r="J854" s="160" t="n">
        <v>0.0593</v>
      </c>
      <c r="K854" s="160" t="n">
        <v>0.2616</v>
      </c>
      <c r="L854" s="24" t="inlineStr">
        <is>
          <t>水保局</t>
        </is>
      </c>
      <c r="M854" s="24" t="inlineStr">
        <is>
          <t>水土保持管理局</t>
        </is>
      </c>
      <c r="N854" s="24" t="n"/>
      <c r="O854" s="24" t="n"/>
    </row>
    <row r="855" ht="43" customFormat="1" customHeight="1" s="2">
      <c r="A855" s="32" t="inlineStr">
        <is>
          <t>(1)</t>
        </is>
      </c>
      <c r="B855" s="80" t="inlineStr">
        <is>
          <t>党山沟淤地坝除险加固工程</t>
        </is>
      </c>
      <c r="C855" s="65" t="inlineStr">
        <is>
          <t>新建</t>
        </is>
      </c>
      <c r="D855" s="65" t="inlineStr">
        <is>
          <t>2021.05-
2021.08</t>
        </is>
      </c>
      <c r="E855" s="65" t="inlineStr">
        <is>
          <t>车道</t>
        </is>
      </c>
      <c r="F855" s="34" t="inlineStr">
        <is>
          <t>增设排水沟，维修上坝道路，增设泄洪设施。</t>
        </is>
      </c>
      <c r="G855" s="65" t="n">
        <v>210.99</v>
      </c>
      <c r="H855" s="34" t="inlineStr">
        <is>
          <t>淤地坝安全运行，生态经济效益正常发挥，已淤坝地不再缩减，“饭碗田”稳产高产</t>
        </is>
      </c>
      <c r="I855" s="65" t="n">
        <v>1</v>
      </c>
      <c r="J855" s="164" t="n">
        <v>0.0051</v>
      </c>
      <c r="K855" s="164" t="n">
        <v>0.0201</v>
      </c>
      <c r="L855" s="65" t="inlineStr">
        <is>
          <t>水保局</t>
        </is>
      </c>
      <c r="M855" s="65" t="inlineStr">
        <is>
          <t>水土保持管理局</t>
        </is>
      </c>
      <c r="N855" s="65" t="n">
        <v>2020.12</v>
      </c>
      <c r="O855" s="65" t="n"/>
    </row>
    <row r="856" ht="43" customFormat="1" customHeight="1" s="2">
      <c r="A856" s="32" t="inlineStr">
        <is>
          <t>(2)</t>
        </is>
      </c>
      <c r="B856" s="80" t="inlineStr">
        <is>
          <t>韩掌沟淤地坝除险加固工程</t>
        </is>
      </c>
      <c r="C856" s="65" t="inlineStr">
        <is>
          <t>新建</t>
        </is>
      </c>
      <c r="D856" s="65" t="inlineStr">
        <is>
          <t>2021.05-
2021.08</t>
        </is>
      </c>
      <c r="E856" s="65" t="inlineStr">
        <is>
          <t>车道</t>
        </is>
      </c>
      <c r="F856" s="34" t="inlineStr">
        <is>
          <t>增设排水沟，维修上坝道路，增设泄洪设施。</t>
        </is>
      </c>
      <c r="G856" s="65" t="n">
        <v>196.99</v>
      </c>
      <c r="H856" s="34" t="inlineStr">
        <is>
          <t>淤地坝安全运行，生态经济效益正常发挥，已淤坝地不再缩减，“饭碗田”稳产高产</t>
        </is>
      </c>
      <c r="I856" s="65" t="n">
        <v>1</v>
      </c>
      <c r="J856" s="164" t="n">
        <v>0.0193</v>
      </c>
      <c r="K856" s="164" t="n">
        <v>0.08740000000000001</v>
      </c>
      <c r="L856" s="65" t="inlineStr">
        <is>
          <t>水保局</t>
        </is>
      </c>
      <c r="M856" s="65" t="inlineStr">
        <is>
          <t>水土保持管理局</t>
        </is>
      </c>
      <c r="N856" s="65" t="n">
        <v>2020.12</v>
      </c>
      <c r="O856" s="65" t="n"/>
    </row>
    <row r="857" ht="43" customFormat="1" customHeight="1" s="2">
      <c r="A857" s="32" t="inlineStr">
        <is>
          <t>(3)</t>
        </is>
      </c>
      <c r="B857" s="80" t="inlineStr">
        <is>
          <t>周家沟淤地坝除险加固工程</t>
        </is>
      </c>
      <c r="C857" s="65" t="inlineStr">
        <is>
          <t>新建</t>
        </is>
      </c>
      <c r="D857" s="65" t="inlineStr">
        <is>
          <t>2021.05-
2021.08</t>
        </is>
      </c>
      <c r="E857" s="65" t="inlineStr">
        <is>
          <t>芦湾</t>
        </is>
      </c>
      <c r="F857" s="34" t="inlineStr">
        <is>
          <t>增设排水沟，维修上坝道路，增设泄洪设施。</t>
        </is>
      </c>
      <c r="G857" s="65" t="n">
        <v>160.73</v>
      </c>
      <c r="H857" s="34" t="inlineStr">
        <is>
          <t>淤地坝安全运行，生态经济效益正常发挥，已淤坝地不再缩减，“饭碗田”稳产高产</t>
        </is>
      </c>
      <c r="I857" s="65" t="n">
        <v>1</v>
      </c>
      <c r="J857" s="164" t="n">
        <v>0.0107</v>
      </c>
      <c r="K857" s="164" t="n">
        <v>0.0512</v>
      </c>
      <c r="L857" s="65" t="inlineStr">
        <is>
          <t>水保局</t>
        </is>
      </c>
      <c r="M857" s="65" t="inlineStr">
        <is>
          <t>水土保持管理局</t>
        </is>
      </c>
      <c r="N857" s="65" t="n">
        <v>2020.12</v>
      </c>
      <c r="O857" s="65" t="n"/>
    </row>
    <row r="858" ht="43" customFormat="1" customHeight="1" s="2">
      <c r="A858" s="32" t="inlineStr">
        <is>
          <t>(4)</t>
        </is>
      </c>
      <c r="B858" s="80" t="inlineStr">
        <is>
          <t>掌滩沟淤地坝除险加固工程</t>
        </is>
      </c>
      <c r="C858" s="65" t="inlineStr">
        <is>
          <t>新建</t>
        </is>
      </c>
      <c r="D858" s="65" t="inlineStr">
        <is>
          <t>2021.05-
2021.08</t>
        </is>
      </c>
      <c r="E858" s="65" t="inlineStr">
        <is>
          <t>洪德</t>
        </is>
      </c>
      <c r="F858" s="34" t="inlineStr">
        <is>
          <t>增设排水沟，维修上坝道路，增设泄洪设施。</t>
        </is>
      </c>
      <c r="G858" s="65" t="n">
        <v>160.04</v>
      </c>
      <c r="H858" s="34" t="inlineStr">
        <is>
          <t>淤地坝安全运行，生态经济效益正常发挥，已淤坝地不再缩减，“饭碗田”稳产高产</t>
        </is>
      </c>
      <c r="I858" s="65" t="n">
        <v>1</v>
      </c>
      <c r="J858" s="164" t="n">
        <v>0.023</v>
      </c>
      <c r="K858" s="164" t="n">
        <v>0.0965</v>
      </c>
      <c r="L858" s="65" t="inlineStr">
        <is>
          <t>水保局</t>
        </is>
      </c>
      <c r="M858" s="65" t="inlineStr">
        <is>
          <t>水土保持管理局</t>
        </is>
      </c>
      <c r="N858" s="65" t="n">
        <v>2020.12</v>
      </c>
      <c r="O858" s="65" t="n"/>
    </row>
    <row r="859" ht="43" customFormat="1" customHeight="1" s="2">
      <c r="A859" s="32" t="inlineStr">
        <is>
          <t>(5)</t>
        </is>
      </c>
      <c r="B859" s="80" t="inlineStr">
        <is>
          <t>沙沟淤地坝除险加固工程</t>
        </is>
      </c>
      <c r="C859" s="65" t="inlineStr">
        <is>
          <t>新建</t>
        </is>
      </c>
      <c r="D859" s="65" t="inlineStr">
        <is>
          <t>2021.05-
2021.08</t>
        </is>
      </c>
      <c r="E859" s="65" t="inlineStr">
        <is>
          <t>洪德</t>
        </is>
      </c>
      <c r="F859" s="34" t="inlineStr">
        <is>
          <t>增设排水沟，维修上坝道路，增设泄洪设施。</t>
        </is>
      </c>
      <c r="G859" s="65" t="n">
        <v>110.41</v>
      </c>
      <c r="H859" s="34" t="inlineStr">
        <is>
          <t>淤地坝安全运行，生态经济效益正常发挥，已淤坝地不再缩减，“饭碗田”稳产高产</t>
        </is>
      </c>
      <c r="I859" s="65" t="n">
        <v>1</v>
      </c>
      <c r="J859" s="164" t="n">
        <v>0.0012</v>
      </c>
      <c r="K859" s="164" t="n">
        <v>0.0064</v>
      </c>
      <c r="L859" s="65" t="inlineStr">
        <is>
          <t>水保局</t>
        </is>
      </c>
      <c r="M859" s="65" t="inlineStr">
        <is>
          <t>水土保持管理局</t>
        </is>
      </c>
      <c r="N859" s="65" t="n">
        <v>2020.12</v>
      </c>
      <c r="O859" s="65" t="n"/>
    </row>
    <row r="860" ht="33.75" customFormat="1" customHeight="1" s="2">
      <c r="A860" s="21" t="inlineStr">
        <is>
          <t>2.3</t>
        </is>
      </c>
      <c r="B860" s="24" t="inlineStr">
        <is>
          <t>新建淤地坝工程</t>
        </is>
      </c>
      <c r="C860" s="24" t="inlineStr">
        <is>
          <t>新建</t>
        </is>
      </c>
      <c r="D860" s="24" t="inlineStr">
        <is>
          <t>2021.05
-
2021.11</t>
        </is>
      </c>
      <c r="E860" s="24" t="inlineStr">
        <is>
          <t>毛井镇、曲子镇</t>
        </is>
      </c>
      <c r="F860" s="31" t="inlineStr">
        <is>
          <t>新建11座大2型淤地坝工程。</t>
        </is>
      </c>
      <c r="G860" s="24" t="n">
        <v>4654.38</v>
      </c>
      <c r="H860" s="31" t="inlineStr">
        <is>
          <t>拦截泥沙，滞洪减灾，增地增收，改善农业生产条件和生态环境。</t>
        </is>
      </c>
      <c r="I860" s="24" t="n">
        <v>13</v>
      </c>
      <c r="J860" s="160" t="n">
        <v>0.1403</v>
      </c>
      <c r="K860" s="160" t="n">
        <v>0.6703</v>
      </c>
      <c r="L860" s="24" t="inlineStr">
        <is>
          <t>水保局</t>
        </is>
      </c>
      <c r="M860" s="24" t="inlineStr">
        <is>
          <t>水保局</t>
        </is>
      </c>
      <c r="N860" s="65" t="n">
        <v>2020.12</v>
      </c>
      <c r="O860" s="24" t="n"/>
    </row>
    <row r="861" ht="33.75" customFormat="1" customHeight="1" s="2">
      <c r="A861" s="32" t="inlineStr">
        <is>
          <t>(1)</t>
        </is>
      </c>
      <c r="B861" s="65" t="inlineStr">
        <is>
          <t>金掌川淤地坝工程</t>
        </is>
      </c>
      <c r="C861" s="65" t="inlineStr">
        <is>
          <t>新建</t>
        </is>
      </c>
      <c r="D861" s="65" t="inlineStr">
        <is>
          <t>2021.07
-
2021.12</t>
        </is>
      </c>
      <c r="E861" s="65" t="inlineStr">
        <is>
          <t>小南沟乡杨胡套子村</t>
        </is>
      </c>
      <c r="F861" s="34" t="inlineStr">
        <is>
          <t>新建大2型淤地坝工程1座。</t>
        </is>
      </c>
      <c r="G861" s="65" t="n">
        <v>528.6</v>
      </c>
      <c r="H861" s="34" t="inlineStr">
        <is>
          <t>拦截泥沙，滞洪减灾，增地增收，改善农业生产条件和生态环境。</t>
        </is>
      </c>
      <c r="I861" s="65" t="n">
        <v>1</v>
      </c>
      <c r="J861" s="164" t="n">
        <v>0.0045</v>
      </c>
      <c r="K861" s="164" t="n">
        <v>0.045</v>
      </c>
      <c r="L861" s="65" t="inlineStr">
        <is>
          <t>水保局</t>
        </is>
      </c>
      <c r="M861" s="65" t="inlineStr">
        <is>
          <t>水保局</t>
        </is>
      </c>
      <c r="N861" s="65" t="n">
        <v>2020.12</v>
      </c>
      <c r="O861" s="65" t="n"/>
    </row>
    <row r="862" ht="33.75" customFormat="1" customHeight="1" s="2">
      <c r="A862" s="32" t="inlineStr">
        <is>
          <t>(2)</t>
        </is>
      </c>
      <c r="B862" s="65" t="inlineStr">
        <is>
          <t>井沟淤地坝工程</t>
        </is>
      </c>
      <c r="C862" s="65" t="inlineStr">
        <is>
          <t>新建</t>
        </is>
      </c>
      <c r="D862" s="65" t="inlineStr">
        <is>
          <t>2021.07
-
2021.12</t>
        </is>
      </c>
      <c r="E862" s="65" t="inlineStr">
        <is>
          <t>甜水镇鲁掌村</t>
        </is>
      </c>
      <c r="F862" s="34" t="inlineStr">
        <is>
          <t>新建大2型淤地坝工程1座。</t>
        </is>
      </c>
      <c r="G862" s="65" t="n">
        <v>379.72</v>
      </c>
      <c r="H862" s="34" t="inlineStr">
        <is>
          <t>拦截泥沙，滞洪减灾，增地增收，改善农业生产条件和生态环境。</t>
        </is>
      </c>
      <c r="I862" s="65" t="n">
        <v>2</v>
      </c>
      <c r="J862" s="164" t="n">
        <v>0.006</v>
      </c>
      <c r="K862" s="164" t="n">
        <v>0.03</v>
      </c>
      <c r="L862" s="65" t="inlineStr">
        <is>
          <t>水保局</t>
        </is>
      </c>
      <c r="M862" s="65" t="inlineStr">
        <is>
          <t>水保局</t>
        </is>
      </c>
      <c r="N862" s="65" t="n">
        <v>2020.12</v>
      </c>
      <c r="O862" s="65" t="n"/>
    </row>
    <row r="863" ht="33.75" customFormat="1" customHeight="1" s="2">
      <c r="A863" s="32" t="inlineStr">
        <is>
          <t>(3)</t>
        </is>
      </c>
      <c r="B863" s="65" t="inlineStr">
        <is>
          <t>小掌子沟淤地坝工程</t>
        </is>
      </c>
      <c r="C863" s="65" t="inlineStr">
        <is>
          <t>新建</t>
        </is>
      </c>
      <c r="D863" s="65" t="inlineStr">
        <is>
          <t>2021.07
-
2021.12</t>
        </is>
      </c>
      <c r="E863" s="65" t="inlineStr">
        <is>
          <t>山城乡寨柯村</t>
        </is>
      </c>
      <c r="F863" s="34" t="inlineStr">
        <is>
          <t>新建大2型淤地坝工程1座。</t>
        </is>
      </c>
      <c r="G863" s="65" t="n">
        <v>411.6</v>
      </c>
      <c r="H863" s="34" t="inlineStr">
        <is>
          <t>拦截泥沙，滞洪减灾，增地增收，改善农业生产条件和生态环境。</t>
        </is>
      </c>
      <c r="I863" s="65" t="n">
        <v>1</v>
      </c>
      <c r="J863" s="164" t="n">
        <v>0.0249</v>
      </c>
      <c r="K863" s="164" t="n">
        <v>0.09950000000000001</v>
      </c>
      <c r="L863" s="65" t="inlineStr">
        <is>
          <t>水保局</t>
        </is>
      </c>
      <c r="M863" s="65" t="inlineStr">
        <is>
          <t>水保局</t>
        </is>
      </c>
      <c r="N863" s="65" t="n">
        <v>2020.12</v>
      </c>
      <c r="O863" s="65" t="n"/>
    </row>
    <row r="864" ht="33.75" customFormat="1" customHeight="1" s="2">
      <c r="A864" s="32" t="inlineStr">
        <is>
          <t>(4)</t>
        </is>
      </c>
      <c r="B864" s="65" t="inlineStr">
        <is>
          <t>寺儿沟淤地坝工程</t>
        </is>
      </c>
      <c r="C864" s="65" t="inlineStr">
        <is>
          <t>新建</t>
        </is>
      </c>
      <c r="D864" s="65" t="inlineStr">
        <is>
          <t>2021.07
-
2021.12</t>
        </is>
      </c>
      <c r="E864" s="65" t="inlineStr">
        <is>
          <t>樊家川镇慕家河村</t>
        </is>
      </c>
      <c r="F864" s="34" t="inlineStr">
        <is>
          <t>新建大2型淤地坝工程1座。</t>
        </is>
      </c>
      <c r="G864" s="65" t="n">
        <v>437.76</v>
      </c>
      <c r="H864" s="34" t="inlineStr">
        <is>
          <t>拦截泥沙，滞洪减灾，增地增收，改善农业生产条件和生态环境。</t>
        </is>
      </c>
      <c r="I864" s="65" t="n">
        <v>1</v>
      </c>
      <c r="J864" s="164" t="n">
        <v>0.0566</v>
      </c>
      <c r="K864" s="164" t="n">
        <v>0.2464</v>
      </c>
      <c r="L864" s="65" t="inlineStr">
        <is>
          <t>水保局</t>
        </is>
      </c>
      <c r="M864" s="65" t="inlineStr">
        <is>
          <t>水保局</t>
        </is>
      </c>
      <c r="N864" s="65" t="n">
        <v>2020.12</v>
      </c>
      <c r="O864" s="65" t="n"/>
    </row>
    <row r="865" ht="33.75" customFormat="1" customHeight="1" s="2">
      <c r="A865" s="32" t="inlineStr">
        <is>
          <t>(5)</t>
        </is>
      </c>
      <c r="B865" s="65" t="inlineStr">
        <is>
          <t>后沟淤地坝工程</t>
        </is>
      </c>
      <c r="C865" s="65" t="inlineStr">
        <is>
          <t>新建</t>
        </is>
      </c>
      <c r="D865" s="65" t="inlineStr">
        <is>
          <t>2021.07
-
2021.12</t>
        </is>
      </c>
      <c r="E865" s="65" t="inlineStr">
        <is>
          <t>山城乡赵庄村</t>
        </is>
      </c>
      <c r="F865" s="34" t="inlineStr">
        <is>
          <t>新建大2型淤地坝工程1座。</t>
        </is>
      </c>
      <c r="G865" s="65" t="n">
        <v>342.2</v>
      </c>
      <c r="H865" s="34" t="inlineStr">
        <is>
          <t>拦截泥沙，滞洪减灾，增地增收，改善农业生产条件和生态环境。</t>
        </is>
      </c>
      <c r="I865" s="65" t="n">
        <v>1</v>
      </c>
      <c r="J865" s="164" t="n">
        <v>0.0041</v>
      </c>
      <c r="K865" s="164" t="n">
        <v>0.018</v>
      </c>
      <c r="L865" s="65" t="inlineStr">
        <is>
          <t>水保局</t>
        </is>
      </c>
      <c r="M865" s="65" t="inlineStr">
        <is>
          <t>水保局</t>
        </is>
      </c>
      <c r="N865" s="65" t="n">
        <v>2020.12</v>
      </c>
      <c r="O865" s="65" t="n"/>
    </row>
    <row r="866" ht="33.75" customFormat="1" customHeight="1" s="2">
      <c r="A866" s="32" t="inlineStr">
        <is>
          <t>(6)</t>
        </is>
      </c>
      <c r="B866" s="65" t="inlineStr">
        <is>
          <t>黄崾岘淤地坝工程</t>
        </is>
      </c>
      <c r="C866" s="65" t="inlineStr">
        <is>
          <t>新建</t>
        </is>
      </c>
      <c r="D866" s="65" t="inlineStr">
        <is>
          <t>2021.07
-
2021.12</t>
        </is>
      </c>
      <c r="E866" s="65" t="inlineStr">
        <is>
          <t>八珠乡</t>
        </is>
      </c>
      <c r="F866" s="34" t="inlineStr">
        <is>
          <t>新建大2型淤地坝工程1座。</t>
        </is>
      </c>
      <c r="G866" s="65" t="n">
        <v>390.88</v>
      </c>
      <c r="H866" s="34" t="inlineStr">
        <is>
          <t>拦截泥沙，滞洪减灾，增地增收，改善农业生产条件和生态环境。</t>
        </is>
      </c>
      <c r="I866" s="65" t="n">
        <v>1</v>
      </c>
      <c r="J866" s="164" t="n">
        <v>0.0032</v>
      </c>
      <c r="K866" s="164" t="n">
        <v>0.045</v>
      </c>
      <c r="L866" s="65" t="inlineStr">
        <is>
          <t>水保局</t>
        </is>
      </c>
      <c r="M866" s="65" t="inlineStr">
        <is>
          <t>水保局</t>
        </is>
      </c>
      <c r="N866" s="65" t="n">
        <v>2020.12</v>
      </c>
      <c r="O866" s="65" t="n"/>
    </row>
    <row r="867" ht="33.75" customFormat="1" customHeight="1" s="2">
      <c r="A867" s="32" t="inlineStr">
        <is>
          <t>(7)</t>
        </is>
      </c>
      <c r="B867" s="65" t="inlineStr">
        <is>
          <t>黄岔子淤地坝工程</t>
        </is>
      </c>
      <c r="C867" s="65" t="inlineStr">
        <is>
          <t>新建</t>
        </is>
      </c>
      <c r="D867" s="65" t="inlineStr">
        <is>
          <t>2021.07
-
2021.12</t>
        </is>
      </c>
      <c r="E867" s="65" t="inlineStr">
        <is>
          <t>环城镇唐塬村</t>
        </is>
      </c>
      <c r="F867" s="34" t="inlineStr">
        <is>
          <t>新建大2型淤地坝工程1座。</t>
        </is>
      </c>
      <c r="G867" s="65" t="n">
        <v>503.62</v>
      </c>
      <c r="H867" s="34" t="inlineStr">
        <is>
          <t>拦截泥沙，滞洪减灾，增地增收，改善农业生产条件和生态环境。</t>
        </is>
      </c>
      <c r="I867" s="65" t="n">
        <v>2</v>
      </c>
      <c r="J867" s="164" t="n">
        <v>0.0036</v>
      </c>
      <c r="K867" s="164" t="n">
        <v>0.0165</v>
      </c>
      <c r="L867" s="65" t="inlineStr">
        <is>
          <t>水保局</t>
        </is>
      </c>
      <c r="M867" s="65" t="inlineStr">
        <is>
          <t>水保局</t>
        </is>
      </c>
      <c r="N867" s="65" t="n">
        <v>2020.12</v>
      </c>
      <c r="O867" s="65" t="n"/>
    </row>
    <row r="868" ht="33.75" customFormat="1" customHeight="1" s="2">
      <c r="A868" s="32" t="inlineStr">
        <is>
          <t>(8)</t>
        </is>
      </c>
      <c r="B868" s="65" t="inlineStr">
        <is>
          <t>苦水渠沟淤地坝工程</t>
        </is>
      </c>
      <c r="C868" s="65" t="inlineStr">
        <is>
          <t>新建</t>
        </is>
      </c>
      <c r="D868" s="65" t="inlineStr">
        <is>
          <t>2021.05
-
2021.11</t>
        </is>
      </c>
      <c r="E868" s="65" t="inlineStr">
        <is>
          <t>毛井镇</t>
        </is>
      </c>
      <c r="F868" s="34" t="inlineStr">
        <is>
          <t>新建大2型淤地坝工程1座。</t>
        </is>
      </c>
      <c r="G868" s="65" t="n">
        <v>435</v>
      </c>
      <c r="H868" s="34" t="inlineStr">
        <is>
          <t>拦截泥沙，滞洪减灾，增地增收，改善农业生产条件和生态环境。</t>
        </is>
      </c>
      <c r="I868" s="65" t="n">
        <v>1</v>
      </c>
      <c r="J868" s="164" t="n">
        <v>0.0075</v>
      </c>
      <c r="K868" s="164" t="n">
        <v>0.0321</v>
      </c>
      <c r="L868" s="65" t="inlineStr">
        <is>
          <t>水保局</t>
        </is>
      </c>
      <c r="M868" s="65" t="inlineStr">
        <is>
          <t>水保局</t>
        </is>
      </c>
      <c r="N868" s="65" t="n">
        <v>2020.12</v>
      </c>
      <c r="O868" s="65" t="n"/>
    </row>
    <row r="869" ht="33.75" customFormat="1" customHeight="1" s="2">
      <c r="A869" s="32" t="inlineStr">
        <is>
          <t>(9)</t>
        </is>
      </c>
      <c r="B869" s="65" t="inlineStr">
        <is>
          <t>崖畔庄沟淤地坝工程</t>
        </is>
      </c>
      <c r="C869" s="65" t="inlineStr">
        <is>
          <t>新建</t>
        </is>
      </c>
      <c r="D869" s="65" t="inlineStr">
        <is>
          <t>2021.05
-
2021.11</t>
        </is>
      </c>
      <c r="E869" s="65" t="inlineStr">
        <is>
          <t>曲子镇</t>
        </is>
      </c>
      <c r="F869" s="34" t="inlineStr">
        <is>
          <t>新建大2型淤地坝工程1座。</t>
        </is>
      </c>
      <c r="G869" s="65" t="n">
        <v>455</v>
      </c>
      <c r="H869" s="34" t="inlineStr">
        <is>
          <t>拦截泥沙，滞洪减灾，增地增收，改善农业生产条件和生态环境。</t>
        </is>
      </c>
      <c r="I869" s="65" t="n">
        <v>1</v>
      </c>
      <c r="J869" s="164" t="n">
        <v>0.014</v>
      </c>
      <c r="K869" s="164" t="n">
        <v>0.07049999999999999</v>
      </c>
      <c r="L869" s="65" t="inlineStr">
        <is>
          <t>水保局</t>
        </is>
      </c>
      <c r="M869" s="65" t="inlineStr">
        <is>
          <t>水保局</t>
        </is>
      </c>
      <c r="N869" s="65" t="n">
        <v>2020.12</v>
      </c>
      <c r="O869" s="65" t="n"/>
    </row>
    <row r="870" ht="33.75" customFormat="1" customHeight="1" s="2">
      <c r="A870" s="32" t="inlineStr">
        <is>
          <t>(10)</t>
        </is>
      </c>
      <c r="B870" s="65" t="inlineStr">
        <is>
          <t>乔子沟沟淤地坝工程</t>
        </is>
      </c>
      <c r="C870" s="65" t="inlineStr">
        <is>
          <t>新建</t>
        </is>
      </c>
      <c r="D870" s="65" t="inlineStr">
        <is>
          <t>2021.05
-
2021.11</t>
        </is>
      </c>
      <c r="E870" s="65" t="inlineStr">
        <is>
          <t>曲子镇</t>
        </is>
      </c>
      <c r="F870" s="34" t="inlineStr">
        <is>
          <t>新建大2型淤地坝工程1座。</t>
        </is>
      </c>
      <c r="G870" s="65" t="n">
        <v>420</v>
      </c>
      <c r="H870" s="34" t="inlineStr">
        <is>
          <t>拦截泥沙，滞洪减灾，增地增收，改善农业生产条件和生态环境。</t>
        </is>
      </c>
      <c r="I870" s="65" t="n">
        <v>1</v>
      </c>
      <c r="J870" s="164" t="n">
        <v>0.008999999999999999</v>
      </c>
      <c r="K870" s="164" t="n">
        <v>0.0363</v>
      </c>
      <c r="L870" s="65" t="inlineStr">
        <is>
          <t>水保局</t>
        </is>
      </c>
      <c r="M870" s="65" t="inlineStr">
        <is>
          <t>水保局</t>
        </is>
      </c>
      <c r="N870" s="65" t="n">
        <v>2020.12</v>
      </c>
      <c r="O870" s="65" t="n"/>
    </row>
    <row r="871" ht="33.75" customFormat="1" customHeight="1" s="2">
      <c r="A871" s="32" t="inlineStr">
        <is>
          <t>(11)</t>
        </is>
      </c>
      <c r="B871" s="65" t="inlineStr">
        <is>
          <t>枸杞梁淤地坝工程</t>
        </is>
      </c>
      <c r="C871" s="65" t="inlineStr">
        <is>
          <t>新建</t>
        </is>
      </c>
      <c r="D871" s="65" t="inlineStr">
        <is>
          <t>2021.05
-
2021.11</t>
        </is>
      </c>
      <c r="E871" s="65" t="inlineStr">
        <is>
          <t>曲子镇</t>
        </is>
      </c>
      <c r="F871" s="34" t="inlineStr">
        <is>
          <t>新建中型淤地坝1座。</t>
        </is>
      </c>
      <c r="G871" s="65" t="n">
        <v>350</v>
      </c>
      <c r="H871" s="34" t="inlineStr">
        <is>
          <t>拦截泥沙，滞洪减灾，增地增收，改善农业生产条件和生态环境。</t>
        </is>
      </c>
      <c r="I871" s="65" t="n">
        <v>1</v>
      </c>
      <c r="J871" s="164" t="n">
        <v>0.0069</v>
      </c>
      <c r="K871" s="164" t="n">
        <v>0.031</v>
      </c>
      <c r="L871" s="65" t="inlineStr">
        <is>
          <t>水保局</t>
        </is>
      </c>
      <c r="M871" s="65" t="inlineStr">
        <is>
          <t>水保局</t>
        </is>
      </c>
      <c r="N871" s="65" t="n">
        <v>2020.12</v>
      </c>
      <c r="O871" s="65" t="n"/>
    </row>
    <row r="872" ht="33" customFormat="1" customHeight="1" s="2">
      <c r="A872" s="21" t="inlineStr">
        <is>
          <t>2.4</t>
        </is>
      </c>
      <c r="B872" s="24" t="inlineStr">
        <is>
          <t>淤地坝抢险维修工程合计</t>
        </is>
      </c>
      <c r="C872" s="24" t="inlineStr">
        <is>
          <t>续建</t>
        </is>
      </c>
      <c r="D872" s="24" t="inlineStr">
        <is>
          <t>2020.05-
2020.11</t>
        </is>
      </c>
      <c r="E872" s="24" t="inlineStr">
        <is>
          <t>车道等8个乡镇</t>
        </is>
      </c>
      <c r="F872" s="31" t="inlineStr">
        <is>
          <t>对堡子沟等18座病险淤地坝采用维修坝体、增设溢洪道等措施进行抢险维修，确保淤地坝安全度汛。</t>
        </is>
      </c>
      <c r="G872" s="24" t="n">
        <v>941.02</v>
      </c>
      <c r="H872" s="31" t="inlineStr">
        <is>
          <t>淤地坝安全运行，生态经济效益正常发挥，淤地坝安全度汛。</t>
        </is>
      </c>
      <c r="I872" s="24" t="n">
        <v>21</v>
      </c>
      <c r="J872" s="160" t="n">
        <v>0.029</v>
      </c>
      <c r="K872" s="160" t="n">
        <v>0.1467</v>
      </c>
      <c r="L872" s="24" t="inlineStr">
        <is>
          <t>水保局</t>
        </is>
      </c>
      <c r="M872" s="24" t="inlineStr">
        <is>
          <t>水土保持管理局</t>
        </is>
      </c>
      <c r="N872" s="24" t="n"/>
      <c r="O872" s="24" t="n"/>
    </row>
    <row r="873" ht="33.75" customFormat="1" customHeight="1" s="2">
      <c r="A873" s="32" t="inlineStr">
        <is>
          <t>(1)</t>
        </is>
      </c>
      <c r="B873" s="65" t="inlineStr">
        <is>
          <t>常崾岘1#中型淤地坝除险加固工程</t>
        </is>
      </c>
      <c r="C873" s="65" t="inlineStr">
        <is>
          <t>续建</t>
        </is>
      </c>
      <c r="D873" s="65" t="inlineStr">
        <is>
          <t>2020.05
-
2020.11</t>
        </is>
      </c>
      <c r="E873" s="65" t="inlineStr">
        <is>
          <t>芦湾</t>
        </is>
      </c>
      <c r="F873" s="34" t="inlineStr">
        <is>
          <t>水毁坝体恢复。</t>
        </is>
      </c>
      <c r="G873" s="65" t="n">
        <v>8.52</v>
      </c>
      <c r="H873" s="34" t="inlineStr">
        <is>
          <t>淤地坝安全运行，生态经济效益正常发挥，淤地坝安全度汛。</t>
        </is>
      </c>
      <c r="I873" s="65" t="n">
        <v>1</v>
      </c>
      <c r="J873" s="164" t="n">
        <v>0.0012</v>
      </c>
      <c r="K873" s="164" t="n">
        <v>0.0058</v>
      </c>
      <c r="L873" s="65" t="inlineStr">
        <is>
          <t>水保局</t>
        </is>
      </c>
      <c r="M873" s="65" t="inlineStr">
        <is>
          <t>水土保持管理局</t>
        </is>
      </c>
      <c r="N873" s="29" t="n">
        <v>2020.12</v>
      </c>
      <c r="O873" s="65" t="n"/>
    </row>
    <row r="874" ht="33.75" customFormat="1" customHeight="1" s="2">
      <c r="A874" s="32" t="inlineStr">
        <is>
          <t>(2)</t>
        </is>
      </c>
      <c r="B874" s="65" t="inlineStr">
        <is>
          <t>常崾岘2#中型淤地坝除险加固工程</t>
        </is>
      </c>
      <c r="C874" s="65" t="inlineStr">
        <is>
          <t>续建</t>
        </is>
      </c>
      <c r="D874" s="65" t="inlineStr">
        <is>
          <t>2020.05
-
2020.11</t>
        </is>
      </c>
      <c r="E874" s="65" t="inlineStr">
        <is>
          <t>芦湾</t>
        </is>
      </c>
      <c r="F874" s="34" t="inlineStr">
        <is>
          <t>上坝道路维修，坝体恢复。</t>
        </is>
      </c>
      <c r="G874" s="65" t="n">
        <v>66.05</v>
      </c>
      <c r="H874" s="34" t="inlineStr">
        <is>
          <t>淤地坝安全运行，生态经济效益正常发挥，淤地坝安全度汛。</t>
        </is>
      </c>
      <c r="I874" s="65" t="n">
        <v>1</v>
      </c>
      <c r="J874" s="164" t="n">
        <v>0.0016</v>
      </c>
      <c r="K874" s="164" t="n">
        <v>0.008200000000000001</v>
      </c>
      <c r="L874" s="65" t="inlineStr">
        <is>
          <t>水保局</t>
        </is>
      </c>
      <c r="M874" s="65" t="inlineStr">
        <is>
          <t>水土保持管理局</t>
        </is>
      </c>
      <c r="N874" s="29" t="n">
        <v>2020.12</v>
      </c>
      <c r="O874" s="65" t="n"/>
    </row>
    <row r="875" ht="33.75" customFormat="1" customHeight="1" s="2">
      <c r="A875" s="32" t="inlineStr">
        <is>
          <t>(3)</t>
        </is>
      </c>
      <c r="B875" s="65" t="inlineStr">
        <is>
          <t>油坊沟1#中型淤地坝除险加固工程</t>
        </is>
      </c>
      <c r="C875" s="65" t="inlineStr">
        <is>
          <t>续建</t>
        </is>
      </c>
      <c r="D875" s="65" t="inlineStr">
        <is>
          <t>2020.05
-
2020.11</t>
        </is>
      </c>
      <c r="E875" s="65" t="inlineStr">
        <is>
          <t>芦湾</t>
        </is>
      </c>
      <c r="F875" s="34" t="inlineStr">
        <is>
          <t>水毁坝体恢复。</t>
        </is>
      </c>
      <c r="G875" s="65" t="n">
        <v>8.220000000000001</v>
      </c>
      <c r="H875" s="34" t="inlineStr">
        <is>
          <t>淤地坝安全运行，生态经济效益正常发挥，淤地坝安全度汛。</t>
        </is>
      </c>
      <c r="I875" s="65" t="n">
        <v>1</v>
      </c>
      <c r="J875" s="164" t="n">
        <v>0.0012</v>
      </c>
      <c r="K875" s="164" t="n">
        <v>0.0062</v>
      </c>
      <c r="L875" s="65" t="inlineStr">
        <is>
          <t>水保局</t>
        </is>
      </c>
      <c r="M875" s="65" t="inlineStr">
        <is>
          <t>水土保持管理局</t>
        </is>
      </c>
      <c r="N875" s="29" t="n">
        <v>2020.12</v>
      </c>
      <c r="O875" s="65" t="n"/>
    </row>
    <row r="876" ht="33.75" customFormat="1" customHeight="1" s="2">
      <c r="A876" s="32" t="inlineStr">
        <is>
          <t>(4)</t>
        </is>
      </c>
      <c r="B876" s="65" t="inlineStr">
        <is>
          <t>油坊沟2#中型淤地坝除险加固工程</t>
        </is>
      </c>
      <c r="C876" s="65" t="inlineStr">
        <is>
          <t>续建</t>
        </is>
      </c>
      <c r="D876" s="65" t="inlineStr">
        <is>
          <t>2020.05
-
2020.11</t>
        </is>
      </c>
      <c r="E876" s="65" t="inlineStr">
        <is>
          <t>芦湾</t>
        </is>
      </c>
      <c r="F876" s="34" t="inlineStr">
        <is>
          <t>水毁坝体恢复，维修泄洪洞。</t>
        </is>
      </c>
      <c r="G876" s="65" t="n">
        <v>26.36</v>
      </c>
      <c r="H876" s="34" t="inlineStr">
        <is>
          <t>淤地坝安全运行，生态经济效益正常发挥，淤地坝安全度汛。</t>
        </is>
      </c>
      <c r="I876" s="65" t="n">
        <v>1</v>
      </c>
      <c r="J876" s="164" t="n">
        <v>0.0013</v>
      </c>
      <c r="K876" s="164" t="n">
        <v>0.0066</v>
      </c>
      <c r="L876" s="65" t="inlineStr">
        <is>
          <t>水保局</t>
        </is>
      </c>
      <c r="M876" s="65" t="inlineStr">
        <is>
          <t>水土保持管理局</t>
        </is>
      </c>
      <c r="N876" s="29" t="n">
        <v>2020.12</v>
      </c>
      <c r="O876" s="65" t="n"/>
    </row>
    <row r="877" ht="33.75" customFormat="1" customHeight="1" s="2">
      <c r="A877" s="32" t="inlineStr">
        <is>
          <t>(5)</t>
        </is>
      </c>
      <c r="B877" s="65" t="inlineStr">
        <is>
          <t>王庄中型淤地坝除险加固工程</t>
        </is>
      </c>
      <c r="C877" s="65" t="inlineStr">
        <is>
          <t>续建</t>
        </is>
      </c>
      <c r="D877" s="65" t="inlineStr">
        <is>
          <t>2020.05
-
2020.11</t>
        </is>
      </c>
      <c r="E877" s="65" t="inlineStr">
        <is>
          <t>芦湾</t>
        </is>
      </c>
      <c r="F877" s="34" t="inlineStr">
        <is>
          <t>坝体恢复，维修溢洪道。</t>
        </is>
      </c>
      <c r="G877" s="65" t="n">
        <v>25.78</v>
      </c>
      <c r="H877" s="34" t="inlineStr">
        <is>
          <t>淤地坝安全运行，生态经济效益正常发挥，淤地坝安全度汛。</t>
        </is>
      </c>
      <c r="I877" s="65" t="n">
        <v>1</v>
      </c>
      <c r="J877" s="164" t="n">
        <v>0.0012</v>
      </c>
      <c r="K877" s="164" t="n">
        <v>0.0055</v>
      </c>
      <c r="L877" s="65" t="inlineStr">
        <is>
          <t>水保局</t>
        </is>
      </c>
      <c r="M877" s="65" t="inlineStr">
        <is>
          <t>水土保持管理局</t>
        </is>
      </c>
      <c r="N877" s="29" t="n">
        <v>2020.12</v>
      </c>
      <c r="O877" s="65" t="n"/>
    </row>
    <row r="878" ht="33.75" customFormat="1" customHeight="1" s="2">
      <c r="A878" s="32" t="inlineStr">
        <is>
          <t>(6)</t>
        </is>
      </c>
      <c r="B878" s="65" t="inlineStr">
        <is>
          <t>王庄1#中型淤地坝除险加固工程</t>
        </is>
      </c>
      <c r="C878" s="65" t="inlineStr">
        <is>
          <t>续建</t>
        </is>
      </c>
      <c r="D878" s="65" t="inlineStr">
        <is>
          <t>2020.05
-
2020.11</t>
        </is>
      </c>
      <c r="E878" s="65" t="inlineStr">
        <is>
          <t>芦湾</t>
        </is>
      </c>
      <c r="F878" s="34" t="inlineStr">
        <is>
          <t>坝体恢复，维修溢洪道。</t>
        </is>
      </c>
      <c r="G878" s="65" t="n">
        <v>20.21</v>
      </c>
      <c r="H878" s="34" t="inlineStr">
        <is>
          <t>淤地坝安全运行，生态经济效益正常发挥，淤地坝安全度汛。</t>
        </is>
      </c>
      <c r="I878" s="65" t="n">
        <v>1</v>
      </c>
      <c r="J878" s="164" t="n">
        <v>0.001</v>
      </c>
      <c r="K878" s="164" t="n">
        <v>0.0052</v>
      </c>
      <c r="L878" s="65" t="inlineStr">
        <is>
          <t>水保局</t>
        </is>
      </c>
      <c r="M878" s="65" t="inlineStr">
        <is>
          <t>水土保持管理局</t>
        </is>
      </c>
      <c r="N878" s="29" t="n">
        <v>2020.12</v>
      </c>
      <c r="O878" s="65" t="n"/>
    </row>
    <row r="879" ht="33.75" customFormat="1" customHeight="1" s="2">
      <c r="A879" s="32" t="inlineStr">
        <is>
          <t>(7)</t>
        </is>
      </c>
      <c r="B879" s="65" t="inlineStr">
        <is>
          <t>老虎沟中型淤地坝除险加固工程</t>
        </is>
      </c>
      <c r="C879" s="65" t="inlineStr">
        <is>
          <t>续建</t>
        </is>
      </c>
      <c r="D879" s="65" t="inlineStr">
        <is>
          <t>2020.05
-
2020.11</t>
        </is>
      </c>
      <c r="E879" s="65" t="inlineStr">
        <is>
          <t>木钵镇</t>
        </is>
      </c>
      <c r="F879" s="34" t="inlineStr">
        <is>
          <t>坝体恢复，维修溢洪道，新修防汛道路。</t>
        </is>
      </c>
      <c r="G879" s="65" t="n">
        <v>31.95</v>
      </c>
      <c r="H879" s="34" t="inlineStr">
        <is>
          <t>淤地坝安全运行，生态经济效益正常发挥，淤地坝安全度汛。</t>
        </is>
      </c>
      <c r="I879" s="65" t="n">
        <v>2</v>
      </c>
      <c r="J879" s="164" t="n">
        <v>0.0051</v>
      </c>
      <c r="K879" s="164" t="n">
        <v>0.023</v>
      </c>
      <c r="L879" s="65" t="inlineStr">
        <is>
          <t>水保局</t>
        </is>
      </c>
      <c r="M879" s="65" t="inlineStr">
        <is>
          <t>水土保持管理局</t>
        </is>
      </c>
      <c r="N879" s="29" t="n">
        <v>2020.12</v>
      </c>
      <c r="O879" s="65" t="n"/>
    </row>
    <row r="880" ht="33.75" customFormat="1" customHeight="1" s="2">
      <c r="A880" s="32" t="inlineStr">
        <is>
          <t>(8)</t>
        </is>
      </c>
      <c r="B880" s="65" t="inlineStr">
        <is>
          <t>洞子沟中型淤地坝除险加固工程</t>
        </is>
      </c>
      <c r="C880" s="65" t="inlineStr">
        <is>
          <t>续建</t>
        </is>
      </c>
      <c r="D880" s="65" t="inlineStr">
        <is>
          <t>2020.05
-
2020.11</t>
        </is>
      </c>
      <c r="E880" s="65" t="inlineStr">
        <is>
          <t>洪德镇</t>
        </is>
      </c>
      <c r="F880" s="34" t="inlineStr">
        <is>
          <t>新修上坝道路，坝体，溢洪道。</t>
        </is>
      </c>
      <c r="G880" s="65" t="n">
        <v>139.05</v>
      </c>
      <c r="H880" s="34" t="inlineStr">
        <is>
          <t>淤地坝安全运行，生态经济效益正常发挥，淤地坝安全度汛。</t>
        </is>
      </c>
      <c r="I880" s="65" t="n">
        <v>2</v>
      </c>
      <c r="J880" s="164" t="n">
        <v>0.0015</v>
      </c>
      <c r="K880" s="164" t="n">
        <v>0.0078</v>
      </c>
      <c r="L880" s="65" t="inlineStr">
        <is>
          <t>水保局</t>
        </is>
      </c>
      <c r="M880" s="65" t="inlineStr">
        <is>
          <t>水土保持管理局</t>
        </is>
      </c>
      <c r="N880" s="29" t="n">
        <v>2020.12</v>
      </c>
      <c r="O880" s="65" t="n"/>
    </row>
    <row r="881" ht="33.75" customFormat="1" customHeight="1" s="2">
      <c r="A881" s="32" t="inlineStr">
        <is>
          <t>(9)</t>
        </is>
      </c>
      <c r="B881" s="65" t="inlineStr">
        <is>
          <t>北掌沟中型淤地坝除险加固工程</t>
        </is>
      </c>
      <c r="C881" s="65" t="inlineStr">
        <is>
          <t>续建</t>
        </is>
      </c>
      <c r="D881" s="65" t="inlineStr">
        <is>
          <t>2020.05
-
2020.11</t>
        </is>
      </c>
      <c r="E881" s="65" t="inlineStr">
        <is>
          <t>虎洞镇</t>
        </is>
      </c>
      <c r="F881" s="34" t="inlineStr">
        <is>
          <t>维修溢洪道，上坝道路。</t>
        </is>
      </c>
      <c r="G881" s="65" t="n">
        <v>28.18</v>
      </c>
      <c r="H881" s="34" t="inlineStr">
        <is>
          <t>淤地坝安全运行，生态经济效益正常发挥，淤地坝安全度汛。</t>
        </is>
      </c>
      <c r="I881" s="65" t="n">
        <v>1</v>
      </c>
      <c r="J881" s="164" t="n">
        <v>0.0012</v>
      </c>
      <c r="K881" s="164" t="n">
        <v>0.0058</v>
      </c>
      <c r="L881" s="65" t="inlineStr">
        <is>
          <t>水保局</t>
        </is>
      </c>
      <c r="M881" s="65" t="inlineStr">
        <is>
          <t>水土保持管理局</t>
        </is>
      </c>
      <c r="N881" s="29" t="n">
        <v>2020.12</v>
      </c>
      <c r="O881" s="65" t="n"/>
    </row>
    <row r="882" ht="33.75" customFormat="1" customHeight="1" s="2">
      <c r="A882" s="32" t="inlineStr">
        <is>
          <t>(10)</t>
        </is>
      </c>
      <c r="B882" s="65" t="inlineStr">
        <is>
          <t>西湾中型淤地坝除险加固工程</t>
        </is>
      </c>
      <c r="C882" s="65" t="inlineStr">
        <is>
          <t>续建</t>
        </is>
      </c>
      <c r="D882" s="65" t="inlineStr">
        <is>
          <t>2020.05
-
2020.11</t>
        </is>
      </c>
      <c r="E882" s="65" t="inlineStr">
        <is>
          <t>芦湾</t>
        </is>
      </c>
      <c r="F882" s="34" t="inlineStr">
        <is>
          <t>维修泄洪洞，上坝道路。</t>
        </is>
      </c>
      <c r="G882" s="65" t="n">
        <v>40.44</v>
      </c>
      <c r="H882" s="34" t="inlineStr">
        <is>
          <t>淤地坝安全运行，生态经济效益正常发挥，淤地坝安全度汛。</t>
        </is>
      </c>
      <c r="I882" s="65" t="n">
        <v>1</v>
      </c>
      <c r="J882" s="164" t="n">
        <v>0.0015</v>
      </c>
      <c r="K882" s="164" t="n">
        <v>0.0072</v>
      </c>
      <c r="L882" s="65" t="inlineStr">
        <is>
          <t>水保局</t>
        </is>
      </c>
      <c r="M882" s="65" t="inlineStr">
        <is>
          <t>水土保持管理局</t>
        </is>
      </c>
      <c r="N882" s="29" t="n">
        <v>2020.12</v>
      </c>
      <c r="O882" s="65" t="n"/>
    </row>
    <row r="883" ht="33.75" customFormat="1" customHeight="1" s="2">
      <c r="A883" s="32" t="inlineStr">
        <is>
          <t>(11)</t>
        </is>
      </c>
      <c r="B883" s="65" t="inlineStr">
        <is>
          <t>小户掌中型淤地坝除险加固工程</t>
        </is>
      </c>
      <c r="C883" s="65" t="inlineStr">
        <is>
          <t>续建</t>
        </is>
      </c>
      <c r="D883" s="65" t="inlineStr">
        <is>
          <t>2020.05
-
2020.11</t>
        </is>
      </c>
      <c r="E883" s="65" t="inlineStr">
        <is>
          <t>芦湾</t>
        </is>
      </c>
      <c r="F883" s="34" t="inlineStr">
        <is>
          <t>维修上坝道路、坝体、泄洪洞。</t>
        </is>
      </c>
      <c r="G883" s="65" t="n">
        <v>43.29</v>
      </c>
      <c r="H883" s="34" t="inlineStr">
        <is>
          <t>淤地坝安全运行，生态经济效益正常发挥，淤地坝安全度汛。</t>
        </is>
      </c>
      <c r="I883" s="65" t="n">
        <v>1</v>
      </c>
      <c r="J883" s="164" t="n">
        <v>0.0012</v>
      </c>
      <c r="K883" s="164" t="n">
        <v>0.0058</v>
      </c>
      <c r="L883" s="65" t="inlineStr">
        <is>
          <t>水保局</t>
        </is>
      </c>
      <c r="M883" s="65" t="inlineStr">
        <is>
          <t>水土保持管理局</t>
        </is>
      </c>
      <c r="N883" s="29" t="n">
        <v>2020.12</v>
      </c>
      <c r="O883" s="65" t="n"/>
    </row>
    <row r="884" ht="33.75" customFormat="1" customHeight="1" s="2">
      <c r="A884" s="32" t="inlineStr">
        <is>
          <t>(12)</t>
        </is>
      </c>
      <c r="B884" s="65" t="inlineStr">
        <is>
          <t>小掌脑中型淤地坝除险加固工程</t>
        </is>
      </c>
      <c r="C884" s="65" t="inlineStr">
        <is>
          <t>续建</t>
        </is>
      </c>
      <c r="D884" s="65" t="inlineStr">
        <is>
          <t>2020.05
-
2020.11</t>
        </is>
      </c>
      <c r="E884" s="65" t="inlineStr">
        <is>
          <t>芦湾</t>
        </is>
      </c>
      <c r="F884" s="34" t="inlineStr">
        <is>
          <t>维修上坝道路、坝体、泄洪洞。</t>
        </is>
      </c>
      <c r="G884" s="65" t="n">
        <v>26.12</v>
      </c>
      <c r="H884" s="34" t="inlineStr">
        <is>
          <t>淤地坝安全运行，生态经济效益正常发挥，淤地坝安全度汛。</t>
        </is>
      </c>
      <c r="I884" s="65" t="n">
        <v>1</v>
      </c>
      <c r="J884" s="164" t="n">
        <v>0.001</v>
      </c>
      <c r="K884" s="164" t="n">
        <v>0.0045</v>
      </c>
      <c r="L884" s="65" t="inlineStr">
        <is>
          <t>水保局</t>
        </is>
      </c>
      <c r="M884" s="65" t="inlineStr">
        <is>
          <t>水土保持管理局</t>
        </is>
      </c>
      <c r="N884" s="29" t="n">
        <v>2020.12</v>
      </c>
      <c r="O884" s="65" t="n"/>
    </row>
    <row r="885" ht="33.75" customFormat="1" customHeight="1" s="2">
      <c r="A885" s="32" t="inlineStr">
        <is>
          <t>(13)</t>
        </is>
      </c>
      <c r="B885" s="65" t="inlineStr">
        <is>
          <t>马湾中型淤地坝除险加固工程</t>
        </is>
      </c>
      <c r="C885" s="65" t="inlineStr">
        <is>
          <t>续建</t>
        </is>
      </c>
      <c r="D885" s="65" t="inlineStr">
        <is>
          <t>2020.05
-
2020.11</t>
        </is>
      </c>
      <c r="E885" s="65" t="inlineStr">
        <is>
          <t>芦湾</t>
        </is>
      </c>
      <c r="F885" s="34" t="inlineStr">
        <is>
          <t>坝体加固，泄洪洞维修。</t>
        </is>
      </c>
      <c r="G885" s="65" t="n">
        <v>18.04</v>
      </c>
      <c r="H885" s="34" t="inlineStr">
        <is>
          <t>淤地坝安全运行，生态经济效益正常发挥，淤地坝安全度汛。</t>
        </is>
      </c>
      <c r="I885" s="65" t="n">
        <v>1</v>
      </c>
      <c r="J885" s="164" t="n">
        <v>0.0022</v>
      </c>
      <c r="K885" s="164" t="n">
        <v>0.0102</v>
      </c>
      <c r="L885" s="65" t="inlineStr">
        <is>
          <t>水保局</t>
        </is>
      </c>
      <c r="M885" s="65" t="inlineStr">
        <is>
          <t>水土保持管理局</t>
        </is>
      </c>
      <c r="N885" s="29" t="n">
        <v>2020.12</v>
      </c>
      <c r="O885" s="65" t="n"/>
    </row>
    <row r="886" ht="33.75" customFormat="1" customHeight="1" s="2">
      <c r="A886" s="32" t="inlineStr">
        <is>
          <t>(14)</t>
        </is>
      </c>
      <c r="B886" s="65" t="inlineStr">
        <is>
          <t>刘掌沟骨干坝</t>
        </is>
      </c>
      <c r="C886" s="65" t="inlineStr">
        <is>
          <t>续建</t>
        </is>
      </c>
      <c r="D886" s="65" t="inlineStr">
        <is>
          <t>2020.05
-
2020.11</t>
        </is>
      </c>
      <c r="E886" s="65" t="inlineStr">
        <is>
          <t>车道</t>
        </is>
      </c>
      <c r="F886" s="34" t="inlineStr">
        <is>
          <t>山体削坡、清淤、维修泄水涵洞。</t>
        </is>
      </c>
      <c r="G886" s="65" t="n">
        <v>25.6</v>
      </c>
      <c r="H886" s="34" t="inlineStr">
        <is>
          <t>淤地坝安全运行，生态经济效益正常发挥，淤地坝安全度汛。</t>
        </is>
      </c>
      <c r="I886" s="65" t="n">
        <v>1</v>
      </c>
      <c r="J886" s="164" t="n">
        <v>0.003</v>
      </c>
      <c r="K886" s="164" t="n">
        <v>0.018</v>
      </c>
      <c r="L886" s="65" t="inlineStr">
        <is>
          <t>水保局</t>
        </is>
      </c>
      <c r="M886" s="65" t="inlineStr">
        <is>
          <t>水土保持管理局</t>
        </is>
      </c>
      <c r="N886" s="29" t="n">
        <v>2020.12</v>
      </c>
      <c r="O886" s="65" t="n"/>
    </row>
    <row r="887" ht="33.75" customFormat="1" customHeight="1" s="2">
      <c r="A887" s="32" t="inlineStr">
        <is>
          <t>(15)</t>
        </is>
      </c>
      <c r="B887" s="65" t="inlineStr">
        <is>
          <t>李掌沟骨干坝</t>
        </is>
      </c>
      <c r="C887" s="65" t="inlineStr">
        <is>
          <t>续建</t>
        </is>
      </c>
      <c r="D887" s="65" t="inlineStr">
        <is>
          <t>2020.05
-
2020.11</t>
        </is>
      </c>
      <c r="E887" s="65" t="inlineStr">
        <is>
          <t>车道</t>
        </is>
      </c>
      <c r="F887" s="34" t="inlineStr">
        <is>
          <t>恢复坝体，维修防汛道路。</t>
        </is>
      </c>
      <c r="G887" s="65" t="n">
        <v>12.4</v>
      </c>
      <c r="H887" s="34" t="inlineStr">
        <is>
          <t>淤地坝安全运行，生态经济效益正常发挥，淤地坝安全度汛。</t>
        </is>
      </c>
      <c r="I887" s="65" t="n">
        <v>1</v>
      </c>
      <c r="J887" s="164" t="n">
        <v>0.0002</v>
      </c>
      <c r="K887" s="164" t="n">
        <v>0.0011</v>
      </c>
      <c r="L887" s="65" t="inlineStr">
        <is>
          <t>水保局</t>
        </is>
      </c>
      <c r="M887" s="65" t="inlineStr">
        <is>
          <t>水土保持管理局</t>
        </is>
      </c>
      <c r="N887" s="29" t="n">
        <v>2020.12</v>
      </c>
      <c r="O887" s="65" t="n"/>
    </row>
    <row r="888" ht="33.75" customFormat="1" customHeight="1" s="2">
      <c r="A888" s="32" t="inlineStr">
        <is>
          <t>(16)</t>
        </is>
      </c>
      <c r="B888" s="65" t="inlineStr">
        <is>
          <t>大湾沟中型淤地坝</t>
        </is>
      </c>
      <c r="C888" s="65" t="inlineStr">
        <is>
          <t>续建</t>
        </is>
      </c>
      <c r="D888" s="65" t="inlineStr">
        <is>
          <t>2020.05
-
2020.11</t>
        </is>
      </c>
      <c r="E888" s="65" t="inlineStr">
        <is>
          <t>虎洞镇</t>
        </is>
      </c>
      <c r="F888" s="34" t="inlineStr">
        <is>
          <t>坝体水毁，溢洪道水毁，维修上坝道路。</t>
        </is>
      </c>
      <c r="G888" s="65" t="n">
        <v>18.4</v>
      </c>
      <c r="H888" s="34" t="inlineStr">
        <is>
          <t>淤地坝安全运行，生态经济效益正常发挥，淤地坝安全度汛。</t>
        </is>
      </c>
      <c r="I888" s="65" t="n">
        <v>1</v>
      </c>
      <c r="J888" s="164" t="n">
        <v>0.0001</v>
      </c>
      <c r="K888" s="164" t="n">
        <v>0.0005</v>
      </c>
      <c r="L888" s="65" t="inlineStr">
        <is>
          <t>水保局</t>
        </is>
      </c>
      <c r="M888" s="65" t="inlineStr">
        <is>
          <t>水土保持管理局</t>
        </is>
      </c>
      <c r="N888" s="29" t="n">
        <v>2020.12</v>
      </c>
      <c r="O888" s="65" t="n"/>
    </row>
    <row r="889" ht="33.75" customFormat="1" customHeight="1" s="2">
      <c r="A889" s="32" t="inlineStr">
        <is>
          <t>(17)</t>
        </is>
      </c>
      <c r="B889" s="65" t="inlineStr">
        <is>
          <t>堡子沟地坝除险加固工程</t>
        </is>
      </c>
      <c r="C889" s="65" t="inlineStr">
        <is>
          <t>续建</t>
        </is>
      </c>
      <c r="D889" s="65" t="inlineStr">
        <is>
          <t>2020.05
-
2020.11</t>
        </is>
      </c>
      <c r="E889" s="65" t="inlineStr">
        <is>
          <t>演武乡</t>
        </is>
      </c>
      <c r="F889" s="34" t="inlineStr">
        <is>
          <t>新建淤地坝一座。</t>
        </is>
      </c>
      <c r="G889" s="65" t="n">
        <v>300.89</v>
      </c>
      <c r="H889" s="34" t="inlineStr">
        <is>
          <t>淤地坝安全运行，生态经济效益正常发挥，淤地坝安全度汛。</t>
        </is>
      </c>
      <c r="I889" s="65" t="n">
        <v>1</v>
      </c>
      <c r="J889" s="164" t="n">
        <v>0.0015</v>
      </c>
      <c r="K889" s="164" t="n">
        <v>0.008999999999999999</v>
      </c>
      <c r="L889" s="65" t="inlineStr">
        <is>
          <t>水保局</t>
        </is>
      </c>
      <c r="M889" s="65" t="inlineStr">
        <is>
          <t>水土保持管理局</t>
        </is>
      </c>
      <c r="N889" s="29" t="n">
        <v>2020.12</v>
      </c>
      <c r="O889" s="65" t="n"/>
    </row>
    <row r="890" ht="33.75" customFormat="1" customHeight="1" s="2">
      <c r="A890" s="32" t="inlineStr">
        <is>
          <t>(18)</t>
        </is>
      </c>
      <c r="B890" s="65" t="inlineStr">
        <is>
          <t>杨滩沟淤地坝除险加固工程</t>
        </is>
      </c>
      <c r="C890" s="65" t="inlineStr">
        <is>
          <t>续建</t>
        </is>
      </c>
      <c r="D890" s="65" t="inlineStr">
        <is>
          <t>2020.05
-
2020.12</t>
        </is>
      </c>
      <c r="E890" s="65" t="inlineStr">
        <is>
          <t>洪德镇</t>
        </is>
      </c>
      <c r="F890" s="34" t="inlineStr">
        <is>
          <t>维修排水管和泄水建筑物。</t>
        </is>
      </c>
      <c r="G890" s="65" t="n">
        <v>94.28</v>
      </c>
      <c r="H890" s="34" t="inlineStr">
        <is>
          <t>淤地坝安全运行，生态经济效益正常发挥，淤地坝安全度汛。</t>
        </is>
      </c>
      <c r="I890" s="65" t="n">
        <v>1</v>
      </c>
      <c r="J890" s="164" t="n">
        <v>0.0017</v>
      </c>
      <c r="K890" s="164" t="n">
        <v>0.008500000000000001</v>
      </c>
      <c r="L890" s="65" t="inlineStr">
        <is>
          <t>水保局</t>
        </is>
      </c>
      <c r="M890" s="65" t="inlineStr">
        <is>
          <t>水土保持管理局</t>
        </is>
      </c>
      <c r="N890" s="29" t="n">
        <v>2020.12</v>
      </c>
      <c r="O890" s="65" t="n"/>
    </row>
    <row r="891" ht="33.75" customFormat="1" customHeight="1" s="2">
      <c r="A891" s="32" t="inlineStr">
        <is>
          <t>(19)</t>
        </is>
      </c>
      <c r="B891" s="65" t="inlineStr">
        <is>
          <t>狼儿沟中型淤地坝除险加固工程</t>
        </is>
      </c>
      <c r="C891" s="65" t="inlineStr">
        <is>
          <t>续建</t>
        </is>
      </c>
      <c r="D891" s="65" t="inlineStr">
        <is>
          <t>2020.05
-
2020.12</t>
        </is>
      </c>
      <c r="E891" s="65" t="inlineStr">
        <is>
          <t>木钵镇</t>
        </is>
      </c>
      <c r="F891" s="34" t="inlineStr">
        <is>
          <t>维修溢洪道。</t>
        </is>
      </c>
      <c r="G891" s="65" t="n">
        <v>7.24</v>
      </c>
      <c r="H891" s="34" t="inlineStr">
        <is>
          <t>淤地坝安全运行，生态经济效益正常发挥，淤地坝安全度汛。</t>
        </is>
      </c>
      <c r="I891" s="65" t="n">
        <v>1</v>
      </c>
      <c r="J891" s="164" t="n">
        <v>0.0013</v>
      </c>
      <c r="K891" s="164" t="n">
        <v>0.0078</v>
      </c>
      <c r="L891" s="65" t="inlineStr">
        <is>
          <t>水保局</t>
        </is>
      </c>
      <c r="M891" s="65" t="inlineStr">
        <is>
          <t>水土保持管理局</t>
        </is>
      </c>
      <c r="N891" s="29" t="n">
        <v>2020.12</v>
      </c>
      <c r="O891" s="65" t="n"/>
    </row>
    <row r="892" ht="46" customFormat="1" customHeight="1" s="2">
      <c r="A892" s="21" t="inlineStr">
        <is>
          <t>2.5</t>
        </is>
      </c>
      <c r="B892" s="24" t="inlineStr">
        <is>
          <t>国家水土保持
重点工程小计</t>
        </is>
      </c>
      <c r="C892" s="24" t="inlineStr">
        <is>
          <t>新建</t>
        </is>
      </c>
      <c r="D892" s="24" t="inlineStr">
        <is>
          <t>2021.05
-2021.10</t>
        </is>
      </c>
      <c r="E892" s="24" t="inlineStr">
        <is>
          <t>唐台子村、河连湾村</t>
        </is>
      </c>
      <c r="F892" s="31" t="inlineStr">
        <is>
          <t>梯田建设3500亩，配套生态造林工程9000亩，封山育草工程5000亩,配套建设沟头防护、截排水沟等小型水保工程5处。</t>
        </is>
      </c>
      <c r="G892" s="24" t="n">
        <v>800</v>
      </c>
      <c r="H892" s="31" t="inlineStr">
        <is>
          <t>项目区贫困户口粮田全面达标，梯田化率达到80%以上，林草覆盖率达到35%以上，人均纯收入达到5000元以上。</t>
        </is>
      </c>
      <c r="I892" s="24" t="n">
        <v>2</v>
      </c>
      <c r="J892" s="160" t="n">
        <v>0.0231</v>
      </c>
      <c r="K892" s="160" t="n">
        <v>0.093</v>
      </c>
      <c r="L892" s="24" t="inlineStr">
        <is>
          <t>水保局</t>
        </is>
      </c>
      <c r="M892" s="24" t="inlineStr">
        <is>
          <t>水土保持管理局</t>
        </is>
      </c>
      <c r="N892" s="24" t="n">
        <v>2020.12</v>
      </c>
      <c r="O892" s="24" t="n"/>
    </row>
    <row r="893" ht="54" customFormat="1" customHeight="1" s="2">
      <c r="A893" s="32" t="inlineStr">
        <is>
          <t>(1)</t>
        </is>
      </c>
      <c r="B893" s="65" t="inlineStr">
        <is>
          <t>国家水土保持重点工程2021年合道镇四合掌小流域综合治理项目</t>
        </is>
      </c>
      <c r="C893" s="65" t="inlineStr">
        <is>
          <t>新建</t>
        </is>
      </c>
      <c r="D893" s="65" t="inlineStr">
        <is>
          <t>2021.05
-
2021.10</t>
        </is>
      </c>
      <c r="E893" s="65" t="inlineStr">
        <is>
          <t>合道镇唐台子村</t>
        </is>
      </c>
      <c r="F893" s="34" t="inlineStr">
        <is>
          <t>梯田建设2000亩，配套生态造林工程4000亩，封山育草工程5000亩,配套建设沟头防护、截排水沟等小型水保工程3处。</t>
        </is>
      </c>
      <c r="G893" s="65" t="n">
        <v>500</v>
      </c>
      <c r="H893" s="34" t="inlineStr">
        <is>
          <t>项目区贫困户口粮田全面达标，梯田化率达到80%以上，林草覆盖率达到35%以上，人均纯收入达到5000元以上</t>
        </is>
      </c>
      <c r="I893" s="65" t="n">
        <v>1</v>
      </c>
      <c r="J893" s="164" t="n">
        <v>0.0113</v>
      </c>
      <c r="K893" s="164" t="n">
        <v>0.0511</v>
      </c>
      <c r="L893" s="65" t="inlineStr">
        <is>
          <t>水保局</t>
        </is>
      </c>
      <c r="M893" s="65" t="inlineStr">
        <is>
          <t>水土保持管理局</t>
        </is>
      </c>
      <c r="N893" s="65" t="n">
        <v>2020.12</v>
      </c>
      <c r="O893" s="65" t="n"/>
    </row>
    <row r="894" ht="42" customFormat="1" customHeight="1" s="2">
      <c r="A894" s="32" t="inlineStr">
        <is>
          <t>(2)</t>
        </is>
      </c>
      <c r="B894" s="65" t="inlineStr">
        <is>
          <t>国家水土保持重点工程2021年连家山小流域综合治理项目</t>
        </is>
      </c>
      <c r="C894" s="65" t="inlineStr">
        <is>
          <t>新建</t>
        </is>
      </c>
      <c r="D894" s="65" t="inlineStr">
        <is>
          <t>2021.05
-
2021.10</t>
        </is>
      </c>
      <c r="E894" s="65" t="inlineStr">
        <is>
          <t>洪德镇河连湾村连家山</t>
        </is>
      </c>
      <c r="F894" s="34" t="inlineStr">
        <is>
          <t>梯田建设1500亩，配套生态造林工程5000亩，配套小型水土保工程建设2处。</t>
        </is>
      </c>
      <c r="G894" s="65" t="n">
        <v>300</v>
      </c>
      <c r="H894" s="34" t="inlineStr">
        <is>
          <t>项目区贫困户口粮田全面达标，梯田化率达到80%以上，林草覆盖率达到35%以上，人均纯收入达到5000元以上</t>
        </is>
      </c>
      <c r="I894" s="65" t="n">
        <v>1</v>
      </c>
      <c r="J894" s="164" t="n">
        <v>0.0118</v>
      </c>
      <c r="K894" s="164" t="n">
        <v>0.0419</v>
      </c>
      <c r="L894" s="65" t="inlineStr">
        <is>
          <t>水保局</t>
        </is>
      </c>
      <c r="M894" s="65" t="inlineStr">
        <is>
          <t>水土保持管理局</t>
        </is>
      </c>
      <c r="N894" s="65" t="n">
        <v>2020.12</v>
      </c>
      <c r="O894" s="65" t="n"/>
    </row>
    <row r="895" ht="45" customFormat="1" customHeight="1" s="2">
      <c r="A895" s="21" t="inlineStr">
        <is>
          <t>2.6</t>
        </is>
      </c>
      <c r="B895" s="24" t="inlineStr">
        <is>
          <t>坡耕地水土流失综合治理</t>
        </is>
      </c>
      <c r="C895" s="24" t="inlineStr">
        <is>
          <t>续建</t>
        </is>
      </c>
      <c r="D895" s="24" t="inlineStr">
        <is>
          <t>2021.05-
2021.11</t>
        </is>
      </c>
      <c r="E895" s="24" t="inlineStr">
        <is>
          <t>合道、山城等3个乡镇5个村</t>
        </is>
      </c>
      <c r="F895" s="31" t="inlineStr">
        <is>
          <t>粉子山项目区完成综合治理面积8.3km²，其中：新修梯田8340亩，营造水保林273.99hm²，配套田间道路54km，修建涝池3座。寨子坪项目区完成综合治理面积2.58km²，其中：新修梯田2668.95亩，营造水保林80.29hm²，配套田间道路19.7km。</t>
        </is>
      </c>
      <c r="G895" s="24" t="n">
        <v>157</v>
      </c>
      <c r="H895" s="31" t="inlineStr">
        <is>
          <t>改善山区农业生产条件和生态环境，促进农民增收、农村产业结构调整，巩固退耕还林成果，保障国家粮食安全。</t>
        </is>
      </c>
      <c r="I895" s="24" t="n">
        <v>5</v>
      </c>
      <c r="J895" s="160" t="n">
        <v>0.0697</v>
      </c>
      <c r="K895" s="160" t="n">
        <v>0.2026</v>
      </c>
      <c r="L895" s="24" t="inlineStr">
        <is>
          <t>水保局</t>
        </is>
      </c>
      <c r="M895" s="24" t="inlineStr">
        <is>
          <t>各乡镇</t>
        </is>
      </c>
      <c r="N895" s="29" t="n">
        <v>2020.12</v>
      </c>
      <c r="O895" s="65" t="n"/>
    </row>
    <row r="896" ht="43" customFormat="1" customHeight="1" s="2">
      <c r="A896" s="21" t="inlineStr">
        <is>
          <t>2.7</t>
        </is>
      </c>
      <c r="B896" s="24" t="inlineStr">
        <is>
          <t>环县城西川小流域监测站控制清淤工程</t>
        </is>
      </c>
      <c r="C896" s="24" t="inlineStr">
        <is>
          <t>续建</t>
        </is>
      </c>
      <c r="D896" s="24" t="inlineStr">
        <is>
          <t>2020.5-
2021.9</t>
        </is>
      </c>
      <c r="E896" s="24" t="inlineStr">
        <is>
          <t>环城、虎洞等2个乡镇2个村</t>
        </is>
      </c>
      <c r="F896" s="31" t="inlineStr">
        <is>
          <t>对城西川小流域监测控制站量水堰体上游及下游进行治理，包括：铺垫施工道路360米，河道清淤疏挖0.534千米，新建土质挡土墙1座，修建上游土围堰工程1座，维修堰体工程。</t>
        </is>
      </c>
      <c r="G896" s="24" t="n">
        <v>21.87</v>
      </c>
      <c r="H896" s="31" t="inlineStr">
        <is>
          <t>确保城西川监测控制站正常运行、改善生态环境、提高合道排涝标准，保障下游群众生命财产及道路安全</t>
        </is>
      </c>
      <c r="I896" s="24" t="n">
        <v>2</v>
      </c>
      <c r="J896" s="160" t="n">
        <v>0.0061</v>
      </c>
      <c r="K896" s="160" t="n">
        <v>0.0059</v>
      </c>
      <c r="L896" s="24" t="inlineStr">
        <is>
          <t>水保局</t>
        </is>
      </c>
      <c r="M896" s="24" t="inlineStr">
        <is>
          <t>各乡镇</t>
        </is>
      </c>
      <c r="N896" s="29" t="n">
        <v>2020.12</v>
      </c>
      <c r="O896" s="65" t="n"/>
    </row>
    <row r="897" ht="28" customFormat="1" customHeight="1" s="2">
      <c r="A897" s="84" t="inlineStr">
        <is>
          <t>3</t>
        </is>
      </c>
      <c r="B897" s="174" t="inlineStr">
        <is>
          <t>农田建设项目</t>
        </is>
      </c>
      <c r="C897" s="87" t="n"/>
      <c r="D897" s="87" t="n"/>
      <c r="E897" s="87" t="n"/>
      <c r="F897" s="88" t="n"/>
      <c r="G897" s="87" t="n">
        <v>14814.013</v>
      </c>
      <c r="H897" s="88" t="n"/>
      <c r="I897" s="175" t="n"/>
      <c r="J897" s="176" t="n"/>
      <c r="K897" s="176" t="n"/>
      <c r="L897" s="87" t="n"/>
      <c r="M897" s="87" t="n"/>
      <c r="N897" s="87" t="n"/>
      <c r="O897" s="87" t="n"/>
    </row>
    <row r="898" ht="315" customFormat="1" customHeight="1" s="2">
      <c r="A898" s="21" t="inlineStr">
        <is>
          <t>3.1</t>
        </is>
      </c>
      <c r="B898" s="24" t="inlineStr">
        <is>
          <t>高标准农田建设项目合计</t>
        </is>
      </c>
      <c r="C898" s="24" t="inlineStr">
        <is>
          <t>新建</t>
        </is>
      </c>
      <c r="D898" s="24" t="inlineStr">
        <is>
          <t>2021.01-2021.12</t>
        </is>
      </c>
      <c r="E898" s="24" t="inlineStr">
        <is>
          <t>有关乡镇</t>
        </is>
      </c>
      <c r="F898" s="31" t="inlineStr">
        <is>
          <t>一、土地平整120000亩，其中：演武乡3298.55亩（刘坪村1611.52亩、黄山村1687.03亩）；合道镇11292.47亩（朱家塬村1074.31亩、陈旗塬村596.52亩、尚西坪村493.12亩、梁坪村1056.76亩、常崾岘村1085.69亩、赵台村1064.84亩、辛坪村2887.69亩、唐台子村3033.54亩）；天池乡5240.01亩（梁家河村2208.50亩、井渠淌3031.51亩）；曲子镇4907.37亩（宋家塬村2400.09亩、金盆掌村967.42亩、西沟村1539.86亩）；八珠乡5813.27亩（塔儿咀村3983.42亩、湫坝沟村1829.85亩）；洪德镇7118.25亩（私盐路村4599.14亩、寇河村2519.11亩）；山城乡谢庄村8699.04亩；甜水镇何塬村13147.12亩；虎洞镇3852.43亩（张大掌村3006.15亩、金庄塬村846.28亩）；毛井镇乔崾岘村16637.91亩；车道镇8306.56亩（万安村5167.25亩、杨掌村2804.77亩、刘园子村334.54亩）；芦家湾乡杨新庄村7061.24亩；小南沟乡小南沟村5980.23亩；罗山川乡4209.70亩（龙柏山村2701.14亩，光明村1508.56亩）；南湫乡4315.45亩（岳后渠村3829.15亩、双井子村486.30亩）；环城镇10120.40亩（唐塬村1954.41亩、陈汤塬村2464.96亩、冉旗寨村1439.93亩、肖川村751.71亩、漫塬村3509.39亩）；二、田间道路144.565km，配套砼边沟53.4km、边沟涵496座1458m、涵洞204道1533.5m；其中：合道镇田间道路20.117km（朱家塬村4.709km、梁坪村7.388km、辛坪村8.02km）；天池乡田间道路17.699km（梁家河村7.429km、井渠淌村10.27km）；曲子镇田间道路21.583km（宋家塬村4.29km、金盆掌村10.694km、西沟村6.599km）；洪德镇田间道路24.856km（私盐路村维修17.948km、寇河村新修6.908km）；甜水镇何塬村田间道路7.0km；虎洞镇张大掌村田间道路9.157km；毛井镇乔崾岘村田间道路8.286km；车道镇万安村田间道路7.7km；南湫乡双井子村田间道路5.19km；环城镇田间道路22.968km（唐塬村新修6.19km、陈淌塬村新修8.534km、陈淌塬村维修4.044km、肖川村新修4.2km）；三、漫水桥5座总长125m，其中：合道镇梁坪村梁坪沟漫水桥长33.0m宽4.0m；赵台村赵台沟漫水桥长17.0m宽4.0m；辛坪村周家沟漫水桥长25.0m宽4.0m；天池乡井渠淌村席边沟漫水桥长17.0m宽4.0m；曲子镇金盆掌村沙沟漫水桥长33.0m宽4.0m；四、过水路堤4座长79m，其中：合道镇朱家塬村堡子沟过水路堤长21.0m宽4.0m；天池乡梁家河村杨淌过水路堤长20.0m宽4.0m；车道镇万安村教场沟过水路堤长13.0m宽4.0m；南湫乡双井子村南里旗沟过水路堤长25.0m宽4.0m。</t>
        </is>
      </c>
      <c r="G898" s="24" t="n">
        <v>14760</v>
      </c>
      <c r="H898" s="31" t="inlineStr">
        <is>
          <t>本项目建设完成后，可以大大改善项目区农业生产条件，提高项目区农业劳动生产率，降低农业生产成本，农民人均纯收入增加180元。</t>
        </is>
      </c>
      <c r="I898" s="24" t="n">
        <v>38</v>
      </c>
      <c r="J898" s="160" t="n">
        <v>0.8878</v>
      </c>
      <c r="K898" s="160" t="n">
        <v>3.582</v>
      </c>
      <c r="L898" s="24" t="inlineStr">
        <is>
          <t>农业
农村局</t>
        </is>
      </c>
      <c r="M898" s="24" t="inlineStr">
        <is>
          <t>乡镇村</t>
        </is>
      </c>
      <c r="N898" s="24" t="n">
        <v>2020.12</v>
      </c>
      <c r="O898" s="24" t="n"/>
    </row>
    <row r="899" ht="39" customFormat="1" customHeight="1" s="2">
      <c r="A899" s="21" t="inlineStr">
        <is>
          <t>3.2</t>
        </is>
      </c>
      <c r="B899" s="24" t="inlineStr">
        <is>
          <t>产业田建设项目</t>
        </is>
      </c>
      <c r="C899" s="24" t="inlineStr">
        <is>
          <t>新建</t>
        </is>
      </c>
      <c r="D899" s="24" t="inlineStr">
        <is>
          <t>2021.05-
2021.11</t>
        </is>
      </c>
      <c r="E899" s="24" t="inlineStr">
        <is>
          <t>芦家湾、樊家川等2个乡镇2个村</t>
        </is>
      </c>
      <c r="F899" s="31" t="inlineStr">
        <is>
          <t>全县新修梯田1080.26亩，每亩补助500元，共补助54.013万元。</t>
        </is>
      </c>
      <c r="G899" s="24" t="n">
        <v>54.013</v>
      </c>
      <c r="H899" s="31" t="inlineStr">
        <is>
          <t>改善1772户贫困户农业生产、生活条件，提高了粮食单产，增加了农民的收入。</t>
        </is>
      </c>
      <c r="I899" s="24" t="n">
        <v>2</v>
      </c>
      <c r="J899" s="160" t="n">
        <v>0.0061</v>
      </c>
      <c r="K899" s="160" t="n">
        <v>0.0059</v>
      </c>
      <c r="L899" s="24" t="inlineStr">
        <is>
          <t>水保局</t>
        </is>
      </c>
      <c r="M899" s="24" t="inlineStr">
        <is>
          <t>各乡镇</t>
        </is>
      </c>
      <c r="N899" s="24" t="n">
        <v>2020.12</v>
      </c>
      <c r="O899" s="24" t="n"/>
    </row>
    <row r="900" ht="39" customFormat="1" customHeight="1" s="2">
      <c r="A900" s="32" t="n">
        <v>1</v>
      </c>
      <c r="B900" s="65" t="inlineStr">
        <is>
          <t>梯田建设</t>
        </is>
      </c>
      <c r="C900" s="65" t="inlineStr">
        <is>
          <t>新建</t>
        </is>
      </c>
      <c r="D900" s="65" t="inlineStr">
        <is>
          <t>2021.05-
2021.11</t>
        </is>
      </c>
      <c r="E900" s="65" t="inlineStr">
        <is>
          <t>芦家湾乡</t>
        </is>
      </c>
      <c r="F900" s="34" t="inlineStr">
        <is>
          <t>杨新庄村新修梯田159亩。</t>
        </is>
      </c>
      <c r="G900" s="65" t="n">
        <v>7.95</v>
      </c>
      <c r="H900" s="34" t="inlineStr">
        <is>
          <t>改善贫困户农业生产、生活条件，提高粮食单产，增加农民的收入。</t>
        </is>
      </c>
      <c r="I900" s="65" t="n">
        <v>1</v>
      </c>
      <c r="J900" s="164" t="n">
        <v>0.0009</v>
      </c>
      <c r="K900" s="164" t="n">
        <v>0.0038</v>
      </c>
      <c r="L900" s="65" t="inlineStr">
        <is>
          <t>水保局</t>
        </is>
      </c>
      <c r="M900" s="65" t="inlineStr">
        <is>
          <t>芦家湾乡</t>
        </is>
      </c>
      <c r="N900" s="65" t="n">
        <v>2020.12</v>
      </c>
      <c r="O900" s="65" t="n"/>
    </row>
    <row r="901" ht="39" customFormat="1" customHeight="1" s="2">
      <c r="A901" s="32" t="n">
        <v>2</v>
      </c>
      <c r="B901" s="65" t="inlineStr">
        <is>
          <t>梯田建设</t>
        </is>
      </c>
      <c r="C901" s="65" t="inlineStr">
        <is>
          <t>新建</t>
        </is>
      </c>
      <c r="D901" s="65" t="inlineStr">
        <is>
          <t>2021.05-
2021.11</t>
        </is>
      </c>
      <c r="E901" s="65" t="inlineStr">
        <is>
          <t>樊家川镇</t>
        </is>
      </c>
      <c r="F901" s="34" t="inlineStr">
        <is>
          <t>马骏滩村新修梯田921.26亩。</t>
        </is>
      </c>
      <c r="G901" s="65" t="n">
        <v>46.063</v>
      </c>
      <c r="H901" s="34" t="inlineStr">
        <is>
          <t>改善贫困户农业生产、生活条件，提高粮食单产，增加农民的收入。</t>
        </is>
      </c>
      <c r="I901" s="65" t="n">
        <v>1</v>
      </c>
      <c r="J901" s="164" t="n">
        <v>0.0052</v>
      </c>
      <c r="K901" s="164" t="inlineStr">
        <is>
          <t>0.0021</t>
        </is>
      </c>
      <c r="L901" s="65" t="inlineStr">
        <is>
          <t>水保局</t>
        </is>
      </c>
      <c r="M901" s="65" t="inlineStr">
        <is>
          <t>樊家川镇</t>
        </is>
      </c>
      <c r="N901" s="65" t="n">
        <v>2020.12</v>
      </c>
      <c r="O901" s="65" t="n"/>
    </row>
    <row r="902" ht="27" customFormat="1" customHeight="1" s="2">
      <c r="A902" s="53" t="inlineStr">
        <is>
          <t>（八）</t>
        </is>
      </c>
      <c r="B902" s="55" t="inlineStr">
        <is>
          <t>农业及电商方面培训</t>
        </is>
      </c>
      <c r="C902" s="55" t="n"/>
      <c r="D902" s="55" t="n"/>
      <c r="E902" s="55" t="n"/>
      <c r="F902" s="123" t="n"/>
      <c r="G902" s="55">
        <f>G903+G924+G929+G930+G931</f>
        <v/>
      </c>
      <c r="H902" s="123" t="n"/>
      <c r="I902" s="55" t="n"/>
      <c r="J902" s="168" t="n"/>
      <c r="K902" s="168" t="n"/>
      <c r="L902" s="55" t="n"/>
      <c r="M902" s="55" t="n"/>
      <c r="N902" s="55" t="n"/>
      <c r="O902" s="94" t="n"/>
    </row>
    <row r="903" ht="33.75" customFormat="1" customHeight="1" s="2">
      <c r="A903" s="21" t="inlineStr">
        <is>
          <t>1.1</t>
        </is>
      </c>
      <c r="B903" s="24" t="inlineStr">
        <is>
          <t>养羊专业户（致富带头人）培训合计</t>
        </is>
      </c>
      <c r="C903" s="24" t="inlineStr">
        <is>
          <t>新建</t>
        </is>
      </c>
      <c r="D903" s="24" t="inlineStr">
        <is>
          <t>2021.01
-
2021.12</t>
        </is>
      </c>
      <c r="E903" s="24" t="inlineStr">
        <is>
          <t>全县20个乡镇</t>
        </is>
      </c>
      <c r="F903" s="31" t="inlineStr">
        <is>
          <t>全县培训湖羊养殖专业户2542户，每户补助1100元。</t>
        </is>
      </c>
      <c r="G903" s="24" t="n">
        <v>279.62</v>
      </c>
      <c r="H903" s="31" t="inlineStr">
        <is>
          <t>提高湖羊专业户养殖技术，提升养殖效益。</t>
        </is>
      </c>
      <c r="I903" s="24" t="n">
        <v>167</v>
      </c>
      <c r="J903" s="160" t="n">
        <v>0.2542</v>
      </c>
      <c r="K903" s="160" t="n">
        <v>1.06744</v>
      </c>
      <c r="L903" s="24" t="inlineStr">
        <is>
          <t>畜牧局</t>
        </is>
      </c>
      <c r="M903" s="24" t="inlineStr">
        <is>
          <t>甜水镇等20个乡镇</t>
        </is>
      </c>
      <c r="N903" s="24" t="n"/>
      <c r="O903" s="24" t="n"/>
    </row>
    <row r="904" ht="33.75" customFormat="1" customHeight="1" s="2">
      <c r="A904" s="32" t="inlineStr">
        <is>
          <t>(1)</t>
        </is>
      </c>
      <c r="B904" s="65" t="inlineStr">
        <is>
          <t>养羊专业户（致富带头人）培训</t>
        </is>
      </c>
      <c r="C904" s="65" t="inlineStr">
        <is>
          <t>新建</t>
        </is>
      </c>
      <c r="D904" s="65" t="inlineStr">
        <is>
          <t>2021.01
-
2021.12</t>
        </is>
      </c>
      <c r="E904" s="65" t="inlineStr">
        <is>
          <t>甜水镇</t>
        </is>
      </c>
      <c r="F904" s="34" t="inlineStr">
        <is>
          <t>培育湖羊养殖专业户71户，其中：甜水街村5人，何塬村24人，邱滩村3人，狼儿滩村13人，大良洼村9人，七里墩村17人。</t>
        </is>
      </c>
      <c r="G904" s="65" t="n">
        <v>7.81</v>
      </c>
      <c r="H904" s="34" t="inlineStr">
        <is>
          <t>提高湖羊专业户养殖技术，提升养殖效益。</t>
        </is>
      </c>
      <c r="I904" s="65" t="n">
        <v>6</v>
      </c>
      <c r="J904" s="164" t="n">
        <v>0.0071</v>
      </c>
      <c r="K904" s="164" t="n">
        <v>0.02982</v>
      </c>
      <c r="L904" s="65" t="inlineStr">
        <is>
          <t>畜牧局</t>
        </is>
      </c>
      <c r="M904" s="65" t="inlineStr">
        <is>
          <t>甜水镇</t>
        </is>
      </c>
      <c r="N904" s="65" t="n">
        <v>2020.12</v>
      </c>
      <c r="O904" s="65" t="n"/>
    </row>
    <row r="905" ht="33.75" customFormat="1" customHeight="1" s="2">
      <c r="A905" s="32" t="inlineStr">
        <is>
          <t>(2)</t>
        </is>
      </c>
      <c r="B905" s="65" t="inlineStr">
        <is>
          <t>养羊专业户（致富带头人）培训</t>
        </is>
      </c>
      <c r="C905" s="65" t="inlineStr">
        <is>
          <t>新建</t>
        </is>
      </c>
      <c r="D905" s="65" t="inlineStr">
        <is>
          <t>2021.01
-
2021.12</t>
        </is>
      </c>
      <c r="E905" s="65" t="inlineStr">
        <is>
          <t>南湫乡</t>
        </is>
      </c>
      <c r="F905" s="34" t="inlineStr">
        <is>
          <t>培育湖羊养殖专业户48户，其中：代家洼村8户，党家洼村10户，岳后渠村5户，杨兴堡村5户，洪涝池村10户，花儿山村10户。</t>
        </is>
      </c>
      <c r="G905" s="65" t="n">
        <v>5.28</v>
      </c>
      <c r="H905" s="34" t="inlineStr">
        <is>
          <t>提高湖羊专业户养殖技术，提升养殖效益。</t>
        </is>
      </c>
      <c r="I905" s="65" t="n">
        <v>6</v>
      </c>
      <c r="J905" s="164" t="n">
        <v>0.0048</v>
      </c>
      <c r="K905" s="164" t="n">
        <v>0.02016</v>
      </c>
      <c r="L905" s="65" t="inlineStr">
        <is>
          <t>畜牧局</t>
        </is>
      </c>
      <c r="M905" s="65" t="inlineStr">
        <is>
          <t>南湫乡</t>
        </is>
      </c>
      <c r="N905" s="65" t="n">
        <v>2020.12</v>
      </c>
      <c r="O905" s="24" t="n"/>
    </row>
    <row r="906" ht="44" customFormat="1" customHeight="1" s="2">
      <c r="A906" s="32" t="inlineStr">
        <is>
          <t>(3)</t>
        </is>
      </c>
      <c r="B906" s="65" t="inlineStr">
        <is>
          <t>养羊专业户（致富带头人）培训</t>
        </is>
      </c>
      <c r="C906" s="65" t="inlineStr">
        <is>
          <t>新建</t>
        </is>
      </c>
      <c r="D906" s="65" t="inlineStr">
        <is>
          <t>2021.01
-
2021.12</t>
        </is>
      </c>
      <c r="E906" s="65" t="inlineStr">
        <is>
          <t>演武乡</t>
        </is>
      </c>
      <c r="F906" s="34" t="inlineStr">
        <is>
          <t>培育湖羊养殖专业户95户，其中：佛岔村10户，黄家山村10户，刘坪村10户，曳郭咀村10户，路家塬村10户，走马硷村10户，吴家塬村10户，杨家洼村10户，黑泉河村15户。</t>
        </is>
      </c>
      <c r="G906" s="65" t="n">
        <v>10.45</v>
      </c>
      <c r="H906" s="34" t="inlineStr">
        <is>
          <t>提高湖羊专业户养殖技术，提升养殖效益。</t>
        </is>
      </c>
      <c r="I906" s="65" t="n">
        <v>9</v>
      </c>
      <c r="J906" s="164" t="n">
        <v>0.0095</v>
      </c>
      <c r="K906" s="164" t="n">
        <v>0.0399</v>
      </c>
      <c r="L906" s="65" t="inlineStr">
        <is>
          <t>畜牧局</t>
        </is>
      </c>
      <c r="M906" s="65" t="inlineStr">
        <is>
          <t>演武乡</t>
        </is>
      </c>
      <c r="N906" s="65" t="n">
        <v>2020.12</v>
      </c>
      <c r="O906" s="65" t="n"/>
    </row>
    <row r="907" ht="43" customFormat="1" customHeight="1" s="2">
      <c r="A907" s="32" t="inlineStr">
        <is>
          <t>(4)</t>
        </is>
      </c>
      <c r="B907" s="65" t="inlineStr">
        <is>
          <t>养羊专业户（致富带头人）培训</t>
        </is>
      </c>
      <c r="C907" s="65" t="inlineStr">
        <is>
          <t>新建</t>
        </is>
      </c>
      <c r="D907" s="65" t="inlineStr">
        <is>
          <t>2021.01
-
2021.12</t>
        </is>
      </c>
      <c r="E907" s="65" t="inlineStr">
        <is>
          <t>小南沟乡</t>
        </is>
      </c>
      <c r="F907" s="34" t="inlineStr">
        <is>
          <t>培育湖羊养殖专业户100户，其中：汪天子村20户，李上山村10户，李塬村10户，丁寨柯村10户，陈掌村10户，粉子山村8户，小南沟村10户，连川村3户，天子渠村9户，燕麦掌村10户。</t>
        </is>
      </c>
      <c r="G907" s="65" t="n">
        <v>11</v>
      </c>
      <c r="H907" s="34" t="inlineStr">
        <is>
          <t>提高湖羊专业户养殖技术，提升养殖效益。</t>
        </is>
      </c>
      <c r="I907" s="65" t="n">
        <v>10</v>
      </c>
      <c r="J907" s="164" t="n">
        <v>0.01</v>
      </c>
      <c r="K907" s="164" t="n">
        <v>0.042</v>
      </c>
      <c r="L907" s="65" t="inlineStr">
        <is>
          <t>畜牧局</t>
        </is>
      </c>
      <c r="M907" s="65" t="inlineStr">
        <is>
          <t>小南沟乡</t>
        </is>
      </c>
      <c r="N907" s="65" t="n">
        <v>2020.12</v>
      </c>
      <c r="O907" s="65" t="n"/>
    </row>
    <row r="908" ht="33.75" customFormat="1" customHeight="1" s="2">
      <c r="A908" s="32" t="inlineStr">
        <is>
          <t>(5)</t>
        </is>
      </c>
      <c r="B908" s="65" t="inlineStr">
        <is>
          <t>养羊专业户（致富带头人）培训</t>
        </is>
      </c>
      <c r="C908" s="65" t="inlineStr">
        <is>
          <t>新建</t>
        </is>
      </c>
      <c r="D908" s="65" t="inlineStr">
        <is>
          <t>2021.01
-
2021.12</t>
        </is>
      </c>
      <c r="E908" s="65" t="inlineStr">
        <is>
          <t>毛井镇</t>
        </is>
      </c>
      <c r="F908" s="34" t="inlineStr">
        <is>
          <t>培育湖羊养殖专业户17户，其中：丁连掌村10户，杨东掌7户。</t>
        </is>
      </c>
      <c r="G908" s="65" t="n">
        <v>1.87</v>
      </c>
      <c r="H908" s="34" t="inlineStr">
        <is>
          <t>提高湖羊专业户养殖技术，提升养殖效益。</t>
        </is>
      </c>
      <c r="I908" s="65" t="n">
        <v>2</v>
      </c>
      <c r="J908" s="164" t="n">
        <v>0.0017</v>
      </c>
      <c r="K908" s="164" t="n">
        <v>0.00714</v>
      </c>
      <c r="L908" s="65" t="inlineStr">
        <is>
          <t>畜牧局</t>
        </is>
      </c>
      <c r="M908" s="65" t="inlineStr">
        <is>
          <t>毛井镇</t>
        </is>
      </c>
      <c r="N908" s="65" t="n">
        <v>2020.12</v>
      </c>
      <c r="O908" s="65" t="n"/>
    </row>
    <row r="909" ht="33.75" customFormat="1" customHeight="1" s="2">
      <c r="A909" s="32" t="inlineStr">
        <is>
          <t>(6)</t>
        </is>
      </c>
      <c r="B909" s="65" t="inlineStr">
        <is>
          <t>养羊专业户（致富带头人）培训</t>
        </is>
      </c>
      <c r="C909" s="65" t="inlineStr">
        <is>
          <t>新建</t>
        </is>
      </c>
      <c r="D909" s="65" t="inlineStr">
        <is>
          <t>2021.01
-
2021.12</t>
        </is>
      </c>
      <c r="E909" s="65" t="inlineStr">
        <is>
          <t>山城乡</t>
        </is>
      </c>
      <c r="F909" s="34" t="inlineStr">
        <is>
          <t>培育湖羊养殖专业户88户，其中：八里铺村10户，薛塬村30户，王山口子村20户，寨柯村10户，冯家沟村8户，郝掌村10户。</t>
        </is>
      </c>
      <c r="G909" s="65" t="n">
        <v>9.68</v>
      </c>
      <c r="H909" s="34" t="inlineStr">
        <is>
          <t>提高湖羊专业户养殖技术，提升养殖效益。</t>
        </is>
      </c>
      <c r="I909" s="65" t="n">
        <v>6</v>
      </c>
      <c r="J909" s="164" t="n">
        <v>0.008800000000000001</v>
      </c>
      <c r="K909" s="164" t="n">
        <v>0.03696</v>
      </c>
      <c r="L909" s="65" t="inlineStr">
        <is>
          <t>畜牧局</t>
        </is>
      </c>
      <c r="M909" s="65" t="inlineStr">
        <is>
          <t>山城乡</t>
        </is>
      </c>
      <c r="N909" s="65" t="n">
        <v>2020.12</v>
      </c>
      <c r="O909" s="65" t="n"/>
    </row>
    <row r="910" ht="33.75" customFormat="1" customHeight="1" s="2">
      <c r="A910" s="32" t="inlineStr">
        <is>
          <t>(7)</t>
        </is>
      </c>
      <c r="B910" s="65" t="inlineStr">
        <is>
          <t>养羊专业户（致富带头人）培训</t>
        </is>
      </c>
      <c r="C910" s="65" t="inlineStr">
        <is>
          <t>新建</t>
        </is>
      </c>
      <c r="D910" s="65" t="inlineStr">
        <is>
          <t>2021.01
-
2021.12</t>
        </is>
      </c>
      <c r="E910" s="65" t="inlineStr">
        <is>
          <t>芦家湾乡</t>
        </is>
      </c>
      <c r="F910" s="34" t="inlineStr">
        <is>
          <t>培育湖羊养殖专业户118户，其中：王庄村10户，花儿掌村3户，庙儿掌村30户，宋家掌村5户，井川村10户，桃李湾村10户， 盘龙村20户，杨新庄10户，小堡条村20户。</t>
        </is>
      </c>
      <c r="G910" s="65" t="n">
        <v>12.98</v>
      </c>
      <c r="H910" s="34" t="inlineStr">
        <is>
          <t>提高湖羊专业户养殖技术，提升养殖效益。</t>
        </is>
      </c>
      <c r="I910" s="65" t="n">
        <v>9</v>
      </c>
      <c r="J910" s="164" t="n">
        <v>0.0118</v>
      </c>
      <c r="K910" s="164" t="n">
        <v>0.04956</v>
      </c>
      <c r="L910" s="65" t="inlineStr">
        <is>
          <t>畜牧局</t>
        </is>
      </c>
      <c r="M910" s="65" t="inlineStr">
        <is>
          <t>芦家湾乡</t>
        </is>
      </c>
      <c r="N910" s="65" t="n">
        <v>2020.12</v>
      </c>
      <c r="O910" s="65" t="n"/>
    </row>
    <row r="911" ht="33.75" customFormat="1" customHeight="1" s="2">
      <c r="A911" s="32" t="inlineStr">
        <is>
          <t>(8)</t>
        </is>
      </c>
      <c r="B911" s="65" t="inlineStr">
        <is>
          <t>养羊专业户（致富带头人）培训</t>
        </is>
      </c>
      <c r="C911" s="65" t="inlineStr">
        <is>
          <t>新建</t>
        </is>
      </c>
      <c r="D911" s="65" t="inlineStr">
        <is>
          <t>2021.01
-
2021.12</t>
        </is>
      </c>
      <c r="E911" s="65" t="inlineStr">
        <is>
          <t>樊家川镇</t>
        </is>
      </c>
      <c r="F911" s="34" t="inlineStr">
        <is>
          <t>培育湖羊养殖专业户71户，其中：闫塬村21户，马骏滩村50户。</t>
        </is>
      </c>
      <c r="G911" s="65" t="n">
        <v>7.81</v>
      </c>
      <c r="H911" s="34" t="inlineStr">
        <is>
          <t>提高湖羊专业户养殖技术，提升养殖效益。</t>
        </is>
      </c>
      <c r="I911" s="65" t="n">
        <v>2</v>
      </c>
      <c r="J911" s="164" t="n">
        <v>0.0071</v>
      </c>
      <c r="K911" s="164" t="n">
        <v>0.02982</v>
      </c>
      <c r="L911" s="65" t="inlineStr">
        <is>
          <t>畜牧局</t>
        </is>
      </c>
      <c r="M911" s="65" t="inlineStr">
        <is>
          <t>樊家川镇</t>
        </is>
      </c>
      <c r="N911" s="65" t="n">
        <v>2020.12</v>
      </c>
      <c r="O911" s="65" t="n"/>
    </row>
    <row r="912" ht="33.75" customFormat="1" customHeight="1" s="2">
      <c r="A912" s="32" t="inlineStr">
        <is>
          <t>(9)</t>
        </is>
      </c>
      <c r="B912" s="65" t="inlineStr">
        <is>
          <t>养羊专业户（致富带头人）培训</t>
        </is>
      </c>
      <c r="C912" s="65" t="inlineStr">
        <is>
          <t>新建</t>
        </is>
      </c>
      <c r="D912" s="65" t="inlineStr">
        <is>
          <t>2021.01
-
2021.12</t>
        </is>
      </c>
      <c r="E912" s="65" t="inlineStr">
        <is>
          <t>耿湾乡</t>
        </is>
      </c>
      <c r="F912" s="34" t="inlineStr">
        <is>
          <t>培育湖羊养殖专业户90户，其中：张台村1户，黑城岔村9户，郝东掌村8户，万湾村21户，许家掌村2户，潘掌村14户，早流渠村17户，天桥村12户，耿河村6户。</t>
        </is>
      </c>
      <c r="G912" s="65" t="n">
        <v>9.9</v>
      </c>
      <c r="H912" s="34" t="inlineStr">
        <is>
          <t>提高湖羊专业户养殖技术，提升养殖效益。</t>
        </is>
      </c>
      <c r="I912" s="65" t="n">
        <v>9</v>
      </c>
      <c r="J912" s="164" t="n">
        <v>0.008999999999999999</v>
      </c>
      <c r="K912" s="164" t="n">
        <v>0.0376</v>
      </c>
      <c r="L912" s="65" t="inlineStr">
        <is>
          <t>畜牧局</t>
        </is>
      </c>
      <c r="M912" s="65" t="inlineStr">
        <is>
          <t>耿湾乡</t>
        </is>
      </c>
      <c r="N912" s="65" t="n">
        <v>2020.12</v>
      </c>
      <c r="O912" s="65" t="n"/>
    </row>
    <row r="913" ht="42" customFormat="1" customHeight="1" s="2">
      <c r="A913" s="32" t="inlineStr">
        <is>
          <t>(10)</t>
        </is>
      </c>
      <c r="B913" s="65" t="inlineStr">
        <is>
          <t>养羊专业户（致富带头人）培训</t>
        </is>
      </c>
      <c r="C913" s="65" t="inlineStr">
        <is>
          <t>新建</t>
        </is>
      </c>
      <c r="D913" s="65" t="inlineStr">
        <is>
          <t>2021.01
-
2021.12</t>
        </is>
      </c>
      <c r="E913" s="65" t="inlineStr">
        <is>
          <t>车道镇</t>
        </is>
      </c>
      <c r="F913" s="34" t="inlineStr">
        <is>
          <t>培育湖羊养殖专业户300户，其中：元峁村22户，苦水掌村42户，双庙村17户，王西掌村14户，吊渠村32户，杨掌村22户，万安村14户，魏洼村14户，陈掌村12户，红台村 12户，樱桃掌村22户，安掌村22户，代掌村17户，刘园子村38户。</t>
        </is>
      </c>
      <c r="G913" s="65" t="n">
        <v>33</v>
      </c>
      <c r="H913" s="34" t="inlineStr">
        <is>
          <t>提高湖羊专业户养殖技术，提升养殖效益。</t>
        </is>
      </c>
      <c r="I913" s="65" t="n">
        <v>14</v>
      </c>
      <c r="J913" s="164" t="n">
        <v>0.03</v>
      </c>
      <c r="K913" s="164" t="n">
        <v>0.126</v>
      </c>
      <c r="L913" s="65" t="inlineStr">
        <is>
          <t>畜牧局</t>
        </is>
      </c>
      <c r="M913" s="65" t="inlineStr">
        <is>
          <t>车道镇</t>
        </is>
      </c>
      <c r="N913" s="65" t="n">
        <v>2020.12</v>
      </c>
      <c r="O913" s="65" t="n"/>
    </row>
    <row r="914" ht="45" customFormat="1" customHeight="1" s="2">
      <c r="A914" s="32" t="inlineStr">
        <is>
          <t>(11)</t>
        </is>
      </c>
      <c r="B914" s="65" t="inlineStr">
        <is>
          <t>养羊专业户（致富带头人）培训</t>
        </is>
      </c>
      <c r="C914" s="65" t="inlineStr">
        <is>
          <t>新建</t>
        </is>
      </c>
      <c r="D914" s="65" t="inlineStr">
        <is>
          <t>2021.01
-
2021.12</t>
        </is>
      </c>
      <c r="E914" s="65" t="inlineStr">
        <is>
          <t>八珠乡</t>
        </is>
      </c>
      <c r="F914" s="34" t="inlineStr">
        <is>
          <t>培育湖羊养殖专业户200户，其中：八珠塬村30户，曹塬村15户，瓦崾岘村15户，杏树沟村18户，塔儿咀村18户，马连掌村19户，冯家湾村40户，苟塬村15户，湫坝沟村18户，白塬村12户。</t>
        </is>
      </c>
      <c r="G914" s="65" t="n">
        <v>22</v>
      </c>
      <c r="H914" s="34" t="inlineStr">
        <is>
          <t>提高湖羊专业户养殖技术，提升养殖效益。</t>
        </is>
      </c>
      <c r="I914" s="65" t="n">
        <v>10</v>
      </c>
      <c r="J914" s="164" t="n">
        <v>0.02</v>
      </c>
      <c r="K914" s="164" t="n">
        <v>0.08400000000000001</v>
      </c>
      <c r="L914" s="65" t="inlineStr">
        <is>
          <t>畜牧局</t>
        </is>
      </c>
      <c r="M914" s="65" t="inlineStr">
        <is>
          <t>八珠乡</t>
        </is>
      </c>
      <c r="N914" s="65" t="n">
        <v>2020.12</v>
      </c>
      <c r="O914" s="65" t="n"/>
    </row>
    <row r="915" ht="45" customFormat="1" customHeight="1" s="2">
      <c r="A915" s="32" t="inlineStr">
        <is>
          <t>(12)</t>
        </is>
      </c>
      <c r="B915" s="65" t="inlineStr">
        <is>
          <t>养羊专业户（致富带头人）培训</t>
        </is>
      </c>
      <c r="C915" s="65" t="inlineStr">
        <is>
          <t>新建</t>
        </is>
      </c>
      <c r="D915" s="65" t="inlineStr">
        <is>
          <t>2021.01
-
2021.12</t>
        </is>
      </c>
      <c r="E915" s="65" t="inlineStr">
        <is>
          <t>木钵镇</t>
        </is>
      </c>
      <c r="F915" s="34" t="inlineStr">
        <is>
          <t>培育湖羊养殖专业户232户，其中：殷家桥村7户，木钵街村6 户，韩洼子村11户，曹旗村17户，关营5户，高寨8户，高楼塬20户，刘家塬9户，白家掌1户，邓寨子10户，郭西掌116户，二合塬8户，坪子塬2户，井儿岔7户，罗家沟5户。</t>
        </is>
      </c>
      <c r="G915" s="65" t="n">
        <v>25.52</v>
      </c>
      <c r="H915" s="34" t="inlineStr">
        <is>
          <t>提高湖羊专业户养殖技术，提升养殖效益。</t>
        </is>
      </c>
      <c r="I915" s="65" t="n">
        <v>15</v>
      </c>
      <c r="J915" s="164" t="n">
        <v>0.0232</v>
      </c>
      <c r="K915" s="164" t="n">
        <v>0.09744</v>
      </c>
      <c r="L915" s="65" t="inlineStr">
        <is>
          <t>畜牧局</t>
        </is>
      </c>
      <c r="M915" s="65" t="inlineStr">
        <is>
          <t>木钵镇</t>
        </is>
      </c>
      <c r="N915" s="65" t="n">
        <v>2020.12</v>
      </c>
      <c r="O915" s="65" t="n"/>
    </row>
    <row r="916" ht="45" customFormat="1" customHeight="1" s="2">
      <c r="A916" s="32" t="inlineStr">
        <is>
          <t>(13)</t>
        </is>
      </c>
      <c r="B916" s="65" t="inlineStr">
        <is>
          <t>养羊专业户（致富带头人）培训</t>
        </is>
      </c>
      <c r="C916" s="65" t="inlineStr">
        <is>
          <t>新建</t>
        </is>
      </c>
      <c r="D916" s="65" t="inlineStr">
        <is>
          <t>2021.01
-
2021.12</t>
        </is>
      </c>
      <c r="E916" s="65" t="inlineStr">
        <is>
          <t>天池乡</t>
        </is>
      </c>
      <c r="F916" s="34" t="inlineStr">
        <is>
          <t>培育湖羊养殖专业户205户，其中：张邓塬村2户，殷屈河村30户，苏北岔村40户，潘老庄村20户，老庄湾村16户，碾盘岭村3户，大方山村5户，喜家坪村42户，曹李川村20户，吴城子村27户。</t>
        </is>
      </c>
      <c r="G916" s="65" t="n">
        <v>22.55</v>
      </c>
      <c r="H916" s="34" t="inlineStr">
        <is>
          <t>提高湖羊专业户养殖技术，提升养殖效益。</t>
        </is>
      </c>
      <c r="I916" s="65" t="n">
        <v>10</v>
      </c>
      <c r="J916" s="164" t="n">
        <v>0.0205</v>
      </c>
      <c r="K916" s="164" t="n">
        <v>0.0861</v>
      </c>
      <c r="L916" s="65" t="inlineStr">
        <is>
          <t>畜牧局</t>
        </is>
      </c>
      <c r="M916" s="65" t="inlineStr">
        <is>
          <t>天池乡</t>
        </is>
      </c>
      <c r="N916" s="65" t="n">
        <v>2020.12</v>
      </c>
      <c r="O916" s="65" t="n"/>
    </row>
    <row r="917" ht="33.75" customFormat="1" customHeight="1" s="2">
      <c r="A917" s="32" t="inlineStr">
        <is>
          <t>(14)</t>
        </is>
      </c>
      <c r="B917" s="65" t="inlineStr">
        <is>
          <t>养羊专业户（致富带头人）培训</t>
        </is>
      </c>
      <c r="C917" s="65" t="inlineStr">
        <is>
          <t>新建</t>
        </is>
      </c>
      <c r="D917" s="65" t="inlineStr">
        <is>
          <t>2021.01
-
2021.12</t>
        </is>
      </c>
      <c r="E917" s="65" t="inlineStr">
        <is>
          <t>罗山川乡</t>
        </is>
      </c>
      <c r="F917" s="34" t="inlineStr">
        <is>
          <t>培育湖羊养殖专业户114户，其中：西阳洼村11户，苇芝城村5户，龙柏山村9户，兰家掌村30户，大树塬村40户，山水湾村4户，光明村14户，陈渠子村1户。</t>
        </is>
      </c>
      <c r="G917" s="65" t="n">
        <v>12.54</v>
      </c>
      <c r="H917" s="34" t="inlineStr">
        <is>
          <t>提高湖羊专业户养殖技术，提升养殖效益。</t>
        </is>
      </c>
      <c r="I917" s="65" t="n">
        <v>8</v>
      </c>
      <c r="J917" s="164" t="n">
        <v>0.0114</v>
      </c>
      <c r="K917" s="164" t="n">
        <v>0.04788</v>
      </c>
      <c r="L917" s="65" t="inlineStr">
        <is>
          <t>畜牧局</t>
        </is>
      </c>
      <c r="M917" s="65" t="inlineStr">
        <is>
          <t>罗山川乡</t>
        </is>
      </c>
      <c r="N917" s="65" t="n">
        <v>2020.12</v>
      </c>
      <c r="O917" s="65" t="n"/>
    </row>
    <row r="918" ht="33.75" customFormat="1" customHeight="1" s="2">
      <c r="A918" s="32" t="inlineStr">
        <is>
          <t>(15)</t>
        </is>
      </c>
      <c r="B918" s="65" t="inlineStr">
        <is>
          <t>养羊专业户（致富带头人）培训</t>
        </is>
      </c>
      <c r="C918" s="65" t="inlineStr">
        <is>
          <t>新建</t>
        </is>
      </c>
      <c r="D918" s="65" t="inlineStr">
        <is>
          <t>2021.01
-
2021.12</t>
        </is>
      </c>
      <c r="E918" s="65" t="inlineStr">
        <is>
          <t>曲子镇</t>
        </is>
      </c>
      <c r="F918" s="34" t="inlineStr">
        <is>
          <t>培育湖羊养殖专业户46户，其中：高李湾村5户，楼房子村11户，西沟村29户，董家塬村1户。</t>
        </is>
      </c>
      <c r="G918" s="65" t="n">
        <v>5.06</v>
      </c>
      <c r="H918" s="34" t="inlineStr">
        <is>
          <t>提高湖羊专业户养殖技术，提升养殖效益。</t>
        </is>
      </c>
      <c r="I918" s="65" t="n">
        <v>4</v>
      </c>
      <c r="J918" s="164" t="n">
        <v>0.0046</v>
      </c>
      <c r="K918" s="164" t="n">
        <v>0.01932</v>
      </c>
      <c r="L918" s="65" t="inlineStr">
        <is>
          <t>畜牧局</t>
        </is>
      </c>
      <c r="M918" s="65" t="inlineStr">
        <is>
          <t>曲子镇</t>
        </is>
      </c>
      <c r="N918" s="65" t="n">
        <v>2020.12</v>
      </c>
      <c r="O918" s="65" t="n"/>
    </row>
    <row r="919" ht="42" customFormat="1" customHeight="1" s="2">
      <c r="A919" s="32" t="inlineStr">
        <is>
          <t>(16)</t>
        </is>
      </c>
      <c r="B919" s="65" t="inlineStr">
        <is>
          <t>养羊专业户（致富带头人）培训</t>
        </is>
      </c>
      <c r="C919" s="65" t="inlineStr">
        <is>
          <t>新建</t>
        </is>
      </c>
      <c r="D919" s="65" t="inlineStr">
        <is>
          <t>2021.01
-
2021.12</t>
        </is>
      </c>
      <c r="E919" s="65" t="inlineStr">
        <is>
          <t>虎洞镇</t>
        </is>
      </c>
      <c r="F919" s="34" t="inlineStr">
        <is>
          <t>培育湖羊养殖专业户370户，其中：半个城村10户，常兆台村25户，高庙湾村50户，贾驿村80户，刘解掌村30户，魏家河村10户，张大掌村5户，张家湾村50户，砂井子村5户，金庄原村105户。</t>
        </is>
      </c>
      <c r="G919" s="65" t="n">
        <v>40.7</v>
      </c>
      <c r="H919" s="34" t="inlineStr">
        <is>
          <t>提高湖羊专业户养殖技术，提升养殖效益。</t>
        </is>
      </c>
      <c r="I919" s="65" t="n">
        <v>10</v>
      </c>
      <c r="J919" s="164" t="n">
        <v>0.037</v>
      </c>
      <c r="K919" s="164" t="n">
        <v>0.1554</v>
      </c>
      <c r="L919" s="65" t="inlineStr">
        <is>
          <t>畜牧局</t>
        </is>
      </c>
      <c r="M919" s="65" t="inlineStr">
        <is>
          <t>虎洞镇</t>
        </is>
      </c>
      <c r="N919" s="65" t="n">
        <v>2020.12</v>
      </c>
      <c r="O919" s="65" t="n"/>
    </row>
    <row r="920" ht="33.75" customFormat="1" customHeight="1" s="2">
      <c r="A920" s="32" t="inlineStr">
        <is>
          <t>(17)</t>
        </is>
      </c>
      <c r="B920" s="65" t="inlineStr">
        <is>
          <t>养羊专业户（致富带头人）培训</t>
        </is>
      </c>
      <c r="C920" s="65" t="inlineStr">
        <is>
          <t>新建</t>
        </is>
      </c>
      <c r="D920" s="65" t="inlineStr">
        <is>
          <t>2021.01
-
2021.12</t>
        </is>
      </c>
      <c r="E920" s="65" t="inlineStr">
        <is>
          <t>环城镇</t>
        </is>
      </c>
      <c r="F920" s="34" t="inlineStr">
        <is>
          <t>培育湖羊养殖专业户17户，其中：赵小掌村2户，张滩滩村2户，宁老庄村9户，五里屯村3户，西川村1户 。</t>
        </is>
      </c>
      <c r="G920" s="65" t="n">
        <v>1.87</v>
      </c>
      <c r="H920" s="34" t="inlineStr">
        <is>
          <t>提高湖羊专业户养殖技术，提升养殖效益。</t>
        </is>
      </c>
      <c r="I920" s="65" t="n">
        <v>5</v>
      </c>
      <c r="J920" s="164" t="n">
        <v>0.0017</v>
      </c>
      <c r="K920" s="164" t="n">
        <v>0.00714</v>
      </c>
      <c r="L920" s="65" t="inlineStr">
        <is>
          <t>畜牧局</t>
        </is>
      </c>
      <c r="M920" s="65" t="inlineStr">
        <is>
          <t>环城镇</t>
        </is>
      </c>
      <c r="N920" s="65" t="n">
        <v>2020.12</v>
      </c>
      <c r="O920" s="65" t="n"/>
    </row>
    <row r="921" ht="50" customFormat="1" customHeight="1" s="2">
      <c r="A921" s="32" t="inlineStr">
        <is>
          <t>(18)</t>
        </is>
      </c>
      <c r="B921" s="65" t="inlineStr">
        <is>
          <t>养羊专业户（致富带头人）培训</t>
        </is>
      </c>
      <c r="C921" s="65" t="inlineStr">
        <is>
          <t>新建</t>
        </is>
      </c>
      <c r="D921" s="65" t="inlineStr">
        <is>
          <t>2021.01
-
2021.12</t>
        </is>
      </c>
      <c r="E921" s="65" t="inlineStr">
        <is>
          <t>洪德镇</t>
        </is>
      </c>
      <c r="F921" s="34" t="inlineStr">
        <is>
          <t>培育湖羊养殖专业户127户，其中：大户塬村11户，丁阳渠子村15户，耿塬畔村10户，洪德街村6户，寇河村10户，梁岔村6户，马塬村20户，私盐路村10户，苏长沟村8户，新集子村6户，许旗村5户，张崾岘村10户，赵洼村10户。</t>
        </is>
      </c>
      <c r="G921" s="65" t="n">
        <v>13.97</v>
      </c>
      <c r="H921" s="34" t="inlineStr">
        <is>
          <t>提高湖羊专业户养殖技术，提升养殖效益。</t>
        </is>
      </c>
      <c r="I921" s="65" t="n">
        <v>13</v>
      </c>
      <c r="J921" s="164" t="n">
        <v>0.0127</v>
      </c>
      <c r="K921" s="164" t="n">
        <v>0.05334</v>
      </c>
      <c r="L921" s="65" t="inlineStr">
        <is>
          <t>畜牧局</t>
        </is>
      </c>
      <c r="M921" s="65" t="inlineStr">
        <is>
          <t>洪德镇</t>
        </is>
      </c>
      <c r="N921" s="65" t="n">
        <v>2020.12</v>
      </c>
      <c r="O921" s="65" t="n"/>
    </row>
    <row r="922" ht="56" customFormat="1" customHeight="1" s="2">
      <c r="A922" s="32" t="inlineStr">
        <is>
          <t>(19)</t>
        </is>
      </c>
      <c r="B922" s="65" t="inlineStr">
        <is>
          <t>养羊专业户（致富带头人）培训</t>
        </is>
      </c>
      <c r="C922" s="65" t="inlineStr">
        <is>
          <t>新建</t>
        </is>
      </c>
      <c r="D922" s="65" t="inlineStr">
        <is>
          <t>2021.01
-
2021.12</t>
        </is>
      </c>
      <c r="E922" s="65" t="inlineStr">
        <is>
          <t>合道镇</t>
        </is>
      </c>
      <c r="F922" s="34" t="inlineStr">
        <is>
          <t>培育湖羊养殖专业户193户，其中：常崾岘村10户，陈旗塬村10户，大路洼村10户，何家坪村10户，红崖洼村10户，梁坪村10户，尚西坪村8户，沈家岭村15户，唐台子村10户，陶洼子村10户，瓦天沟村10户，辛坪村10户，杨坪沟村10户，寨子坪村10户，赵家塬村10户，赵台村30户，朱家塬村10户。</t>
        </is>
      </c>
      <c r="G922" s="65" t="n">
        <v>21.23</v>
      </c>
      <c r="H922" s="34" t="inlineStr">
        <is>
          <t>提高湖羊专业户养殖技术，提升养殖效益。</t>
        </is>
      </c>
      <c r="I922" s="65" t="n">
        <v>17</v>
      </c>
      <c r="J922" s="164" t="n">
        <v>0.0193</v>
      </c>
      <c r="K922" s="164" t="n">
        <v>0.08105999999999999</v>
      </c>
      <c r="L922" s="65" t="inlineStr">
        <is>
          <t>畜牧局</t>
        </is>
      </c>
      <c r="M922" s="65" t="inlineStr">
        <is>
          <t>合道镇</t>
        </is>
      </c>
      <c r="N922" s="65" t="n">
        <v>2020.12</v>
      </c>
      <c r="O922" s="65" t="n"/>
    </row>
    <row r="923" ht="39" customFormat="1" customHeight="1" s="2">
      <c r="A923" s="32" t="inlineStr">
        <is>
          <t>(20)</t>
        </is>
      </c>
      <c r="B923" s="65" t="inlineStr">
        <is>
          <t>养羊专业户（致富带头人）培训</t>
        </is>
      </c>
      <c r="C923" s="65" t="inlineStr">
        <is>
          <t>新建</t>
        </is>
      </c>
      <c r="D923" s="65" t="inlineStr">
        <is>
          <t>2021.01
-
2021.12</t>
        </is>
      </c>
      <c r="E923" s="65" t="inlineStr">
        <is>
          <t>秦团庄乡</t>
        </is>
      </c>
      <c r="F923" s="34" t="inlineStr">
        <is>
          <t>培育湖羊养殖专业户40户，其中：大天子村20户 ，新集子村20户。</t>
        </is>
      </c>
      <c r="G923" s="65" t="n">
        <v>4.4</v>
      </c>
      <c r="H923" s="34" t="inlineStr">
        <is>
          <t>提高湖羊专业户养殖技术，提升养殖效益。</t>
        </is>
      </c>
      <c r="I923" s="65" t="n">
        <v>2</v>
      </c>
      <c r="J923" s="164" t="n">
        <v>0.004</v>
      </c>
      <c r="K923" s="164" t="n">
        <v>0.0168</v>
      </c>
      <c r="L923" s="65" t="inlineStr">
        <is>
          <t>畜牧局</t>
        </is>
      </c>
      <c r="M923" s="65" t="inlineStr">
        <is>
          <t>秦团庄</t>
        </is>
      </c>
      <c r="N923" s="65" t="n">
        <v>2020.12</v>
      </c>
      <c r="O923" s="65" t="n"/>
    </row>
    <row r="924" ht="39" customFormat="1" customHeight="1" s="2">
      <c r="A924" s="21" t="inlineStr">
        <is>
          <t>2.1</t>
        </is>
      </c>
      <c r="B924" s="24" t="inlineStr">
        <is>
          <t>各类农业方面培训</t>
        </is>
      </c>
      <c r="C924" s="24" t="inlineStr">
        <is>
          <t>新建/续建</t>
        </is>
      </c>
      <c r="D924" s="24" t="inlineStr">
        <is>
          <t>2021.01-2021.12</t>
        </is>
      </c>
      <c r="E924" s="24" t="inlineStr">
        <is>
          <t>20个乡镇</t>
        </is>
      </c>
      <c r="F924" s="31" t="inlineStr">
        <is>
          <t>培训致富带头人、农业技术人员、农民专业合作社理事长等，提升脱贫群众创业能力，增加就业，巩固脱贫成果。</t>
        </is>
      </c>
      <c r="G924" s="24" t="n">
        <v>82.78</v>
      </c>
      <c r="H924" s="31" t="inlineStr">
        <is>
          <t>提升脱贫群众创业能力，增加就业，巩固脱贫成果。</t>
        </is>
      </c>
      <c r="I924" s="24" t="n">
        <v>82</v>
      </c>
      <c r="J924" s="160" t="n">
        <v>0.0409</v>
      </c>
      <c r="K924" s="160" t="n">
        <v>0.0409</v>
      </c>
      <c r="L924" s="24" t="inlineStr">
        <is>
          <t>农业农村局</t>
        </is>
      </c>
      <c r="M924" s="24" t="inlineStr">
        <is>
          <t>有关单位</t>
        </is>
      </c>
      <c r="N924" s="29" t="n">
        <v>2020.12</v>
      </c>
      <c r="O924" s="95" t="n"/>
    </row>
    <row r="925" ht="29" customFormat="1" customHeight="1" s="2">
      <c r="A925" s="32" t="inlineStr">
        <is>
          <t>（1）</t>
        </is>
      </c>
      <c r="B925" s="65" t="inlineStr">
        <is>
          <t>致富带头人培训</t>
        </is>
      </c>
      <c r="C925" s="65" t="inlineStr">
        <is>
          <t>新建</t>
        </is>
      </c>
      <c r="D925" s="65" t="inlineStr">
        <is>
          <t>2021.01-2021.12</t>
        </is>
      </c>
      <c r="E925" s="65" t="inlineStr">
        <is>
          <t>20个乡镇</t>
        </is>
      </c>
      <c r="F925" s="34" t="inlineStr">
        <is>
          <t>培训致富带头人50人。</t>
        </is>
      </c>
      <c r="G925" s="65" t="n">
        <v>11</v>
      </c>
      <c r="H925" s="34" t="inlineStr">
        <is>
          <t>提升脱贫群众创业能力，增加就业，巩固脱贫成果。</t>
        </is>
      </c>
      <c r="I925" s="65" t="n">
        <v>50</v>
      </c>
      <c r="J925" s="164" t="n">
        <v>0.005</v>
      </c>
      <c r="K925" s="164" t="n">
        <v>0.005</v>
      </c>
      <c r="L925" s="65" t="inlineStr">
        <is>
          <t>农业农村局</t>
        </is>
      </c>
      <c r="M925" s="65" t="inlineStr">
        <is>
          <t>乡镇村</t>
        </is>
      </c>
      <c r="N925" s="29" t="n">
        <v>2020.12</v>
      </c>
      <c r="O925" s="65" t="n"/>
    </row>
    <row r="926" ht="45" customFormat="1" customHeight="1" s="2">
      <c r="A926" s="32" t="inlineStr">
        <is>
          <t>（2）</t>
        </is>
      </c>
      <c r="B926" s="65" t="inlineStr">
        <is>
          <t>致富带头人培训</t>
        </is>
      </c>
      <c r="C926" s="65" t="inlineStr">
        <is>
          <t>新建</t>
        </is>
      </c>
      <c r="D926" s="65" t="inlineStr">
        <is>
          <t>2021.01-2021.12</t>
        </is>
      </c>
      <c r="E926" s="65" t="inlineStr">
        <is>
          <t>20个乡镇</t>
        </is>
      </c>
      <c r="F926" s="34" t="inlineStr">
        <is>
          <t>培训致富带头人59人。</t>
        </is>
      </c>
      <c r="G926" s="65" t="n">
        <v>11</v>
      </c>
      <c r="H926" s="34" t="inlineStr">
        <is>
          <t>提高农户创业能力，增加农户收入。</t>
        </is>
      </c>
      <c r="I926" s="65" t="n">
        <v>59</v>
      </c>
      <c r="J926" s="164" t="n">
        <v>0.0059</v>
      </c>
      <c r="K926" s="164" t="n">
        <v>0.0059</v>
      </c>
      <c r="L926" s="65" t="inlineStr">
        <is>
          <t>农业农村局</t>
        </is>
      </c>
      <c r="M926" s="65" t="inlineStr">
        <is>
          <t>庆阳市农民实用技术职业培训学校</t>
        </is>
      </c>
      <c r="N926" s="29" t="n">
        <v>2020.12</v>
      </c>
      <c r="O926" s="65" t="n"/>
    </row>
    <row r="927" ht="33" customFormat="1" customHeight="1" s="2">
      <c r="A927" s="32" t="inlineStr">
        <is>
          <t>（3）</t>
        </is>
      </c>
      <c r="B927" s="65" t="inlineStr">
        <is>
          <t>.农业技术人员培训</t>
        </is>
      </c>
      <c r="C927" s="65" t="inlineStr">
        <is>
          <t>新建</t>
        </is>
      </c>
      <c r="D927" s="65" t="inlineStr">
        <is>
          <t>2021.01-2021.12</t>
        </is>
      </c>
      <c r="E927" s="65" t="inlineStr">
        <is>
          <t>20个乡镇</t>
        </is>
      </c>
      <c r="F927" s="34" t="inlineStr">
        <is>
          <t>培训农业技术人员150人（含致富带头人30人），补助资金20万元。</t>
        </is>
      </c>
      <c r="G927" s="65" t="n">
        <v>20</v>
      </c>
      <c r="H927" s="34" t="inlineStr">
        <is>
          <t>提升脱贫群众创业能力，增加就业，巩固脱贫成果。</t>
        </is>
      </c>
      <c r="I927" s="65" t="n">
        <v>50</v>
      </c>
      <c r="J927" s="164" t="n">
        <v>0.015</v>
      </c>
      <c r="K927" s="164" t="n">
        <v>0.015</v>
      </c>
      <c r="L927" s="65" t="inlineStr">
        <is>
          <t>农业农村局</t>
        </is>
      </c>
      <c r="M927" s="65" t="inlineStr">
        <is>
          <t>有关乡村</t>
        </is>
      </c>
      <c r="N927" s="29" t="n">
        <v>2020.12</v>
      </c>
      <c r="O927" s="65" t="n"/>
    </row>
    <row r="928" ht="33" customFormat="1" customHeight="1" s="2">
      <c r="A928" s="32" t="inlineStr">
        <is>
          <t>（4）</t>
        </is>
      </c>
      <c r="B928" s="65" t="inlineStr">
        <is>
          <t>农民专业合作社理事长培训</t>
        </is>
      </c>
      <c r="C928" s="65" t="inlineStr">
        <is>
          <t>新建</t>
        </is>
      </c>
      <c r="D928" s="65" t="inlineStr">
        <is>
          <t>2021.01-2021.12</t>
        </is>
      </c>
      <c r="E928" s="65" t="inlineStr">
        <is>
          <t>20个乡镇</t>
        </is>
      </c>
      <c r="F928" s="34" t="inlineStr">
        <is>
          <t>培训农民专业合作社理事长150人。</t>
        </is>
      </c>
      <c r="G928" s="65" t="n">
        <v>40.78</v>
      </c>
      <c r="H928" s="34" t="inlineStr">
        <is>
          <t>提高合作社理事长业务素质。</t>
        </is>
      </c>
      <c r="I928" s="65" t="n">
        <v>150</v>
      </c>
      <c r="J928" s="164" t="n">
        <v>0.015</v>
      </c>
      <c r="K928" s="164" t="n">
        <v>0.015</v>
      </c>
      <c r="L928" s="65" t="inlineStr">
        <is>
          <t>农业农村局</t>
        </is>
      </c>
      <c r="M928" s="65" t="inlineStr">
        <is>
          <t>农业农村局</t>
        </is>
      </c>
      <c r="N928" s="29" t="n">
        <v>2020.12</v>
      </c>
      <c r="O928" s="65" t="n"/>
    </row>
    <row r="929" ht="66" customFormat="1" customHeight="1" s="2">
      <c r="A929" s="21" t="inlineStr">
        <is>
          <t>3.1</t>
        </is>
      </c>
      <c r="B929" s="24" t="inlineStr">
        <is>
          <t>公共实训基地建设</t>
        </is>
      </c>
      <c r="C929" s="24" t="inlineStr">
        <is>
          <t>新建</t>
        </is>
      </c>
      <c r="D929" s="24" t="inlineStr">
        <is>
          <t>2021.01-2021.12</t>
        </is>
      </c>
      <c r="E929" s="24" t="inlineStr">
        <is>
          <t>县职专</t>
        </is>
      </c>
      <c r="F929" s="31" t="inlineStr">
        <is>
          <t>对机械加工实训中心进行升级改造： 购置机械加工实训设备51台套、其中CO2保护气体焊机10台、手弧/氩弧直流焊机23台、等离子切割机2台、磁力切割机3台、半自动切割机3台、机器人专用焊机2台、数控铣床3台、数控车床3台、普通车床2台、焊接耗材1套、配套软件10套、相关附属设备1套、 相关教材及教师培训 1次、实训室规划及布置 1 次。产权归环县职专所有。</t>
        </is>
      </c>
      <c r="G929" s="24" t="n">
        <v>300</v>
      </c>
      <c r="H929" s="31" t="inlineStr">
        <is>
          <t>项目升级改造完成后，实训工位增加，学生实际操作次数增多，设备操作熟练，能掌握相关专业技能，增加学生实训机会，提升教育质量，满足学生基本技能实训、学习需要</t>
        </is>
      </c>
      <c r="I929" s="24" t="n">
        <v>251</v>
      </c>
      <c r="J929" s="160" t="n">
        <v>3.263</v>
      </c>
      <c r="K929" s="160" t="n">
        <v>14.0486</v>
      </c>
      <c r="L929" s="24" t="inlineStr">
        <is>
          <t>职专（人社局监管）</t>
        </is>
      </c>
      <c r="M929" s="24" t="inlineStr">
        <is>
          <t>职专</t>
        </is>
      </c>
      <c r="N929" s="29" t="n">
        <v>2020.12</v>
      </c>
      <c r="O929" s="95" t="n"/>
    </row>
    <row r="930" ht="34" customFormat="1" customHeight="1" s="2">
      <c r="A930" s="21" t="inlineStr">
        <is>
          <t>4.1</t>
        </is>
      </c>
      <c r="B930" s="24" t="inlineStr">
        <is>
          <t>电子商务技能培训</t>
        </is>
      </c>
      <c r="C930" s="24" t="inlineStr">
        <is>
          <t>新建</t>
        </is>
      </c>
      <c r="D930" s="24" t="inlineStr">
        <is>
          <t>2021.01-2021.12</t>
        </is>
      </c>
      <c r="E930" s="24" t="inlineStr">
        <is>
          <t>20个乡镇</t>
        </is>
      </c>
      <c r="F930" s="31" t="inlineStr">
        <is>
          <t>实施电子商务专业技能培训30人。</t>
        </is>
      </c>
      <c r="G930" s="24" t="n">
        <v>13.6</v>
      </c>
      <c r="H930" s="31" t="inlineStr">
        <is>
          <t>提升电子商务从业人员技能水平</t>
        </is>
      </c>
      <c r="I930" s="24" t="n">
        <v>251</v>
      </c>
      <c r="J930" s="160" t="n">
        <v>0.003</v>
      </c>
      <c r="K930" s="160" t="n">
        <v>0.003</v>
      </c>
      <c r="L930" s="24" t="inlineStr">
        <is>
          <t>电商办</t>
        </is>
      </c>
      <c r="M930" s="24" t="inlineStr">
        <is>
          <t>电商办</t>
        </is>
      </c>
      <c r="N930" s="29" t="n">
        <v>2020.12</v>
      </c>
      <c r="O930" s="95" t="n"/>
    </row>
    <row r="931" ht="34" customFormat="1" customHeight="1" s="2">
      <c r="A931" s="21" t="inlineStr">
        <is>
          <t>5.1</t>
        </is>
      </c>
      <c r="B931" s="24" t="inlineStr">
        <is>
          <t>“百千万”乡村振兴人才培育项目</t>
        </is>
      </c>
      <c r="C931" s="24" t="inlineStr">
        <is>
          <t>新建</t>
        </is>
      </c>
      <c r="D931" s="24" t="inlineStr">
        <is>
          <t>2021.01-2021.12</t>
        </is>
      </c>
      <c r="E931" s="24" t="inlineStr">
        <is>
          <t>全县46个村</t>
        </is>
      </c>
      <c r="F931" s="31" t="inlineStr">
        <is>
          <t>培训各类人才46人。</t>
        </is>
      </c>
      <c r="G931" s="24" t="n">
        <v>24</v>
      </c>
      <c r="H931" s="31" t="inlineStr">
        <is>
          <t>提高农户创业能力，增加农户收入。</t>
        </is>
      </c>
      <c r="I931" s="24" t="n">
        <v>46</v>
      </c>
      <c r="J931" s="160" t="n">
        <v>0.0059</v>
      </c>
      <c r="K931" s="160" t="n">
        <v>0.0059</v>
      </c>
      <c r="L931" s="24" t="inlineStr">
        <is>
          <t>农业农村局</t>
        </is>
      </c>
      <c r="M931" s="24" t="inlineStr">
        <is>
          <t>农业农村局</t>
        </is>
      </c>
      <c r="N931" s="24" t="n">
        <v>2020.12</v>
      </c>
      <c r="O931" s="95" t="n"/>
    </row>
    <row r="932" ht="34" customFormat="1" customHeight="1" s="2">
      <c r="A932" s="32" t="inlineStr">
        <is>
          <t>（1）</t>
        </is>
      </c>
      <c r="B932" s="24" t="inlineStr">
        <is>
          <t>乡村振兴管理人才提升培训</t>
        </is>
      </c>
      <c r="C932" s="24" t="inlineStr">
        <is>
          <t>新建</t>
        </is>
      </c>
      <c r="D932" s="24" t="inlineStr">
        <is>
          <t>2021.01-2021.12</t>
        </is>
      </c>
      <c r="E932" s="24" t="inlineStr">
        <is>
          <t>14个村</t>
        </is>
      </c>
      <c r="F932" s="31" t="inlineStr">
        <is>
          <t>培训乡村管理人才14人，人均补助0.7万元。</t>
        </is>
      </c>
      <c r="G932" s="24" t="n">
        <v>9.6</v>
      </c>
      <c r="H932" s="31" t="inlineStr">
        <is>
          <t>提高农户创业能力，增加农户收入。</t>
        </is>
      </c>
      <c r="I932" s="24" t="n">
        <v>14</v>
      </c>
      <c r="J932" s="160" t="n">
        <v>14</v>
      </c>
      <c r="K932" s="160" t="n">
        <v>0.056</v>
      </c>
      <c r="L932" s="24" t="inlineStr">
        <is>
          <t>农业农村局</t>
        </is>
      </c>
      <c r="M932" s="24" t="inlineStr">
        <is>
          <t>农业农村局</t>
        </is>
      </c>
      <c r="N932" s="29" t="n">
        <v>2020.12</v>
      </c>
      <c r="O932" s="95" t="n"/>
    </row>
    <row r="933" ht="34" customFormat="1" customHeight="1" s="2">
      <c r="A933" s="32" t="inlineStr">
        <is>
          <t>（2）</t>
        </is>
      </c>
      <c r="B933" s="24" t="inlineStr">
        <is>
          <t>合作社理事长示范培训</t>
        </is>
      </c>
      <c r="C933" s="24" t="inlineStr">
        <is>
          <t>新建</t>
        </is>
      </c>
      <c r="D933" s="24" t="inlineStr">
        <is>
          <t>2021.01-2021.12</t>
        </is>
      </c>
      <c r="E933" s="24" t="inlineStr">
        <is>
          <t>16个村</t>
        </is>
      </c>
      <c r="F933" s="31" t="inlineStr">
        <is>
          <t>合作社理事长示范培训16人，人均补助0.5万元。</t>
        </is>
      </c>
      <c r="G933" s="24" t="n">
        <v>8</v>
      </c>
      <c r="H933" s="31" t="inlineStr">
        <is>
          <t>提高农户创业能力，增加农户收入。</t>
        </is>
      </c>
      <c r="I933" s="24" t="n">
        <v>16</v>
      </c>
      <c r="J933" s="160" t="n">
        <v>16</v>
      </c>
      <c r="K933" s="160" t="n">
        <v>0.064</v>
      </c>
      <c r="L933" s="24" t="inlineStr">
        <is>
          <t>农业农村局</t>
        </is>
      </c>
      <c r="M933" s="24" t="inlineStr">
        <is>
          <t>农业农村局</t>
        </is>
      </c>
      <c r="N933" s="29" t="n">
        <v>2020.12</v>
      </c>
      <c r="O933" s="95" t="n"/>
    </row>
    <row r="934" ht="34" customFormat="1" customHeight="1" s="2">
      <c r="A934" s="32" t="inlineStr">
        <is>
          <t>（3）</t>
        </is>
      </c>
      <c r="B934" s="24" t="inlineStr">
        <is>
          <t>高素质农民示范培训</t>
        </is>
      </c>
      <c r="C934" s="24" t="inlineStr">
        <is>
          <t>新建</t>
        </is>
      </c>
      <c r="D934" s="24" t="inlineStr">
        <is>
          <t>2021.01-2021.12</t>
        </is>
      </c>
      <c r="E934" s="24" t="inlineStr">
        <is>
          <t>16个村</t>
        </is>
      </c>
      <c r="F934" s="31" t="inlineStr">
        <is>
          <t>高素质农民示范培训16人，人均补助0.4万元。</t>
        </is>
      </c>
      <c r="G934" s="24" t="n">
        <v>6.4</v>
      </c>
      <c r="H934" s="31" t="inlineStr">
        <is>
          <t>提高农户创业能力，增加农户收入。</t>
        </is>
      </c>
      <c r="I934" s="24" t="n">
        <v>16</v>
      </c>
      <c r="J934" s="160" t="n">
        <v>16</v>
      </c>
      <c r="K934" s="160" t="n">
        <v>0.064</v>
      </c>
      <c r="L934" s="24" t="inlineStr">
        <is>
          <t>农业农村局</t>
        </is>
      </c>
      <c r="M934" s="24" t="inlineStr">
        <is>
          <t>农业农村局</t>
        </is>
      </c>
      <c r="N934" s="29" t="n">
        <v>2020.12</v>
      </c>
      <c r="O934" s="95" t="n"/>
    </row>
    <row r="935" ht="27" customFormat="1" customHeight="1" s="2">
      <c r="A935" s="53" t="inlineStr">
        <is>
          <t>（九）</t>
        </is>
      </c>
      <c r="B935" s="55" t="inlineStr">
        <is>
          <t>其他项目</t>
        </is>
      </c>
      <c r="C935" s="55" t="n"/>
      <c r="D935" s="55" t="n"/>
      <c r="E935" s="55" t="n"/>
      <c r="F935" s="123" t="n"/>
      <c r="G935" s="55">
        <f>G936+G937+G938+G939+G943+G950+G951+G704</f>
        <v/>
      </c>
      <c r="H935" s="123" t="n"/>
      <c r="I935" s="55" t="n"/>
      <c r="J935" s="168" t="n"/>
      <c r="K935" s="168" t="n"/>
      <c r="L935" s="55" t="n"/>
      <c r="M935" s="55" t="n"/>
      <c r="N935" s="55" t="n"/>
      <c r="O935" s="55" t="n"/>
    </row>
    <row r="936" ht="92" customFormat="1" customHeight="1" s="2">
      <c r="A936" s="21" t="inlineStr">
        <is>
          <t>1.1</t>
        </is>
      </c>
      <c r="B936" s="24" t="inlineStr">
        <is>
          <t>环县虎洞镇张家湾村草粉厂及全混合日粮加工扶贫车间建设项目</t>
        </is>
      </c>
      <c r="C936" s="24" t="inlineStr">
        <is>
          <t>新建</t>
        </is>
      </c>
      <c r="D936" s="24" t="inlineStr">
        <is>
          <t>2021.01-2021.12</t>
        </is>
      </c>
      <c r="E936" s="24" t="inlineStr">
        <is>
          <t>环县虎洞镇张家湾村</t>
        </is>
      </c>
      <c r="F936" s="31" t="inlineStr">
        <is>
          <t>新建2000m³草棚1座，全混合日粮扶贫车间600㎡，青贮池2400m³（1000吨），透视墙300米，办公用房10间160㎡，厂区硬化1000㎡，厂区道路2.2公里，购置饲草料加工机械3台（套），地磅1台，配套水、电、路灯、办公设备、监控设备及附属工程。项目建成后，中国化学工程集团帮扶资金280万元建设的基础设施归村集体所有，采用固定“轻资产”的运营模式，由村内种养合作社承担经营。每年按帮扶资金280万元的6%向村集体进行分红。</t>
        </is>
      </c>
      <c r="G936" s="24" t="n">
        <v>280</v>
      </c>
      <c r="H936" s="31" t="inlineStr">
        <is>
          <t>进一步推动草畜产业发展，完善产业发展链条，弥补产业发展短板，拓宽农户特别是已脱贫户及边缘易致贫户增收渠道，建成后带动本村113户贫困户、5户边缘易致贫户及周边村贫困户及易致贫户种植各类优质牧草，户均种草纯收入增加6000元，同时可带动本村36名贫困群众实现就业。</t>
        </is>
      </c>
      <c r="I936" s="24" t="n">
        <v>1</v>
      </c>
      <c r="J936" s="160" t="n">
        <v>0.06</v>
      </c>
      <c r="K936" s="160" t="n">
        <v>0.26</v>
      </c>
      <c r="L936" s="24" t="inlineStr">
        <is>
          <t>虎洞镇</t>
        </is>
      </c>
      <c r="M936" s="24" t="inlineStr">
        <is>
          <t>张家湾村</t>
        </is>
      </c>
      <c r="N936" s="24" t="n">
        <v>2020.12</v>
      </c>
      <c r="O936" s="24" t="n"/>
    </row>
    <row r="937" ht="117" customFormat="1" customHeight="1" s="2">
      <c r="A937" s="21" t="inlineStr">
        <is>
          <t>2.1</t>
        </is>
      </c>
      <c r="B937" s="24" t="inlineStr">
        <is>
          <t>环县洪德镇肖关村肉羊规模育肥场建设项目</t>
        </is>
      </c>
      <c r="C937" s="24" t="inlineStr">
        <is>
          <t>新建</t>
        </is>
      </c>
      <c r="D937" s="24" t="inlineStr">
        <is>
          <t>2021.01-2021.12</t>
        </is>
      </c>
      <c r="E937" s="24" t="inlineStr">
        <is>
          <t>洪德镇肖关村</t>
        </is>
      </c>
      <c r="F937" s="31" t="inlineStr">
        <is>
          <t>新建育肥羊舍5264.4㎡，草棚1000㎡，机械库304㎡，场区围墙700m，青贮窖1000m³，堆粪场120㎡，消毒池1处，焚埋坑1处，场区排水设施，配送高压线路200m，配套变压器1台。改造提升办公用房2190.5㎡，地磅1台。项目建成后，中国化学工程集团帮扶资金270万元建设的基础设施归村集体所有，采用固定“轻资产”的运营模式，由村内种养合作社承担经营。每年按帮扶资金270万元的6%向村集体进行分红。</t>
        </is>
      </c>
      <c r="G937" s="24" t="n">
        <v>270</v>
      </c>
      <c r="H937" s="31" t="inlineStr">
        <is>
          <t>育肥合作社年可收贮青干草1000吨，带动周边200户农户种植紫花苜蓿、大燕麦、甜高粱等优质牧草2000亩，户均种草纯收入6000元，农户年实现增收120万元；育肥场年出栏育肥羊2万只，每只纯收入120元，实现盈利240万元；带动周边600-800户农户每年交售断奶羔羊2万只，户均实现收入2-3万元；带动周边农户15人实现就业。</t>
        </is>
      </c>
      <c r="I937" s="24" t="n">
        <v>4</v>
      </c>
      <c r="J937" s="160" t="n">
        <v>0.02</v>
      </c>
      <c r="K937" s="160" t="n">
        <v>0.062</v>
      </c>
      <c r="L937" s="24" t="inlineStr">
        <is>
          <t>洪德镇</t>
        </is>
      </c>
      <c r="M937" s="24" t="inlineStr">
        <is>
          <t>肖关村</t>
        </is>
      </c>
      <c r="N937" s="24" t="n">
        <v>2020.12</v>
      </c>
      <c r="O937" s="24" t="n"/>
    </row>
    <row r="938" ht="73" customFormat="1" customHeight="1" s="2">
      <c r="A938" s="21" t="inlineStr">
        <is>
          <t>3.1</t>
        </is>
      </c>
      <c r="B938" s="24" t="inlineStr">
        <is>
          <t>洪德镇张崾岘村到户产业发展及基础设施建设</t>
        </is>
      </c>
      <c r="C938" s="24" t="inlineStr">
        <is>
          <t>新建</t>
        </is>
      </c>
      <c r="D938" s="24" t="inlineStr">
        <is>
          <t>2021.01-2021.12</t>
        </is>
      </c>
      <c r="E938" s="24" t="inlineStr">
        <is>
          <t>洪德镇张崾岘村</t>
        </is>
      </c>
      <c r="F938" s="31" t="inlineStr">
        <is>
          <t>产业发展方面105.6万元，培育张崾现村湖羊自养户30户，每户新建羊畜暖棚及亮圈、草料棚、消毒设施，调引湖羊，购置机械等（每户新建标准化羊棚1座，补助2.2万元；每户新建标准化草棚1座，补助3000元；每户投放养殖机械1台，补助资金3700元；每户投放羊只30只，补助）。基础设施建设方面24.4万元（维修孟塬组产业道路2公里、韩东塬组产业道路1公里、解塬组产业道路2公里并栽植公路行树，总投资41万元，其中东西部协作帮扶资金24.4万元）</t>
        </is>
      </c>
      <c r="G938" s="24" t="n">
        <v>130</v>
      </c>
      <c r="H938" s="31" t="inlineStr">
        <is>
          <t>可带动农户发展草畜产业，不断增加农户的人均收入，进一步稳固农户的增收渠道；产业道路维修可解决群众出行及运输困难的问题。</t>
        </is>
      </c>
      <c r="I938" s="24" t="n">
        <v>1</v>
      </c>
      <c r="J938" s="160" t="n">
        <v>0.0143</v>
      </c>
      <c r="K938" s="160" t="n">
        <v>0.0609</v>
      </c>
      <c r="L938" s="24" t="inlineStr">
        <is>
          <t>洪德镇</t>
        </is>
      </c>
      <c r="M938" s="24" t="inlineStr">
        <is>
          <t>洪德镇张崾岘村</t>
        </is>
      </c>
      <c r="N938" s="24" t="n">
        <v>2020.12</v>
      </c>
      <c r="O938" s="24" t="n"/>
    </row>
    <row r="939" ht="42" customFormat="1" customHeight="1" s="2">
      <c r="A939" s="21" t="inlineStr">
        <is>
          <t>4.1</t>
        </is>
      </c>
      <c r="B939" s="24" t="inlineStr">
        <is>
          <t>示范村建设（特色村建设）</t>
        </is>
      </c>
      <c r="C939" s="24" t="inlineStr">
        <is>
          <t>新建</t>
        </is>
      </c>
      <c r="D939" s="24" t="inlineStr">
        <is>
          <t>2021.01-2021.12</t>
        </is>
      </c>
      <c r="E939" s="24" t="inlineStr">
        <is>
          <t>有关乡村</t>
        </is>
      </c>
      <c r="F939" s="31" t="inlineStr">
        <is>
          <t>创建示范村（特色村）3个。</t>
        </is>
      </c>
      <c r="G939" s="24" t="n">
        <v>460</v>
      </c>
      <c r="H939" s="31" t="inlineStr">
        <is>
          <t>培育壮大草畜产业，增加收入。创建特色示范村。</t>
        </is>
      </c>
      <c r="I939" s="24" t="n">
        <v>3</v>
      </c>
      <c r="J939" s="160" t="n">
        <v>0.4565</v>
      </c>
      <c r="K939" s="160" t="n">
        <v>0.3721</v>
      </c>
      <c r="L939" s="24" t="inlineStr">
        <is>
          <t>有关乡镇</t>
        </is>
      </c>
      <c r="M939" s="24" t="inlineStr">
        <is>
          <t>有关村</t>
        </is>
      </c>
      <c r="N939" s="24" t="n">
        <v>2020.12</v>
      </c>
      <c r="O939" s="24" t="n"/>
    </row>
    <row r="940" ht="62" customFormat="1" customHeight="1" s="2">
      <c r="A940" s="32" t="inlineStr">
        <is>
          <t>（1）</t>
        </is>
      </c>
      <c r="B940" s="65" t="inlineStr">
        <is>
          <t>示范村建设（特色村建设）</t>
        </is>
      </c>
      <c r="C940" s="65" t="inlineStr">
        <is>
          <t>新建</t>
        </is>
      </c>
      <c r="D940" s="65" t="inlineStr">
        <is>
          <t>2021.01-2021.12</t>
        </is>
      </c>
      <c r="E940" s="65" t="inlineStr">
        <is>
          <t>曲子镇西沟村</t>
        </is>
      </c>
      <c r="F940" s="34" t="inlineStr">
        <is>
          <t>为曲子镇西沟村100户湖羊规模养殖户每户购置全日粮混合机1台。</t>
        </is>
      </c>
      <c r="G940" s="65" t="n">
        <v>160</v>
      </c>
      <c r="H940" s="34" t="inlineStr">
        <is>
          <t>提升养殖户专业化水平，解决养殖户饲料加工难的问题，从根本上解决养殖大户饲料加工难、劳动力需求大、饲喂标准低的实际困难。</t>
        </is>
      </c>
      <c r="I940" s="65" t="n">
        <v>1</v>
      </c>
      <c r="J940" s="164" t="n">
        <v>0.0125</v>
      </c>
      <c r="K940" s="164" t="n">
        <v>0.0537</v>
      </c>
      <c r="L940" s="65" t="inlineStr">
        <is>
          <t>曲子镇</t>
        </is>
      </c>
      <c r="M940" s="65" t="inlineStr">
        <is>
          <t>西沟村</t>
        </is>
      </c>
      <c r="N940" s="29" t="n">
        <v>2020.12</v>
      </c>
      <c r="O940" s="65" t="n"/>
    </row>
    <row r="941" ht="75" customFormat="1" customHeight="1" s="2">
      <c r="A941" s="32" t="inlineStr">
        <is>
          <t>（2）</t>
        </is>
      </c>
      <c r="B941" s="65" t="inlineStr">
        <is>
          <t>示范村建设（特色村建设）</t>
        </is>
      </c>
      <c r="C941" s="65" t="inlineStr">
        <is>
          <t>新建</t>
        </is>
      </c>
      <c r="D941" s="65" t="inlineStr">
        <is>
          <t>2021.01-2021.12</t>
        </is>
      </c>
      <c r="E941" s="65" t="inlineStr">
        <is>
          <t>山城乡薛塬村</t>
        </is>
      </c>
      <c r="F941" s="34" t="inlineStr">
        <is>
          <t>1、基础设施建设方面70万元（在薛塬村文化广场新建智慧农业云平台指挥中心、肉羊养殖技术服务站业务用房14间以及维修村级文化广场）；2、产业发展方面80万元（为42户湖羊自养户每户购置环模饲料自制机1台，每台补助1.2万元；为短缺饲草加工机械当年发展的30户湖羊自养户，每户购置小型饲草加工机械1台，每户补助0.3万元；为村集体购置全自动青贮包膜机2台，长期给养殖户提供饲草青贮服务，每台10.3万元，共20.6万元）。</t>
        </is>
      </c>
      <c r="G941" s="65" t="n">
        <v>150</v>
      </c>
      <c r="H941" s="34" t="inlineStr">
        <is>
          <t>解决湖羊养殖户饲草饲料加工问题，提高养殖效益.提高村级阵地服务能力及养羊专业村养殖水平提高。</t>
        </is>
      </c>
      <c r="I941" s="65" t="n">
        <v>1</v>
      </c>
      <c r="J941" s="164" t="n">
        <v>0.416</v>
      </c>
      <c r="K941" s="164" t="n">
        <v>0.1676</v>
      </c>
      <c r="L941" s="65" t="inlineStr">
        <is>
          <t>山城乡</t>
        </is>
      </c>
      <c r="M941" s="65" t="inlineStr">
        <is>
          <t>薛塬村</t>
        </is>
      </c>
      <c r="N941" s="29" t="n">
        <v>2020.12</v>
      </c>
      <c r="O941" s="65" t="n"/>
    </row>
    <row r="942" ht="109" customFormat="1" customHeight="1" s="2">
      <c r="A942" s="32" t="inlineStr">
        <is>
          <t>（3）</t>
        </is>
      </c>
      <c r="B942" s="65" t="inlineStr">
        <is>
          <t>示范村建设（特色村建设）</t>
        </is>
      </c>
      <c r="C942" s="65" t="inlineStr">
        <is>
          <t>新建</t>
        </is>
      </c>
      <c r="D942" s="65" t="inlineStr">
        <is>
          <t>2021.01-2021.12</t>
        </is>
      </c>
      <c r="E942" s="65" t="inlineStr">
        <is>
          <t>毛井镇红土咀村</t>
        </is>
      </c>
      <c r="F942" s="34" t="inlineStr">
        <is>
          <t>产业发展方面79.3万元（扶持10户新建标准化暖棚10座，每座补助5000元，共5万元;扶持100户湖羊自养户，每户投放价值2000元配方饲料，共20万元;扶持2021年度新增湖羊自养户31户，每户奖补2000元，共6.2万元;新建饲料加工棚1座15万元。购买大型饲草收割机1辆16.9万元；新建一场一窖4处、砖砌窖4处，共3.2万元，弥补产业发展饮水短板）。环境卫生整治方面70.7万元（栽植公路行道树8公里4000棵，每棵补助33元，共13.2万元；红土咀村老年活动中心建设15万元；通村柏油路安装太阳能路灯110座，每座3500元，共38.5万元。新建垃圾收集仓4处，每处补助5000元，共2万元；购买3立方铁质垃圾箱11个4.95万元，购买车厢可卸式垃圾车1辆9.95万元，购买电动三轮保洁车6辆2.1万元。）。</t>
        </is>
      </c>
      <c r="G942" s="65" t="n">
        <v>150</v>
      </c>
      <c r="H942" s="34" t="inlineStr">
        <is>
          <t>培育壮大草畜产业，增加收入。实现道路绿化，打造美丽乡村。</t>
        </is>
      </c>
      <c r="I942" s="65" t="n">
        <v>1</v>
      </c>
      <c r="J942" s="164" t="n">
        <v>0.0371</v>
      </c>
      <c r="K942" s="164" t="n">
        <v>0.1508</v>
      </c>
      <c r="L942" s="65" t="inlineStr">
        <is>
          <t>毛井镇</t>
        </is>
      </c>
      <c r="M942" s="65" t="inlineStr">
        <is>
          <t>红土咀村</t>
        </is>
      </c>
      <c r="N942" s="29" t="n">
        <v>2020.12</v>
      </c>
      <c r="O942" s="65" t="n"/>
    </row>
    <row r="943" ht="34" customFormat="1" customHeight="1" s="2">
      <c r="A943" s="21" t="inlineStr">
        <is>
          <t>5.1</t>
        </is>
      </c>
      <c r="B943" s="24" t="inlineStr">
        <is>
          <t>易地扶贫搬迁
后续产业项目</t>
        </is>
      </c>
      <c r="C943" s="24" t="inlineStr">
        <is>
          <t>新建</t>
        </is>
      </c>
      <c r="D943" s="24" t="n"/>
      <c r="E943" s="24" t="inlineStr">
        <is>
          <t>各乡镇</t>
        </is>
      </c>
      <c r="F943" s="31" t="inlineStr">
        <is>
          <t>发展易地搬迁后续产业。</t>
        </is>
      </c>
      <c r="G943" s="24">
        <f>SUM(G944:G949)</f>
        <v/>
      </c>
      <c r="H943" s="31" t="inlineStr">
        <is>
          <t>培育后续产业，增加搬迁群众收入。</t>
        </is>
      </c>
      <c r="I943" s="24">
        <f>SUM(I944:I948)</f>
        <v/>
      </c>
      <c r="J943" s="160">
        <f>SUM(J944:J948)</f>
        <v/>
      </c>
      <c r="K943" s="160">
        <f>SUM(K944:K948)</f>
        <v/>
      </c>
      <c r="L943" s="24" t="inlineStr">
        <is>
          <t>发改局</t>
        </is>
      </c>
      <c r="M943" s="24" t="inlineStr">
        <is>
          <t>乡镇村</t>
        </is>
      </c>
      <c r="N943" s="24" t="n"/>
      <c r="O943" s="95" t="n"/>
    </row>
    <row r="944" ht="39" customFormat="1" customHeight="1" s="2">
      <c r="A944" s="32" t="inlineStr">
        <is>
          <t>（1）</t>
        </is>
      </c>
      <c r="B944" s="65" t="inlineStr">
        <is>
          <t>车道镇安掌村村集体经济发展项目</t>
        </is>
      </c>
      <c r="C944" s="65" t="inlineStr">
        <is>
          <t>新建</t>
        </is>
      </c>
      <c r="D944" s="65" t="n">
        <v>2021</v>
      </c>
      <c r="E944" s="65" t="inlineStr">
        <is>
          <t>车道镇安掌村</t>
        </is>
      </c>
      <c r="F944" s="34" t="inlineStr">
        <is>
          <t>车道镇安掌村村集体经济发展资金180万元。村集体发展资金投入到环县贵农牧业发展公司，公司每年按6%比例给村集体、已脱贫户固定分红。每年固定分红10.8万元</t>
        </is>
      </c>
      <c r="G944" s="65" t="n">
        <v>180</v>
      </c>
      <c r="H944" s="34" t="inlineStr">
        <is>
          <t>培育后续产业，增加搬迁群众收入。</t>
        </is>
      </c>
      <c r="I944" s="65" t="n">
        <v>1</v>
      </c>
      <c r="J944" s="164" t="n">
        <v>0.0028</v>
      </c>
      <c r="K944" s="164" t="n">
        <v>0.0139</v>
      </c>
      <c r="L944" s="65" t="inlineStr">
        <is>
          <t>发改局</t>
        </is>
      </c>
      <c r="M944" s="65" t="inlineStr">
        <is>
          <t>乡镇村</t>
        </is>
      </c>
      <c r="N944" s="65" t="n">
        <v>2020.12</v>
      </c>
      <c r="O944" s="74" t="n"/>
    </row>
    <row r="945" ht="39" customFormat="1" customHeight="1" s="2">
      <c r="A945" s="32" t="inlineStr">
        <is>
          <t>（2）</t>
        </is>
      </c>
      <c r="B945" s="65" t="inlineStr">
        <is>
          <t>合道镇红崖洼村扶贫车间项目</t>
        </is>
      </c>
      <c r="C945" s="65" t="inlineStr">
        <is>
          <t>新建</t>
        </is>
      </c>
      <c r="D945" s="65" t="n">
        <v>2021</v>
      </c>
      <c r="E945" s="65" t="inlineStr">
        <is>
          <t>合道镇红崖洼村</t>
        </is>
      </c>
      <c r="F945" s="34" t="inlineStr">
        <is>
          <t>资金投入到村集体，村集体入股到扶贫车间，每年为村集体按协议比例分红</t>
        </is>
      </c>
      <c r="G945" s="65" t="n">
        <v>200</v>
      </c>
      <c r="H945" s="34" t="inlineStr">
        <is>
          <t>培育后续产业，增加搬迁群众收入。</t>
        </is>
      </c>
      <c r="I945" s="65" t="n">
        <v>1</v>
      </c>
      <c r="J945" s="164" t="n">
        <v>0.0067</v>
      </c>
      <c r="K945" s="164" t="n">
        <v>0.0338</v>
      </c>
      <c r="L945" s="65" t="inlineStr">
        <is>
          <t>发改局</t>
        </is>
      </c>
      <c r="M945" s="65" t="inlineStr">
        <is>
          <t>乡镇村</t>
        </is>
      </c>
      <c r="N945" s="65" t="n">
        <v>2020.12</v>
      </c>
      <c r="O945" s="74" t="n"/>
    </row>
    <row r="946" ht="39" customFormat="1" customHeight="1" s="2">
      <c r="A946" s="32" t="inlineStr">
        <is>
          <t>（3）</t>
        </is>
      </c>
      <c r="B946" s="65" t="inlineStr">
        <is>
          <t>南湫乡洪涝池村新建肉羊规模育肥场项目</t>
        </is>
      </c>
      <c r="C946" s="65" t="inlineStr">
        <is>
          <t>新建</t>
        </is>
      </c>
      <c r="D946" s="65" t="n">
        <v>2021</v>
      </c>
      <c r="E946" s="65" t="inlineStr">
        <is>
          <t>南湫乡洪涝池村</t>
        </is>
      </c>
      <c r="F946" s="34" t="inlineStr">
        <is>
          <t>维修羊舍120座、草料棚120座，新建钢架结构草棚1处200m² ，检查井60处，地下供水管线940m，新建堆粪场、污水池、焚埋坑各1处</t>
        </is>
      </c>
      <c r="G946" s="65" t="n">
        <v>110</v>
      </c>
      <c r="H946" s="34" t="inlineStr">
        <is>
          <t>培育后续产业，增加搬迁群众收入。</t>
        </is>
      </c>
      <c r="I946" s="65" t="n">
        <v>1</v>
      </c>
      <c r="J946" s="164" t="n">
        <v>0.039</v>
      </c>
      <c r="K946" s="164" t="n">
        <v>0.1824</v>
      </c>
      <c r="L946" s="65" t="inlineStr">
        <is>
          <t>发改局</t>
        </is>
      </c>
      <c r="M946" s="65" t="inlineStr">
        <is>
          <t>乡镇村</t>
        </is>
      </c>
      <c r="N946" s="65" t="n">
        <v>2020.12</v>
      </c>
      <c r="O946" s="74" t="n"/>
    </row>
    <row r="947" ht="60" customFormat="1" customHeight="1" s="2">
      <c r="A947" s="32" t="inlineStr">
        <is>
          <t>（4）</t>
        </is>
      </c>
      <c r="B947" s="65" t="inlineStr">
        <is>
          <t>罗山川西阳洼村新建养殖小区项目</t>
        </is>
      </c>
      <c r="C947" s="65" t="inlineStr">
        <is>
          <t>新建</t>
        </is>
      </c>
      <c r="D947" s="65" t="n">
        <v>2021</v>
      </c>
      <c r="E947" s="65" t="inlineStr">
        <is>
          <t>罗山川西阳洼村</t>
        </is>
      </c>
      <c r="F947" s="34" t="inlineStr">
        <is>
          <t>扶持48户建档立卡贫困户新建羊畜暖棚48座，新建草料棚48座，购置铡草揉丝粉碎一体机48台，配套建设集中堆粪场、病死畜无害化焚埋坑、公共消毒室户等附属工程</t>
        </is>
      </c>
      <c r="G947" s="65" t="n">
        <v>155</v>
      </c>
      <c r="H947" s="34" t="inlineStr">
        <is>
          <t>培育后续产业，增加搬迁群众收入。</t>
        </is>
      </c>
      <c r="I947" s="65" t="n">
        <v>1</v>
      </c>
      <c r="J947" s="164" t="n">
        <v>0.0051</v>
      </c>
      <c r="K947" s="164" t="n">
        <v>0.0239</v>
      </c>
      <c r="L947" s="65" t="inlineStr">
        <is>
          <t>发改局</t>
        </is>
      </c>
      <c r="M947" s="65" t="inlineStr">
        <is>
          <t>乡镇村</t>
        </is>
      </c>
      <c r="N947" s="65" t="n">
        <v>2020.12</v>
      </c>
      <c r="O947" s="74" t="n"/>
    </row>
    <row r="948" ht="78" customFormat="1" customHeight="1" s="2">
      <c r="A948" s="32" t="inlineStr">
        <is>
          <t>（5）</t>
        </is>
      </c>
      <c r="B948" s="65" t="inlineStr">
        <is>
          <t>环县秦团庄乡新集子中药材基地建设项目</t>
        </is>
      </c>
      <c r="C948" s="65" t="inlineStr">
        <is>
          <t>新建</t>
        </is>
      </c>
      <c r="D948" s="65" t="n">
        <v>2021</v>
      </c>
      <c r="E948" s="65" t="inlineStr">
        <is>
          <t>秦团庄乡新集子村</t>
        </is>
      </c>
      <c r="F948" s="34" t="inlineStr">
        <is>
          <t>发展中药材种植基地3000亩，中药材育苗基地300亩，配套滴管工程300亩，新建中药材晾晒场1处，修建蓄水池6座，土地整理1000亩，修建生产道路6公里，田间道路2公里。项目建成后，可提供务工岗位300人次，易地搬迁安置点群众就业问题基本解决；项目建成后中药材种植规模进一步扩大，对增加易地搬迁户收发展壮大村集体经济，起到决定性作用。</t>
        </is>
      </c>
      <c r="G948" s="65" t="n">
        <v>500</v>
      </c>
      <c r="H948" s="34" t="inlineStr">
        <is>
          <t>培育后续产业，带动搬迁户就近就业。</t>
        </is>
      </c>
      <c r="I948" s="65" t="n">
        <v>1</v>
      </c>
      <c r="J948" s="164" t="n">
        <v>0.0235</v>
      </c>
      <c r="K948" s="164" t="n">
        <v>0.1056</v>
      </c>
      <c r="L948" s="65" t="inlineStr">
        <is>
          <t>发改局</t>
        </is>
      </c>
      <c r="M948" s="65" t="inlineStr">
        <is>
          <t>秦团庄乡</t>
        </is>
      </c>
      <c r="N948" s="65" t="n">
        <v>2020.12</v>
      </c>
      <c r="O948" s="74" t="n"/>
    </row>
    <row r="949" ht="86" customFormat="1" customHeight="1" s="2">
      <c r="A949" s="32" t="inlineStr">
        <is>
          <t>（6）</t>
        </is>
      </c>
      <c r="B949" s="65" t="inlineStr">
        <is>
          <t>环县天然泉水生产扶贫车间项目</t>
        </is>
      </c>
      <c r="C949" s="65" t="inlineStr">
        <is>
          <t>新建</t>
        </is>
      </c>
      <c r="D949" s="65" t="inlineStr">
        <is>
          <t>2021.1-2021.12</t>
        </is>
      </c>
      <c r="E949" s="65" t="inlineStr">
        <is>
          <t>环城镇张滩滩村</t>
        </is>
      </c>
      <c r="F949" s="34" t="inlineStr">
        <is>
          <t>新建年生产能力3000万吨天然泉包装水厂1座，一期项目集生产、配送为一体，计划占地面积50亩，建成园林式水生产线3条，水文化展览馆1处，仓储物流仓库1处。扶贫车间归县政府所有，资产归县以工代赈办管理，产品上市后，以村为单位，设立饮用水经销配送网点，由易地扶贫搬迁脱贫户（监测对象）配送和销售。采用轻资产模式，产权归县以工代赈办公室所有，按政府投入资金的6%分红，收益用于富润小康嘉园易地扶贫搬迁安置小区后续扶持。</t>
        </is>
      </c>
      <c r="G949" s="65" t="n">
        <v>619</v>
      </c>
      <c r="H949" s="34" t="inlineStr">
        <is>
          <t>项目建成投产后，能够直接带动当地扶贫搬迁建档立卡贫困户300人实现稳定就业，间接带动相关从业人员500人，增加贫困户收入，巩固脱贫成果。</t>
        </is>
      </c>
      <c r="I949" s="65" t="n">
        <v>1</v>
      </c>
      <c r="J949" s="164" t="n">
        <v>0.1242</v>
      </c>
      <c r="K949" s="164" t="n">
        <v>0.587</v>
      </c>
      <c r="L949" s="65" t="inlineStr">
        <is>
          <t>发改局</t>
        </is>
      </c>
      <c r="M949" s="65" t="inlineStr">
        <is>
          <t>以工代赈办</t>
        </is>
      </c>
      <c r="N949" s="65" t="n">
        <v>2020.12</v>
      </c>
      <c r="O949" s="74" t="n"/>
    </row>
    <row r="950" ht="38" customFormat="1" customHeight="1" s="2">
      <c r="A950" s="21" t="inlineStr">
        <is>
          <t>6.1</t>
        </is>
      </c>
      <c r="B950" s="24" t="inlineStr">
        <is>
          <t>世行配套项目</t>
        </is>
      </c>
      <c r="C950" s="24" t="inlineStr">
        <is>
          <t>新建</t>
        </is>
      </c>
      <c r="D950" s="24" t="inlineStr">
        <is>
          <t>2021.01-2021.12</t>
        </is>
      </c>
      <c r="E950" s="24" t="inlineStr">
        <is>
          <t>演武等7个乡镇</t>
        </is>
      </c>
      <c r="F950" s="31" t="inlineStr">
        <is>
          <t>世行项目配套资金267万元。</t>
        </is>
      </c>
      <c r="G950" s="24" t="n">
        <v>267</v>
      </c>
      <c r="H950" s="31" t="inlineStr">
        <is>
          <t>以合作社为平台，提高贫困群众自我发展能力，实现持续稳定增收。</t>
        </is>
      </c>
      <c r="I950" s="24" t="n">
        <v>10</v>
      </c>
      <c r="J950" s="160" t="n">
        <v>0.0398</v>
      </c>
      <c r="K950" s="160" t="n">
        <v>0.1691</v>
      </c>
      <c r="L950" s="24" t="inlineStr">
        <is>
          <t>乡村振兴局</t>
        </is>
      </c>
      <c r="M950" s="24" t="inlineStr">
        <is>
          <t>合作社</t>
        </is>
      </c>
      <c r="N950" s="24" t="n">
        <v>2020.12</v>
      </c>
      <c r="O950" s="24" t="n"/>
    </row>
    <row r="951" ht="38" customFormat="1" customHeight="1" s="2">
      <c r="A951" s="21" t="inlineStr">
        <is>
          <t>7.1</t>
        </is>
      </c>
      <c r="B951" s="24" t="inlineStr">
        <is>
          <t>科技帮扶项目</t>
        </is>
      </c>
      <c r="C951" s="24" t="inlineStr">
        <is>
          <t>新建</t>
        </is>
      </c>
      <c r="D951" s="24" t="inlineStr">
        <is>
          <t>2021.01-2021.12</t>
        </is>
      </c>
      <c r="E951" s="24" t="inlineStr">
        <is>
          <t>各乡镇</t>
        </is>
      </c>
      <c r="F951" s="31" t="inlineStr">
        <is>
          <t>开展科技帮扶项目6个。</t>
        </is>
      </c>
      <c r="G951" s="24" t="n">
        <v>100</v>
      </c>
      <c r="H951" s="31" t="n"/>
      <c r="I951" s="24" t="n">
        <v>251</v>
      </c>
      <c r="J951" s="160" t="n">
        <v>3.263</v>
      </c>
      <c r="K951" s="160" t="n">
        <v>14.0486</v>
      </c>
      <c r="L951" s="24" t="inlineStr">
        <is>
          <t>科技局</t>
        </is>
      </c>
      <c r="M951" s="24" t="inlineStr">
        <is>
          <t>有关单位</t>
        </is>
      </c>
      <c r="N951" s="24" t="n">
        <v>2020.12</v>
      </c>
      <c r="O951" s="95" t="n"/>
    </row>
    <row r="952" ht="45" customFormat="1" customHeight="1" s="2">
      <c r="A952" s="32" t="inlineStr">
        <is>
          <t>(1)</t>
        </is>
      </c>
      <c r="B952" s="65" t="inlineStr">
        <is>
          <t>科技特派员科技创新创业及科技人员能力提升培训</t>
        </is>
      </c>
      <c r="C952" s="65" t="inlineStr">
        <is>
          <t>新建</t>
        </is>
      </c>
      <c r="D952" s="65" t="inlineStr">
        <is>
          <t>2021.1-2021.12</t>
        </is>
      </c>
      <c r="E952" s="65" t="inlineStr">
        <is>
          <t>天津  环县</t>
        </is>
      </c>
      <c r="F952" s="34" t="inlineStr">
        <is>
          <t>科技特派员赴天津培训一期30人，培训5天；县科技局选派3名科技特派员到天津市南开区交流学习，工作20天。</t>
        </is>
      </c>
      <c r="G952" s="65" t="n">
        <v>8.51</v>
      </c>
      <c r="H952" s="34" t="inlineStr">
        <is>
          <t>通过科技特派员两地互派学习交流，解决我县乡村振兴发展中技术瓶颈问题，科技服务更加顺畅。</t>
        </is>
      </c>
      <c r="I952" s="65" t="n">
        <v>251</v>
      </c>
      <c r="J952" s="164" t="n">
        <v>3.263</v>
      </c>
      <c r="K952" s="164" t="n">
        <v>14.0486</v>
      </c>
      <c r="L952" s="65" t="inlineStr">
        <is>
          <t>科技局</t>
        </is>
      </c>
      <c r="M952" s="65" t="inlineStr">
        <is>
          <t>环科技局、天津市南开区科技局</t>
        </is>
      </c>
      <c r="N952" s="65" t="n">
        <v>2020.12</v>
      </c>
      <c r="O952" s="74" t="n"/>
    </row>
    <row r="953" ht="69" customFormat="1" customHeight="1" s="2">
      <c r="A953" s="32" t="inlineStr">
        <is>
          <t>(2)</t>
        </is>
      </c>
      <c r="B953" s="65" t="inlineStr">
        <is>
          <t>全县科技人才创新创业暨科技管理人员能力提升培训</t>
        </is>
      </c>
      <c r="C953" s="65" t="inlineStr">
        <is>
          <t>新建</t>
        </is>
      </c>
      <c r="D953" s="65" t="inlineStr">
        <is>
          <t>2021.1-2021.12</t>
        </is>
      </c>
      <c r="E953" s="65" t="inlineStr">
        <is>
          <t>环县</t>
        </is>
      </c>
      <c r="F953" s="34" t="inlineStr">
        <is>
          <t>全县科技人才创新创业暨科技管理人员能力提升培训项目：举办全县科技特派员科技创新创业培训1期72人；全县科技人员、种养合作社科技技术骨干、高新技术企业负责人、科技型中小企业技术人员培训185人，安排资金31.49万元。</t>
        </is>
      </c>
      <c r="G953" s="65" t="n">
        <v>31.49</v>
      </c>
      <c r="H953" s="34" t="inlineStr">
        <is>
          <t>通过培训提升全县科技特派员业务能力和政策知晓率，用技术特长更好的服务我县乡村振兴工作。</t>
        </is>
      </c>
      <c r="I953" s="65" t="n">
        <v>251</v>
      </c>
      <c r="J953" s="164" t="n">
        <v>3.263</v>
      </c>
      <c r="K953" s="164" t="n">
        <v>14.0486</v>
      </c>
      <c r="L953" s="65" t="inlineStr">
        <is>
          <t>科技局</t>
        </is>
      </c>
      <c r="M953" s="65" t="inlineStr">
        <is>
          <t>环科技局、兰州科技大市场管理公司</t>
        </is>
      </c>
      <c r="N953" s="65" t="n">
        <v>2020.12</v>
      </c>
      <c r="O953" s="74" t="n"/>
    </row>
    <row r="954" ht="90" customFormat="1" customHeight="1" s="2">
      <c r="A954" s="32" t="inlineStr">
        <is>
          <t>(3)</t>
        </is>
      </c>
      <c r="B954" s="65" t="inlineStr">
        <is>
          <t>庆环科技特派员培训基地</t>
        </is>
      </c>
      <c r="C954" s="65" t="inlineStr">
        <is>
          <t>新建</t>
        </is>
      </c>
      <c r="D954" s="65" t="inlineStr">
        <is>
          <t>2021.1-2021.12</t>
        </is>
      </c>
      <c r="E954" s="65" t="inlineStr">
        <is>
          <t>甘肃庆环肉羊制种有限公司</t>
        </is>
      </c>
      <c r="F954" s="34" t="inlineStr">
        <is>
          <t>计划依托庆环公司实施环县科技特派员培训基地建设项目，项目集成羊同期发情、超数排卵、腹腔镜输精、胚胎移植、精准孕检、杂交改良、精准营养等现代肉羊高效生产、繁育、管理技术成果等领域的技术、人才优势，围绕优质肉羊的繁育技术的引进及示范推广，按照专家指导、基地带动、突出特色、注重实效的原则，在该公司现有科技培训基地的基础上，补助科技创新专项资金20万元，用于环县肉羊新品种研发费用，重点实验室建设。</t>
        </is>
      </c>
      <c r="G954" s="65" t="n">
        <v>20</v>
      </c>
      <c r="H954" s="34" t="inlineStr">
        <is>
          <t>培训基地的建成将有力提升我县科技人员的技术能力，有更多的科技人员分赴乡村户，指导农户产业发展，提高农民的收入。尤其在肉羊产业上通过科技推广和技术转移优势，有效带动全县肉羊产业高质量发展</t>
        </is>
      </c>
      <c r="I954" s="65" t="n">
        <v>251</v>
      </c>
      <c r="J954" s="164" t="n">
        <v>3.263</v>
      </c>
      <c r="K954" s="164" t="n">
        <v>14.0486</v>
      </c>
      <c r="L954" s="65" t="inlineStr">
        <is>
          <t>科技局</t>
        </is>
      </c>
      <c r="M954" s="65" t="inlineStr">
        <is>
          <t>甘肃庆环肉羊制种有限公司</t>
        </is>
      </c>
      <c r="N954" s="65" t="n">
        <v>2020.12</v>
      </c>
      <c r="O954" s="74" t="n"/>
    </row>
    <row r="955" ht="62" customFormat="1" customHeight="1" s="2">
      <c r="A955" s="32" t="inlineStr">
        <is>
          <t>(4)</t>
        </is>
      </c>
      <c r="B955" s="65" t="inlineStr">
        <is>
          <t>庆阳奥华科技人员创新创业基地</t>
        </is>
      </c>
      <c r="C955" s="65" t="inlineStr">
        <is>
          <t>新建</t>
        </is>
      </c>
      <c r="D955" s="65" t="inlineStr">
        <is>
          <t>2021.1-2021.12</t>
        </is>
      </c>
      <c r="E955" s="65" t="inlineStr">
        <is>
          <t>庆阳奥华牧业有限公司</t>
        </is>
      </c>
      <c r="F955" s="34" t="inlineStr">
        <is>
          <t>利用环县大学生养羊产业协会目前已有的创新创业基础，建设大学生回乡创新创业示范基地。，按照供需精准对接的原则，支持未就业的大学生发挥理论特长到企业、基层开展养殖创业服务。鼓励支持现从事养羊业的大学生牵头或参与创建“星创天地”。补助科技创新专项资金20万元。</t>
        </is>
      </c>
      <c r="G955" s="65" t="n">
        <v>20</v>
      </c>
      <c r="H955" s="34" t="inlineStr">
        <is>
          <t>鼓励和支持未就业大学生到企业和基层从事养殖创业服务活动，激发大学生创新创业能力，带动社会经济发展。</t>
        </is>
      </c>
      <c r="I955" s="65" t="n">
        <v>251</v>
      </c>
      <c r="J955" s="164" t="n">
        <v>3.263</v>
      </c>
      <c r="K955" s="164" t="n">
        <v>14.0486</v>
      </c>
      <c r="L955" s="65" t="inlineStr">
        <is>
          <t>科技局</t>
        </is>
      </c>
      <c r="M955" s="65" t="inlineStr">
        <is>
          <t>庆阳奥华牧业有限公司</t>
        </is>
      </c>
      <c r="N955" s="65" t="n">
        <v>2020.12</v>
      </c>
      <c r="O955" s="74" t="n"/>
    </row>
    <row r="956" ht="95" customFormat="1" customHeight="1" s="2">
      <c r="A956" s="32" t="inlineStr">
        <is>
          <t>(5)</t>
        </is>
      </c>
      <c r="B956" s="65" t="inlineStr">
        <is>
          <t>优质牧草新品的筛选与示范推广</t>
        </is>
      </c>
      <c r="C956" s="65" t="inlineStr">
        <is>
          <t>新建</t>
        </is>
      </c>
      <c r="D956" s="65" t="inlineStr">
        <is>
          <t>2021.1-2021.12</t>
        </is>
      </c>
      <c r="E956" s="65" t="inlineStr">
        <is>
          <t>荟荣草业公司</t>
        </is>
      </c>
      <c r="F956" s="34" t="inlineStr">
        <is>
          <t>依托荟荣草业公司着力打造甘肃牧草种植产区，全国优质牧草种植示范区。通过新品引进、品比试验、全膜覆土机械穴播等技术的集成与示范推广，筛选出适合环县种植的甘农5号、中天一号等优良紫花苜蓿品种，白燕七号优良大燕麦品种，在县南曲子镇西沟村、木钵镇二合塬村示范与推广甘农5号、中天1号苜蓿新品种，建成高产优质牧草示范基地二处各300亩。在县北洪德镇李塬村、小南沟乡连家川村示范推广甘农3号苜蓿新品、白燕7号燕麦新品种，建成高产优质紫花苜蓿示范基地500亩、大燕麦示范基地300亩，饲草品质和产量显著提高。补助科技创新专项资金10万元。</t>
        </is>
      </c>
      <c r="G956" s="65" t="n">
        <v>10</v>
      </c>
      <c r="H956" s="34" t="inlineStr">
        <is>
          <t>通过引进新品种产品集成与示范推广，推动产业扶贫，带动县域经济发展，助力乡村振兴。</t>
        </is>
      </c>
      <c r="I956" s="65" t="n">
        <v>251</v>
      </c>
      <c r="J956" s="164" t="n">
        <v>3.263</v>
      </c>
      <c r="K956" s="164" t="n">
        <v>14.0486</v>
      </c>
      <c r="L956" s="65" t="inlineStr">
        <is>
          <t>科技局</t>
        </is>
      </c>
      <c r="M956" s="65" t="inlineStr">
        <is>
          <t>荟荣草业公司</t>
        </is>
      </c>
      <c r="N956" s="65" t="n">
        <v>2020.12</v>
      </c>
      <c r="O956" s="74" t="n"/>
    </row>
    <row r="957" ht="69" customFormat="1" customHeight="1" s="2">
      <c r="A957" s="32" t="inlineStr">
        <is>
          <t>(6)</t>
        </is>
      </c>
      <c r="B957" s="65" t="inlineStr">
        <is>
          <t>陇东黑山羊种质资源保护</t>
        </is>
      </c>
      <c r="C957" s="65" t="inlineStr">
        <is>
          <t>新建</t>
        </is>
      </c>
      <c r="D957" s="65" t="inlineStr">
        <is>
          <t>2021.1-2021.12</t>
        </is>
      </c>
      <c r="E957" s="65" t="inlineStr">
        <is>
          <t>环县常坪养羊专业合作社</t>
        </is>
      </c>
      <c r="F957" s="34" t="inlineStr">
        <is>
          <t>对现有陇东黑山羊原始品种资源进一步摸底，在保护原始品种的基础上进行提纯复壮、保种选育，扩大种群数量，同时采取活体保护和基因保存的方法，保护和开发利用好陇东黑山羊这一优良地方品种。在环县常坪养羊专业合作社（车道镇万安村）陇东黑山羊保种选育场内，调引种羊300只，委托中国农科院北京畜牧研究所开展双羔基因筛选等研究，补助科技创新专项资金10万元。</t>
        </is>
      </c>
      <c r="G957" s="65" t="n">
        <v>10</v>
      </c>
      <c r="H957" s="34" t="inlineStr">
        <is>
          <t>依托专业合作社通过种质资源保护项目实施，保护和开发利用陇东黑山羊这一优良地方品种。</t>
        </is>
      </c>
      <c r="I957" s="65" t="n">
        <v>251</v>
      </c>
      <c r="J957" s="164" t="n">
        <v>3.263</v>
      </c>
      <c r="K957" s="164" t="n">
        <v>14.0486</v>
      </c>
      <c r="L957" s="65" t="inlineStr">
        <is>
          <t>科技局</t>
        </is>
      </c>
      <c r="M957" s="65" t="inlineStr">
        <is>
          <t>环常坪养羊专业合作社</t>
        </is>
      </c>
      <c r="N957" s="65" t="n">
        <v>2020.12</v>
      </c>
      <c r="O957" s="74" t="n"/>
    </row>
    <row r="958" ht="33" customFormat="1" customHeight="1" s="2">
      <c r="A958" s="89" t="inlineStr">
        <is>
          <t>二</t>
        </is>
      </c>
      <c r="B958" s="89" t="inlineStr">
        <is>
          <t>就业项目</t>
        </is>
      </c>
      <c r="C958" s="90" t="n"/>
      <c r="D958" s="90" t="n"/>
      <c r="E958" s="90" t="n"/>
      <c r="F958" s="90" t="n"/>
      <c r="G958" s="91">
        <f>G959+G964+G965+G966+G967+G968+G969+G973+G995+G994</f>
        <v/>
      </c>
      <c r="H958" s="90" t="n"/>
      <c r="I958" s="90" t="n"/>
      <c r="J958" s="177" t="n"/>
      <c r="K958" s="177" t="n"/>
      <c r="L958" s="90" t="n"/>
      <c r="M958" s="90" t="n"/>
      <c r="N958" s="90" t="n"/>
      <c r="O958" s="90" t="n"/>
    </row>
    <row r="959" ht="33.75" customFormat="1" customHeight="1" s="2">
      <c r="A959" s="21" t="inlineStr">
        <is>
          <t>1.1</t>
        </is>
      </c>
      <c r="B959" s="24" t="inlineStr">
        <is>
          <t>职业技能培训合计</t>
        </is>
      </c>
      <c r="C959" s="24" t="inlineStr">
        <is>
          <t>新建</t>
        </is>
      </c>
      <c r="D959" s="24" t="inlineStr">
        <is>
          <t>2021.01
-
2021.12</t>
        </is>
      </c>
      <c r="E959" s="24" t="inlineStr">
        <is>
          <t>全县20个乡镇、251个行政村</t>
        </is>
      </c>
      <c r="F959" s="31" t="inlineStr">
        <is>
          <t>对有需求的脱贫户（监测对象）劳动力开展技能培训。</t>
        </is>
      </c>
      <c r="G959" s="24" t="n">
        <v>1007</v>
      </c>
      <c r="H959" s="31" t="inlineStr">
        <is>
          <t>接受培训的贫困人口熟练掌握一门技术，巩固脱贫攻坚成果。</t>
        </is>
      </c>
      <c r="I959" s="24" t="n">
        <v>251</v>
      </c>
      <c r="J959" s="160" t="n">
        <v>0.405</v>
      </c>
      <c r="K959" s="160" t="n">
        <v>0.405</v>
      </c>
      <c r="L959" s="24" t="inlineStr">
        <is>
          <t>人社局</t>
        </is>
      </c>
      <c r="M959" s="24" t="inlineStr">
        <is>
          <t>有关单位</t>
        </is>
      </c>
      <c r="N959" s="24" t="n">
        <v>2020.12</v>
      </c>
      <c r="O959" s="95" t="n"/>
    </row>
    <row r="960" ht="58" customFormat="1" customHeight="1" s="2">
      <c r="A960" s="32" t="inlineStr">
        <is>
          <t>（1）</t>
        </is>
      </c>
      <c r="B960" s="65" t="inlineStr">
        <is>
          <t>职业技能培训</t>
        </is>
      </c>
      <c r="C960" s="65" t="inlineStr">
        <is>
          <t>新建</t>
        </is>
      </c>
      <c r="D960" s="65" t="inlineStr">
        <is>
          <t>2021.01
-
2021.12</t>
        </is>
      </c>
      <c r="E960" s="65" t="inlineStr">
        <is>
          <t>全县20个乡镇、251个行政村</t>
        </is>
      </c>
      <c r="F960" s="34" t="inlineStr">
        <is>
          <t>扶持有需求的1500名脱贫户（监测对象）劳动力开展车工、电工、焊工、中式烹调师、中式面点师、牛肉面制作、挖掘机驾驶员、装载机驾驶员、汽车驾驶员C照以上（含C照，以就业为导向）、汽车维修工（汽车修理工）、机械设备维修等工种职业技能培训。补助标准为3300元/人。</t>
        </is>
      </c>
      <c r="G960" s="65" t="n">
        <v>495</v>
      </c>
      <c r="H960" s="34" t="inlineStr">
        <is>
          <t>接受培训的贫困人口熟练掌握一门技术，巩固脱贫攻坚成果。</t>
        </is>
      </c>
      <c r="I960" s="65" t="n">
        <v>251</v>
      </c>
      <c r="J960" s="164" t="n">
        <v>0.15</v>
      </c>
      <c r="K960" s="164" t="n">
        <v>0.15</v>
      </c>
      <c r="L960" s="65" t="inlineStr">
        <is>
          <t>人社局</t>
        </is>
      </c>
      <c r="M960" s="65" t="inlineStr">
        <is>
          <t>有关单位</t>
        </is>
      </c>
      <c r="N960" s="65" t="n">
        <v>2020.12</v>
      </c>
      <c r="O960" s="65" t="n"/>
    </row>
    <row r="961" ht="52" customFormat="1" customHeight="1" s="2">
      <c r="A961" s="32" t="inlineStr">
        <is>
          <t>（2）</t>
        </is>
      </c>
      <c r="B961" s="65" t="inlineStr">
        <is>
          <t>职业技能培训</t>
        </is>
      </c>
      <c r="C961" s="65" t="inlineStr">
        <is>
          <t>新建</t>
        </is>
      </c>
      <c r="D961" s="65" t="inlineStr">
        <is>
          <t>2021.01
-
2021.12</t>
        </is>
      </c>
      <c r="E961" s="65" t="inlineStr">
        <is>
          <t>全县20个乡镇、251个行政村</t>
        </is>
      </c>
      <c r="F961" s="34" t="inlineStr">
        <is>
          <t>扶持有需求的1700名脱贫户（监测对象）劳动力开展美容师、美发师、保健按摩师、农艺工、养老护理员、育婴员（月嫂）、民间手工艺品制作、模板工、钢筋工、防水工、架子工、瓦工、砌筑工等工种职业技能培训。补助标准为2200元/人。</t>
        </is>
      </c>
      <c r="G961" s="65" t="n">
        <v>374</v>
      </c>
      <c r="H961" s="34" t="inlineStr">
        <is>
          <t>接受培训的贫困人口熟练掌握一门技术，巩固脱贫攻坚成果。</t>
        </is>
      </c>
      <c r="I961" s="65" t="n">
        <v>251</v>
      </c>
      <c r="J961" s="164" t="n">
        <v>0.17</v>
      </c>
      <c r="K961" s="164" t="n">
        <v>0.17</v>
      </c>
      <c r="L961" s="65" t="inlineStr">
        <is>
          <t>人社局</t>
        </is>
      </c>
      <c r="M961" s="65" t="inlineStr">
        <is>
          <t>有关单位</t>
        </is>
      </c>
      <c r="N961" s="65" t="n">
        <v>2020.12</v>
      </c>
      <c r="O961" s="65" t="n"/>
    </row>
    <row r="962" ht="46" customFormat="1" customHeight="1" s="2">
      <c r="A962" s="32" t="inlineStr">
        <is>
          <t>（3）</t>
        </is>
      </c>
      <c r="B962" s="65" t="inlineStr">
        <is>
          <t>职业技能培训</t>
        </is>
      </c>
      <c r="C962" s="65" t="inlineStr">
        <is>
          <t>新建</t>
        </is>
      </c>
      <c r="D962" s="65" t="inlineStr">
        <is>
          <t>2021.01
-
2021.12</t>
        </is>
      </c>
      <c r="E962" s="65" t="inlineStr">
        <is>
          <t>全县20个乡镇、251个行政村</t>
        </is>
      </c>
      <c r="F962" s="34" t="inlineStr">
        <is>
          <t>扶持有需求的800名脱贫户（监测对象）劳动力开展农村实用技术、家政服务员、餐厅服务员、客房服务员、抹灰工、包装工、服装加工、手工编织、保安员、电子商务、计算机应用等工种技能培训。补助标准为1100元/人。</t>
        </is>
      </c>
      <c r="G962" s="65" t="n">
        <v>88</v>
      </c>
      <c r="H962" s="34" t="inlineStr">
        <is>
          <t>接受培训的贫困人口熟练掌握一门技术，巩固脱贫攻坚成果。</t>
        </is>
      </c>
      <c r="I962" s="65" t="n">
        <v>251</v>
      </c>
      <c r="J962" s="164" t="n">
        <v>0.08</v>
      </c>
      <c r="K962" s="164" t="n">
        <v>0.08</v>
      </c>
      <c r="L962" s="65" t="inlineStr">
        <is>
          <t>人社局</t>
        </is>
      </c>
      <c r="M962" s="65" t="inlineStr">
        <is>
          <t>有关单位</t>
        </is>
      </c>
      <c r="N962" s="65" t="n">
        <v>2020.12</v>
      </c>
      <c r="O962" s="65" t="n"/>
    </row>
    <row r="963" ht="33.75" customFormat="1" customHeight="1" s="2">
      <c r="A963" s="32" t="inlineStr">
        <is>
          <t>（4）</t>
        </is>
      </c>
      <c r="B963" s="65" t="inlineStr">
        <is>
          <t>职业技能培训</t>
        </is>
      </c>
      <c r="C963" s="65" t="inlineStr">
        <is>
          <t>新建</t>
        </is>
      </c>
      <c r="D963" s="65" t="inlineStr">
        <is>
          <t>2021.01
-
2021.12</t>
        </is>
      </c>
      <c r="E963" s="65" t="inlineStr">
        <is>
          <t>全县20个乡镇、251个行政村</t>
        </is>
      </c>
      <c r="F963" s="34" t="inlineStr">
        <is>
          <t>在东西部扶贫协作中，扶持有需求的50名创业致富带头人开展培训（只含电商、返乡创业农民工）。补助标准为2500元/人。</t>
        </is>
      </c>
      <c r="G963" s="65" t="n">
        <v>50</v>
      </c>
      <c r="H963" s="34" t="inlineStr">
        <is>
          <t>接受培训的贫困人口熟练掌握一门技术，巩固脱贫攻坚成果。</t>
        </is>
      </c>
      <c r="I963" s="65" t="n">
        <v>251</v>
      </c>
      <c r="J963" s="164" t="n">
        <v>0.005</v>
      </c>
      <c r="K963" s="164" t="n">
        <v>0.005</v>
      </c>
      <c r="L963" s="65" t="inlineStr">
        <is>
          <t>人社局  电商办</t>
        </is>
      </c>
      <c r="M963" s="65" t="inlineStr">
        <is>
          <t>有关单位</t>
        </is>
      </c>
      <c r="N963" s="65" t="n">
        <v>2020.12</v>
      </c>
      <c r="O963" s="65" t="n"/>
    </row>
    <row r="964" ht="45" customFormat="1" customHeight="1" s="2">
      <c r="A964" s="21" t="inlineStr">
        <is>
          <t>2.1</t>
        </is>
      </c>
      <c r="B964" s="24" t="inlineStr">
        <is>
          <t>企业参与技能培训</t>
        </is>
      </c>
      <c r="C964" s="24" t="inlineStr">
        <is>
          <t>新建</t>
        </is>
      </c>
      <c r="D964" s="24" t="inlineStr">
        <is>
          <t>2021.01
-
2021.12</t>
        </is>
      </c>
      <c r="E964" s="24" t="inlineStr">
        <is>
          <t>培训企业</t>
        </is>
      </c>
      <c r="F964" s="31" t="inlineStr">
        <is>
          <t>吸纳贫困家庭劳动力就业的企业培训。企业与建档立卡贫困家庭劳动力签订6个月以上不满1年劳动合同的，按1000元/人的标准给予补助；签订1年以上（含1年）劳动合同的，按2000元/人的标准给予培训补助</t>
        </is>
      </c>
      <c r="G964" s="24" t="n">
        <v>30</v>
      </c>
      <c r="H964" s="31" t="inlineStr">
        <is>
          <t>接受培训的贫困劳动力掌握一门脱贫技能，巩固脱贫攻坚成果。</t>
        </is>
      </c>
      <c r="I964" s="24" t="n"/>
      <c r="J964" s="160" t="n">
        <v>0.005</v>
      </c>
      <c r="K964" s="160" t="n">
        <v>0.02</v>
      </c>
      <c r="L964" s="24" t="inlineStr">
        <is>
          <t>人社局</t>
        </is>
      </c>
      <c r="M964" s="24" t="inlineStr">
        <is>
          <t xml:space="preserve">培训企业或省内外民办职业培训学校 </t>
        </is>
      </c>
      <c r="N964" s="24" t="n">
        <v>2020.12</v>
      </c>
      <c r="O964" s="95" t="n"/>
    </row>
    <row r="965" ht="45" customFormat="1" customHeight="1" s="2">
      <c r="A965" s="21" t="inlineStr">
        <is>
          <t>3.1</t>
        </is>
      </c>
      <c r="B965" s="24" t="inlineStr">
        <is>
          <t xml:space="preserve">扶贫车间奖补                       </t>
        </is>
      </c>
      <c r="C965" s="24" t="inlineStr">
        <is>
          <t>新建</t>
        </is>
      </c>
      <c r="D965" s="24" t="inlineStr">
        <is>
          <t>2021.01
-
2021.12</t>
        </is>
      </c>
      <c r="E965" s="24" t="inlineStr">
        <is>
          <t>乡镇村、县城</t>
        </is>
      </c>
      <c r="F965" s="31" t="inlineStr">
        <is>
          <t>计划在全县认定“扶贫车间”， “扶贫车间”吸纳10名以上建档立卡贫困劳动力，且稳定就业半年以上、按时足额支付劳动报酬的，可给予2万元的一次性补助。</t>
        </is>
      </c>
      <c r="G965" s="24" t="n">
        <v>20</v>
      </c>
      <c r="H965" s="31" t="inlineStr">
        <is>
          <t>解决贫困劳动力就地就近就业问题，实现增收。</t>
        </is>
      </c>
      <c r="I965" s="24" t="n"/>
      <c r="J965" s="160" t="n">
        <v>0.0125</v>
      </c>
      <c r="K965" s="160" t="n">
        <v>0.05</v>
      </c>
      <c r="L965" s="24" t="inlineStr">
        <is>
          <t>人社局</t>
        </is>
      </c>
      <c r="M965" s="24" t="inlineStr">
        <is>
          <t>乡镇村       扶贫车间</t>
        </is>
      </c>
      <c r="N965" s="24" t="n">
        <v>2020.12</v>
      </c>
      <c r="O965" s="95" t="n"/>
    </row>
    <row r="966" ht="45" customFormat="1" customHeight="1" s="2">
      <c r="A966" s="21" t="inlineStr">
        <is>
          <t>4.1</t>
        </is>
      </c>
      <c r="B966" s="24" t="inlineStr">
        <is>
          <t>就业创业奖补项目</t>
        </is>
      </c>
      <c r="C966" s="24" t="inlineStr">
        <is>
          <t>新建</t>
        </is>
      </c>
      <c r="D966" s="24" t="inlineStr">
        <is>
          <t>2021.01
-
2021.12</t>
        </is>
      </c>
      <c r="E966" s="24" t="inlineStr">
        <is>
          <t>各乡镇、县城</t>
        </is>
      </c>
      <c r="F966" s="31" t="inlineStr">
        <is>
          <t>鼓励企业等各类经济组织积极参与就业扶贫工作，按文件要求给予企业等各类经济组织一次性奖补，贫困劳动力参加东西部劳务协作等有组织劳务输出，给予一次性单程铁路、公路或水运（路）交通补助。</t>
        </is>
      </c>
      <c r="G966" s="24" t="n">
        <v>50</v>
      </c>
      <c r="H966" s="31" t="inlineStr">
        <is>
          <t>帮助建档立卡贫困劳动力实现稳定就业。</t>
        </is>
      </c>
      <c r="I966" s="24" t="n"/>
      <c r="J966" s="160" t="n">
        <v>0.0075</v>
      </c>
      <c r="K966" s="160" t="n">
        <v>0.03</v>
      </c>
      <c r="L966" s="24" t="inlineStr">
        <is>
          <t>人社局</t>
        </is>
      </c>
      <c r="M966" s="24" t="inlineStr">
        <is>
          <t>企业等各类经济组织</t>
        </is>
      </c>
      <c r="N966" s="24" t="n">
        <v>2020.12</v>
      </c>
      <c r="O966" s="95" t="n"/>
    </row>
    <row r="967" ht="56.25" customFormat="1" customHeight="1" s="2">
      <c r="A967" s="21" t="inlineStr">
        <is>
          <t>5.1</t>
        </is>
      </c>
      <c r="B967" s="24" t="inlineStr">
        <is>
          <t>劳务奖补</t>
        </is>
      </c>
      <c r="C967" s="24" t="inlineStr">
        <is>
          <t>新建</t>
        </is>
      </c>
      <c r="D967" s="24" t="inlineStr">
        <is>
          <t>2021.01
-
2021.12</t>
        </is>
      </c>
      <c r="E967" s="24" t="inlineStr">
        <is>
          <t>全县20个
乡镇</t>
        </is>
      </c>
      <c r="F967" s="31" t="inlineStr">
        <is>
          <t>对建档立卡贫困劳动力经组织输转或自谋输出并稳定就业6个月以上，且当年务工收入达到15000元以上的（提供银行工资流水），按照天津市2500元/人、省外1800元/人、省内1300元/人的标准，用财政专项扶贫资金给予贫困劳动力一次性奖励补贴。</t>
        </is>
      </c>
      <c r="G967" s="24" t="n">
        <v>200</v>
      </c>
      <c r="H967" s="31" t="inlineStr">
        <is>
          <t>帮助建档立卡贫困劳动力实现稳定就业</t>
        </is>
      </c>
      <c r="I967" s="24" t="n">
        <v>215</v>
      </c>
      <c r="J967" s="160" t="n">
        <v>0.025</v>
      </c>
      <c r="K967" s="160" t="n">
        <v>0.1</v>
      </c>
      <c r="L967" s="24" t="inlineStr">
        <is>
          <t>人社局</t>
        </is>
      </c>
      <c r="M967" s="24" t="inlineStr">
        <is>
          <t>乡镇村 、劳务办 、企业等各类经济组织</t>
        </is>
      </c>
      <c r="N967" s="24" t="n">
        <v>2020.12</v>
      </c>
      <c r="O967" s="95" t="n"/>
    </row>
    <row r="968" ht="56.25" customFormat="1" customHeight="1" s="2">
      <c r="A968" s="21" t="inlineStr">
        <is>
          <t>6.1</t>
        </is>
      </c>
      <c r="B968" s="24" t="inlineStr">
        <is>
          <t>务工人员一次性交通生活补助</t>
        </is>
      </c>
      <c r="C968" s="24" t="inlineStr">
        <is>
          <t>新建</t>
        </is>
      </c>
      <c r="D968" s="24" t="inlineStr">
        <is>
          <t>2021.01
-
2021.12</t>
        </is>
      </c>
      <c r="E968" s="24" t="inlineStr">
        <is>
          <t>全县20个
乡镇</t>
        </is>
      </c>
      <c r="F968" s="31" t="inlineStr">
        <is>
          <t>建档立卡贫困劳动力经组织输转或自谋输出并稳定就业6个月以上，提供银行工资流水，按照天津市1500元/人、省外1000元/人、省内500元/人的标准，用财政专项扶贫资金给予贫困劳动力一次性交通生活补贴。</t>
        </is>
      </c>
      <c r="G968" s="75" t="n">
        <v>360</v>
      </c>
      <c r="H968" s="31" t="inlineStr">
        <is>
          <t>帮助建档立卡贫困劳动力实现稳定就业</t>
        </is>
      </c>
      <c r="I968" s="24" t="n">
        <v>215</v>
      </c>
      <c r="J968" s="160" t="n">
        <v>0.025</v>
      </c>
      <c r="K968" s="160" t="n">
        <v>0.1</v>
      </c>
      <c r="L968" s="24" t="inlineStr">
        <is>
          <t>人社局</t>
        </is>
      </c>
      <c r="M968" s="24" t="inlineStr">
        <is>
          <t>乡镇村 、劳务办 、企业等各类经济组织</t>
        </is>
      </c>
      <c r="N968" s="24" t="n">
        <v>2020.12</v>
      </c>
      <c r="O968" s="95" t="n"/>
    </row>
    <row r="969" ht="45" customFormat="1" customHeight="1" s="2">
      <c r="A969" s="21" t="inlineStr">
        <is>
          <t>7.1</t>
        </is>
      </c>
      <c r="B969" s="24" t="inlineStr">
        <is>
          <t>疫情期间的补贴和奖补合计</t>
        </is>
      </c>
      <c r="C969" s="24" t="inlineStr">
        <is>
          <t>新建</t>
        </is>
      </c>
      <c r="D969" s="24" t="inlineStr">
        <is>
          <t>2021.01
-
2021.12</t>
        </is>
      </c>
      <c r="E969" s="24" t="inlineStr">
        <is>
          <t>全县20个
乡镇</t>
        </is>
      </c>
      <c r="F969" s="31" t="n"/>
      <c r="G969" s="24" t="n">
        <v>1250</v>
      </c>
      <c r="H969" s="31" t="n"/>
      <c r="I969" s="24" t="n">
        <v>251</v>
      </c>
      <c r="J969" s="160" t="n">
        <v>0.316</v>
      </c>
      <c r="K969" s="160" t="n">
        <v>0.316</v>
      </c>
      <c r="L969" s="24" t="inlineStr">
        <is>
          <t>人社局</t>
        </is>
      </c>
      <c r="M969" s="24" t="inlineStr">
        <is>
          <t>有关单位</t>
        </is>
      </c>
      <c r="N969" s="24" t="n">
        <v>2020.12</v>
      </c>
      <c r="O969" s="95" t="n"/>
    </row>
    <row r="970" ht="78.75" customFormat="1" customHeight="1" s="2">
      <c r="A970" s="32" t="inlineStr">
        <is>
          <t>（1）</t>
        </is>
      </c>
      <c r="B970" s="65" t="inlineStr">
        <is>
          <t>疫情期间生产经营主体一次性奖补</t>
        </is>
      </c>
      <c r="C970" s="65" t="inlineStr">
        <is>
          <t>新建</t>
        </is>
      </c>
      <c r="D970" s="65" t="inlineStr">
        <is>
          <t>2021.01
-
2021.12</t>
        </is>
      </c>
      <c r="E970" s="65" t="inlineStr">
        <is>
          <t>乡镇村、县城</t>
        </is>
      </c>
      <c r="F970" s="34" t="inlineStr">
        <is>
          <t>企业、扶贫车间、合作社、家庭农场等各类生产经营主体吸纳本地贫困劳动力且稳定就业半年以上的，按3000元/人标准给予生产经营主体一次性奖补；稳定就业1年以上的，按5000元/人标准给予生产经营主体一次性奖补。</t>
        </is>
      </c>
      <c r="G970" s="65" t="n">
        <v>50</v>
      </c>
      <c r="H970" s="34" t="inlineStr">
        <is>
          <t>促进企业及各类经济组织吸纳建档立卡贫困劳动力和可能致贫人口稳定就业，提高贫困家庭收入水平，实现稳定增收目标。</t>
        </is>
      </c>
      <c r="I970" s="65" t="n">
        <v>251</v>
      </c>
      <c r="J970" s="164" t="n">
        <v>0.016</v>
      </c>
      <c r="K970" s="164" t="n">
        <v>0.016</v>
      </c>
      <c r="L970" s="65" t="inlineStr">
        <is>
          <t>人社局</t>
        </is>
      </c>
      <c r="M970" s="65" t="inlineStr">
        <is>
          <t>企业、扶贫车间、合作社、家庭农场等各类生产经营主体</t>
        </is>
      </c>
      <c r="N970" s="65" t="n">
        <v>2020.12</v>
      </c>
      <c r="O970" s="65" t="n"/>
    </row>
    <row r="971" ht="48" customFormat="1" customHeight="1" s="2">
      <c r="A971" s="32" t="inlineStr">
        <is>
          <t>（2）</t>
        </is>
      </c>
      <c r="B971" s="65" t="inlineStr">
        <is>
          <t>疫情期间运输费补贴</t>
        </is>
      </c>
      <c r="C971" s="65" t="inlineStr">
        <is>
          <t>新建</t>
        </is>
      </c>
      <c r="D971" s="65" t="inlineStr">
        <is>
          <t>2021.01
-
2021.12</t>
        </is>
      </c>
      <c r="E971" s="65" t="inlineStr">
        <is>
          <t>乡镇村、县城</t>
        </is>
      </c>
      <c r="F971" s="34" t="inlineStr">
        <is>
          <t>经认定的扶贫车间（含东西部帮扶市在我县创建的扶贫车间）跨省区调用原料和成品运输，运输费由省市县三级按50%给予补贴，需资金400万元。</t>
        </is>
      </c>
      <c r="G971" s="65" t="n">
        <v>200</v>
      </c>
      <c r="H971" s="34" t="inlineStr">
        <is>
          <t>政策支持，鼓励吸纳就业，帮助贫困劳动力增收。</t>
        </is>
      </c>
      <c r="I971" s="65" t="n"/>
      <c r="J971" s="164" t="n"/>
      <c r="K971" s="164" t="n"/>
      <c r="L971" s="65" t="inlineStr">
        <is>
          <t>人社局</t>
        </is>
      </c>
      <c r="M971" s="65" t="inlineStr">
        <is>
          <t>环认定的扶贫车间</t>
        </is>
      </c>
      <c r="N971" s="65" t="n">
        <v>2020.12</v>
      </c>
      <c r="O971" s="65" t="n"/>
    </row>
    <row r="972" ht="114" customFormat="1" customHeight="1" s="2">
      <c r="A972" s="32" t="inlineStr">
        <is>
          <t>（3）</t>
        </is>
      </c>
      <c r="B972" s="65" t="inlineStr">
        <is>
          <t>疫情期间劳务输转补贴</t>
        </is>
      </c>
      <c r="C972" s="65" t="inlineStr">
        <is>
          <t>新建</t>
        </is>
      </c>
      <c r="D972" s="65" t="inlineStr">
        <is>
          <t>2021.01
-
2021.12</t>
        </is>
      </c>
      <c r="E972" s="65" t="inlineStr">
        <is>
          <t>全县20个乡镇、251个行政村</t>
        </is>
      </c>
      <c r="F972" s="34" t="inlineStr">
        <is>
          <t>对以外出务工为主、参加有组织输转的农村脱贫劳动力，利用资金给予差别化、阶梯式奖补，鼓励其外出务工、长期务工和稳定务工。对输转到天津（劳务协作区）和其他地区（第三方地区）就业的脱贫劳动力和可能致贫人口给予一次性600元交通补贴。对省内就近就业的贫困劳动力和可能致贫人口给予一次性300元交通补贴。对输转到天津（劳务协作区）脱贫劳动力和可能致贫人口稳定就业连续满3个月后，给予2400元劳务奖补；稳定就业连续满6个月的，再给予3000元劳务奖补。对输转到第三方地区和省内就近就业的脱贫劳动力和可能致贫人口稳定就业连续满3个月后，给予1800元劳务奖补；稳定就业连续满6个月的，再给予2400元劳务奖补。</t>
        </is>
      </c>
      <c r="G972" s="97" t="n">
        <v>1100</v>
      </c>
      <c r="H972" s="34" t="inlineStr">
        <is>
          <t>提高组织化输转程度，提高贫困家庭收入水平，实现稳定增收目标。</t>
        </is>
      </c>
      <c r="I972" s="65" t="n">
        <v>251</v>
      </c>
      <c r="J972" s="164" t="n">
        <v>0.3</v>
      </c>
      <c r="K972" s="164" t="n">
        <v>0.3</v>
      </c>
      <c r="L972" s="65" t="inlineStr">
        <is>
          <t>人社局</t>
        </is>
      </c>
      <c r="M972" s="65" t="inlineStr">
        <is>
          <t>各有关乡镇、劳务办、人力资源服务机构</t>
        </is>
      </c>
      <c r="N972" s="65" t="n">
        <v>2020.12</v>
      </c>
      <c r="O972" s="65" t="n"/>
    </row>
    <row r="973" ht="41" customFormat="1" customHeight="1" s="2">
      <c r="A973" s="21" t="inlineStr">
        <is>
          <t>8.1</t>
        </is>
      </c>
      <c r="B973" s="24" t="inlineStr">
        <is>
          <t>乡村公益性岗位合计</t>
        </is>
      </c>
      <c r="C973" s="24" t="inlineStr">
        <is>
          <t>新建</t>
        </is>
      </c>
      <c r="D973" s="24" t="inlineStr">
        <is>
          <t>2021.01
-
2021.12</t>
        </is>
      </c>
      <c r="E973" s="24" t="inlineStr">
        <is>
          <t>251个行政村</t>
        </is>
      </c>
      <c r="F973" s="31" t="inlineStr">
        <is>
          <t>在251个行政村续建每村选聘贫困劳动力从事防疫消杀巡查值守等，共532人.需资金共327.62688万元；补贴需319.2万元，人身意外伤害险8.42688万元。</t>
        </is>
      </c>
      <c r="G973" s="24" t="n">
        <v>327.62688</v>
      </c>
      <c r="H973" s="31" t="inlineStr">
        <is>
          <t>解决无法外出务工贫困劳动力就地就近就业问题，实现稳定增收。</t>
        </is>
      </c>
      <c r="I973" s="24" t="n">
        <v>251</v>
      </c>
      <c r="J973" s="160" t="n">
        <v>0.0532</v>
      </c>
      <c r="K973" s="160" t="n">
        <v>0.0532</v>
      </c>
      <c r="L973" s="24" t="inlineStr">
        <is>
          <t>人社局</t>
        </is>
      </c>
      <c r="M973" s="24" t="inlineStr">
        <is>
          <t>各有关乡镇</t>
        </is>
      </c>
      <c r="N973" s="24" t="n">
        <v>2020.12</v>
      </c>
      <c r="O973" s="95" t="n"/>
    </row>
    <row r="974" ht="41" customFormat="1" customHeight="1" s="2">
      <c r="A974" s="32" t="inlineStr">
        <is>
          <t>（1）</t>
        </is>
      </c>
      <c r="B974" s="65" t="inlineStr">
        <is>
          <t>乡村公益性岗位</t>
        </is>
      </c>
      <c r="C974" s="65" t="inlineStr">
        <is>
          <t>新建</t>
        </is>
      </c>
      <c r="D974" s="65" t="inlineStr">
        <is>
          <t>2021.01
-
2021.12</t>
        </is>
      </c>
      <c r="E974" s="65" t="inlineStr">
        <is>
          <t>毛井镇</t>
        </is>
      </c>
      <c r="F974" s="34" t="inlineStr">
        <is>
          <t>全乡疫情期间临时专岗人员26人，13个村，每村2人，补贴共15.6万元，人身意外伤害险0.41184万元。</t>
        </is>
      </c>
      <c r="G974" s="65" t="n">
        <v>16.01184</v>
      </c>
      <c r="H974" s="34" t="inlineStr">
        <is>
          <t>解决无法外出务工贫困劳动力就地就近就业问题，实现稳定增收。</t>
        </is>
      </c>
      <c r="I974" s="65" t="n">
        <v>13</v>
      </c>
      <c r="J974" s="164" t="n">
        <v>0.0026</v>
      </c>
      <c r="K974" s="164" t="n">
        <v>0.0026</v>
      </c>
      <c r="L974" s="65" t="inlineStr">
        <is>
          <t>人社局</t>
        </is>
      </c>
      <c r="M974" s="65" t="inlineStr">
        <is>
          <t>毛井镇</t>
        </is>
      </c>
      <c r="N974" s="65" t="n">
        <v>2020.12</v>
      </c>
      <c r="O974" s="65" t="n"/>
    </row>
    <row r="975" ht="41" customFormat="1" customHeight="1" s="2">
      <c r="A975" s="32" t="inlineStr">
        <is>
          <t>（2）</t>
        </is>
      </c>
      <c r="B975" s="65" t="inlineStr">
        <is>
          <t>乡村公益性岗位</t>
        </is>
      </c>
      <c r="C975" s="65" t="inlineStr">
        <is>
          <t>新建</t>
        </is>
      </c>
      <c r="D975" s="65" t="inlineStr">
        <is>
          <t>2021.01
-
2021.12</t>
        </is>
      </c>
      <c r="E975" s="65" t="inlineStr">
        <is>
          <t>小南沟乡</t>
        </is>
      </c>
      <c r="F975" s="34" t="inlineStr">
        <is>
          <t>全乡疫情期间临时专岗人员30人，12个村，杨胡套子村4人、粉子山村4人、燕麦掌村4人，其余每村2人，补贴共18万元，人身意外伤害险0.4752万元。</t>
        </is>
      </c>
      <c r="G975" s="65" t="n">
        <v>18.4752</v>
      </c>
      <c r="H975" s="34" t="inlineStr">
        <is>
          <t>解决无法外出务工贫困劳动力就地就近就业问题，实现稳定增收。</t>
        </is>
      </c>
      <c r="I975" s="65" t="n">
        <v>12</v>
      </c>
      <c r="J975" s="164" t="n">
        <v>0.003</v>
      </c>
      <c r="K975" s="164" t="n">
        <v>0.003</v>
      </c>
      <c r="L975" s="65" t="inlineStr">
        <is>
          <t>人社局</t>
        </is>
      </c>
      <c r="M975" s="65" t="inlineStr">
        <is>
          <t>小南沟乡</t>
        </is>
      </c>
      <c r="N975" s="65" t="n">
        <v>2020.12</v>
      </c>
      <c r="O975" s="65" t="n"/>
    </row>
    <row r="976" ht="41" customFormat="1" customHeight="1" s="2">
      <c r="A976" s="32" t="inlineStr">
        <is>
          <t>（3）</t>
        </is>
      </c>
      <c r="B976" s="65" t="inlineStr">
        <is>
          <t>乡村公益性岗位</t>
        </is>
      </c>
      <c r="C976" s="65" t="inlineStr">
        <is>
          <t>新建</t>
        </is>
      </c>
      <c r="D976" s="65" t="inlineStr">
        <is>
          <t>2021.01
-
2021.12</t>
        </is>
      </c>
      <c r="E976" s="65" t="inlineStr">
        <is>
          <t>芦家湾乡</t>
        </is>
      </c>
      <c r="F976" s="34" t="inlineStr">
        <is>
          <t>全乡疫情期间临时专岗人员20人，10个村，补贴共12万元，人身意外伤害险0.3168万元。</t>
        </is>
      </c>
      <c r="G976" s="65" t="n">
        <v>12.3168</v>
      </c>
      <c r="H976" s="34" t="inlineStr">
        <is>
          <t>解决无法外出务工贫困劳动力就地就近就业问题，实现稳定增收。</t>
        </is>
      </c>
      <c r="I976" s="65" t="n">
        <v>10</v>
      </c>
      <c r="J976" s="164" t="n">
        <v>0.002</v>
      </c>
      <c r="K976" s="164" t="n">
        <v>0.002</v>
      </c>
      <c r="L976" s="65" t="inlineStr">
        <is>
          <t>人社局</t>
        </is>
      </c>
      <c r="M976" s="65" t="inlineStr">
        <is>
          <t>芦家湾乡</t>
        </is>
      </c>
      <c r="N976" s="65" t="n">
        <v>2020.12</v>
      </c>
      <c r="O976" s="65" t="n"/>
    </row>
    <row r="977" ht="41" customFormat="1" customHeight="1" s="2">
      <c r="A977" s="32" t="inlineStr">
        <is>
          <t>（4）</t>
        </is>
      </c>
      <c r="B977" s="65" t="inlineStr">
        <is>
          <t>乡村公益性岗位</t>
        </is>
      </c>
      <c r="C977" s="65" t="inlineStr">
        <is>
          <t>新建</t>
        </is>
      </c>
      <c r="D977" s="65" t="inlineStr">
        <is>
          <t>2021.01
-
2021.12</t>
        </is>
      </c>
      <c r="E977" s="65" t="inlineStr">
        <is>
          <t>车道乡</t>
        </is>
      </c>
      <c r="F977" s="34" t="inlineStr">
        <is>
          <t>全乡疫情期间临时专岗人员34人，16个村，三角城村4人，其余每村2人，补贴共20.4万元，人身意外伤害险0.53856万元。</t>
        </is>
      </c>
      <c r="G977" s="65" t="n">
        <v>20.93856</v>
      </c>
      <c r="H977" s="34" t="inlineStr">
        <is>
          <t>解决无法外出务工贫困劳动力就地就近就业问题，实现稳定增收。</t>
        </is>
      </c>
      <c r="I977" s="65" t="n">
        <v>16</v>
      </c>
      <c r="J977" s="164" t="n">
        <v>0.0034</v>
      </c>
      <c r="K977" s="164" t="n">
        <v>0.0034</v>
      </c>
      <c r="L977" s="65" t="inlineStr">
        <is>
          <t>人社局</t>
        </is>
      </c>
      <c r="M977" s="65" t="inlineStr">
        <is>
          <t>车道乡</t>
        </is>
      </c>
      <c r="N977" s="65" t="n">
        <v>2020.12</v>
      </c>
      <c r="O977" s="65" t="n"/>
    </row>
    <row r="978" ht="41" customFormat="1" customHeight="1" s="2">
      <c r="A978" s="32" t="inlineStr">
        <is>
          <t>（5）</t>
        </is>
      </c>
      <c r="B978" s="65" t="inlineStr">
        <is>
          <t>乡村公益性岗位</t>
        </is>
      </c>
      <c r="C978" s="65" t="inlineStr">
        <is>
          <t>新建</t>
        </is>
      </c>
      <c r="D978" s="65" t="inlineStr">
        <is>
          <t>2021.01
-
2021.12</t>
        </is>
      </c>
      <c r="E978" s="65" t="inlineStr">
        <is>
          <t>环城镇</t>
        </is>
      </c>
      <c r="F978" s="34" t="inlineStr">
        <is>
          <t>全乡疫情期间临时专岗人员48人，24个村，补贴共28.8万元，人身意外伤害险0.76032万元。</t>
        </is>
      </c>
      <c r="G978" s="65" t="n">
        <v>29.56032</v>
      </c>
      <c r="H978" s="34" t="inlineStr">
        <is>
          <t>解决无法外出务工贫困劳动力就地就近就业问题，实现稳定增收。</t>
        </is>
      </c>
      <c r="I978" s="65" t="n">
        <v>24</v>
      </c>
      <c r="J978" s="164" t="n">
        <v>0.0048</v>
      </c>
      <c r="K978" s="164" t="n">
        <v>0.0048</v>
      </c>
      <c r="L978" s="65" t="inlineStr">
        <is>
          <t>人社局</t>
        </is>
      </c>
      <c r="M978" s="65" t="inlineStr">
        <is>
          <t>环城镇</t>
        </is>
      </c>
      <c r="N978" s="65" t="n">
        <v>2020.12</v>
      </c>
      <c r="O978" s="65" t="n"/>
    </row>
    <row r="979" ht="41" customFormat="1" customHeight="1" s="2">
      <c r="A979" s="32" t="inlineStr">
        <is>
          <t>（6）</t>
        </is>
      </c>
      <c r="B979" s="65" t="inlineStr">
        <is>
          <t>乡村公益性岗位</t>
        </is>
      </c>
      <c r="C979" s="65" t="inlineStr">
        <is>
          <t>新建</t>
        </is>
      </c>
      <c r="D979" s="65" t="inlineStr">
        <is>
          <t>2021.01
-
2021.12</t>
        </is>
      </c>
      <c r="E979" s="65" t="inlineStr">
        <is>
          <t>洪德镇</t>
        </is>
      </c>
      <c r="F979" s="34" t="inlineStr">
        <is>
          <t>全乡疫情期间临时专岗人员38人，19个村，补贴共22.8万元，人身意外伤害险0.60192万元。</t>
        </is>
      </c>
      <c r="G979" s="65" t="n">
        <v>23.40192</v>
      </c>
      <c r="H979" s="34" t="inlineStr">
        <is>
          <t>解决无法外出务工贫困劳动力就地就近就业问题，实现稳定增收。</t>
        </is>
      </c>
      <c r="I979" s="65" t="n">
        <v>19</v>
      </c>
      <c r="J979" s="164" t="n">
        <v>0.0038</v>
      </c>
      <c r="K979" s="164" t="n">
        <v>0.0038</v>
      </c>
      <c r="L979" s="65" t="inlineStr">
        <is>
          <t>人社局</t>
        </is>
      </c>
      <c r="M979" s="65" t="inlineStr">
        <is>
          <t>洪德镇</t>
        </is>
      </c>
      <c r="N979" s="65" t="n">
        <v>2020.12</v>
      </c>
      <c r="O979" s="65" t="n"/>
    </row>
    <row r="980" ht="41" customFormat="1" customHeight="1" s="2">
      <c r="A980" s="32" t="inlineStr">
        <is>
          <t>（7）</t>
        </is>
      </c>
      <c r="B980" s="65" t="inlineStr">
        <is>
          <t>乡村公益性岗位</t>
        </is>
      </c>
      <c r="C980" s="65" t="inlineStr">
        <is>
          <t>新建</t>
        </is>
      </c>
      <c r="D980" s="65" t="inlineStr">
        <is>
          <t>2021.01
-
2021.12</t>
        </is>
      </c>
      <c r="E980" s="65" t="inlineStr">
        <is>
          <t>耿湾乡</t>
        </is>
      </c>
      <c r="F980" s="34" t="inlineStr">
        <is>
          <t>全乡疫情期间临时专岗人员26人，13个村，补贴共15.6万元，人身意外伤害险0.41184万元。</t>
        </is>
      </c>
      <c r="G980" s="65" t="n">
        <v>16.01184</v>
      </c>
      <c r="H980" s="34" t="inlineStr">
        <is>
          <t>解决无法外出务工贫困劳动力就地就近就业问题，实现稳定增收。</t>
        </is>
      </c>
      <c r="I980" s="65" t="n">
        <v>13</v>
      </c>
      <c r="J980" s="164" t="n">
        <v>0.0026</v>
      </c>
      <c r="K980" s="164" t="n">
        <v>0.0026</v>
      </c>
      <c r="L980" s="65" t="inlineStr">
        <is>
          <t>人社局</t>
        </is>
      </c>
      <c r="M980" s="65" t="inlineStr">
        <is>
          <t>耿湾乡</t>
        </is>
      </c>
      <c r="N980" s="65" t="n">
        <v>2020.12</v>
      </c>
      <c r="O980" s="65" t="n"/>
    </row>
    <row r="981" ht="41" customFormat="1" customHeight="1" s="2">
      <c r="A981" s="32" t="inlineStr">
        <is>
          <t>（8）</t>
        </is>
      </c>
      <c r="B981" s="65" t="inlineStr">
        <is>
          <t>乡村公益性岗位</t>
        </is>
      </c>
      <c r="C981" s="65" t="inlineStr">
        <is>
          <t>新建</t>
        </is>
      </c>
      <c r="D981" s="65" t="inlineStr">
        <is>
          <t>2021.01
-
2021.12</t>
        </is>
      </c>
      <c r="E981" s="65" t="inlineStr">
        <is>
          <t>秦团庄乡</t>
        </is>
      </c>
      <c r="F981" s="34" t="inlineStr">
        <is>
          <t>全乡疫情期间临时专岗人员18人，8个村，王团庄村4人，其余每村2人，补贴共10.8万元，人身意外伤害险0.28512万元。</t>
        </is>
      </c>
      <c r="G981" s="65" t="n">
        <v>11.08512</v>
      </c>
      <c r="H981" s="34" t="inlineStr">
        <is>
          <t>解决无法外出务工贫困劳动力就地就近就业问题，实现稳定增收。</t>
        </is>
      </c>
      <c r="I981" s="65" t="n">
        <v>8</v>
      </c>
      <c r="J981" s="164" t="n">
        <v>0.0018</v>
      </c>
      <c r="K981" s="164" t="n">
        <v>0.0018</v>
      </c>
      <c r="L981" s="65" t="inlineStr">
        <is>
          <t>人社局</t>
        </is>
      </c>
      <c r="M981" s="65" t="inlineStr">
        <is>
          <t>秦团庄乡</t>
        </is>
      </c>
      <c r="N981" s="65" t="n">
        <v>2020.12</v>
      </c>
      <c r="O981" s="65" t="n"/>
    </row>
    <row r="982" ht="41" customFormat="1" customHeight="1" s="2">
      <c r="A982" s="32" t="inlineStr">
        <is>
          <t>（9）</t>
        </is>
      </c>
      <c r="B982" s="65" t="inlineStr">
        <is>
          <t>乡村公益性岗位</t>
        </is>
      </c>
      <c r="C982" s="65" t="inlineStr">
        <is>
          <t>新建</t>
        </is>
      </c>
      <c r="D982" s="65" t="inlineStr">
        <is>
          <t>2021.01
-
2021.12</t>
        </is>
      </c>
      <c r="E982" s="65" t="inlineStr">
        <is>
          <t>八珠乡</t>
        </is>
      </c>
      <c r="F982" s="34" t="inlineStr">
        <is>
          <t>全乡疫情期间临时专岗人员24人，10个村，白塬村4人、马连掌村4人，其余每村2人，补贴共14.4万元，人身意外伤害险0.38016万元。</t>
        </is>
      </c>
      <c r="G982" s="65" t="n">
        <v>14.78016</v>
      </c>
      <c r="H982" s="34" t="inlineStr">
        <is>
          <t>解决无法外出务工贫困劳动力就地就近就业问题，实现稳定增收。</t>
        </is>
      </c>
      <c r="I982" s="65" t="n">
        <v>10</v>
      </c>
      <c r="J982" s="164" t="n">
        <v>0.0024</v>
      </c>
      <c r="K982" s="164" t="n">
        <v>0.0024</v>
      </c>
      <c r="L982" s="65" t="inlineStr">
        <is>
          <t>人社局</t>
        </is>
      </c>
      <c r="M982" s="65" t="inlineStr">
        <is>
          <t>八珠乡</t>
        </is>
      </c>
      <c r="N982" s="65" t="n">
        <v>2020.12</v>
      </c>
      <c r="O982" s="65" t="n"/>
    </row>
    <row r="983" ht="41" customFormat="1" customHeight="1" s="2">
      <c r="A983" s="32" t="inlineStr">
        <is>
          <t>（10）</t>
        </is>
      </c>
      <c r="B983" s="65" t="inlineStr">
        <is>
          <t>乡村公益性岗位</t>
        </is>
      </c>
      <c r="C983" s="65" t="inlineStr">
        <is>
          <t>新建</t>
        </is>
      </c>
      <c r="D983" s="65" t="inlineStr">
        <is>
          <t>2021.01
-
2021.12</t>
        </is>
      </c>
      <c r="E983" s="65" t="inlineStr">
        <is>
          <t>樊家川镇</t>
        </is>
      </c>
      <c r="F983" s="34" t="inlineStr">
        <is>
          <t>全乡疫情期间临时专岗人员16人，8个村，补贴共9.6万元，人身意外伤害险0.25344万元。</t>
        </is>
      </c>
      <c r="G983" s="65" t="n">
        <v>9.853440000000001</v>
      </c>
      <c r="H983" s="34" t="inlineStr">
        <is>
          <t>解决无法外出务工贫困劳动力就地就近就业问题，实现稳定增收。</t>
        </is>
      </c>
      <c r="I983" s="65" t="n">
        <v>8</v>
      </c>
      <c r="J983" s="164" t="n">
        <v>0.0016</v>
      </c>
      <c r="K983" s="164" t="n">
        <v>0.0016</v>
      </c>
      <c r="L983" s="65" t="inlineStr">
        <is>
          <t>人社局</t>
        </is>
      </c>
      <c r="M983" s="65" t="inlineStr">
        <is>
          <t>樊家川镇</t>
        </is>
      </c>
      <c r="N983" s="65" t="n">
        <v>2020.12</v>
      </c>
      <c r="O983" s="65" t="n"/>
    </row>
    <row r="984" ht="41" customFormat="1" customHeight="1" s="2">
      <c r="A984" s="32" t="inlineStr">
        <is>
          <t>（11）</t>
        </is>
      </c>
      <c r="B984" s="65" t="inlineStr">
        <is>
          <t>乡村公益性岗位</t>
        </is>
      </c>
      <c r="C984" s="65" t="inlineStr">
        <is>
          <t>新建</t>
        </is>
      </c>
      <c r="D984" s="65" t="inlineStr">
        <is>
          <t>2021.01
-
2021.12</t>
        </is>
      </c>
      <c r="E984" s="65" t="inlineStr">
        <is>
          <t>罗山川乡</t>
        </is>
      </c>
      <c r="F984" s="34" t="inlineStr">
        <is>
          <t>全乡疫情期间临时专岗人员16人，8个村，补贴共9.6万元，人身意外伤害险0.25344万元。</t>
        </is>
      </c>
      <c r="G984" s="65" t="n">
        <v>9.853440000000001</v>
      </c>
      <c r="H984" s="34" t="inlineStr">
        <is>
          <t>解决无法外出务工贫困劳动力就地就近就业问题，实现稳定增收。</t>
        </is>
      </c>
      <c r="I984" s="65" t="n">
        <v>8</v>
      </c>
      <c r="J984" s="164" t="n">
        <v>0.0016</v>
      </c>
      <c r="K984" s="164" t="n">
        <v>0.0016</v>
      </c>
      <c r="L984" s="65" t="inlineStr">
        <is>
          <t>人社局</t>
        </is>
      </c>
      <c r="M984" s="65" t="inlineStr">
        <is>
          <t>罗山川乡</t>
        </is>
      </c>
      <c r="N984" s="65" t="n">
        <v>2020.12</v>
      </c>
      <c r="O984" s="65" t="n"/>
    </row>
    <row r="985" ht="41" customFormat="1" customHeight="1" s="2">
      <c r="A985" s="32" t="inlineStr">
        <is>
          <t>（12）</t>
        </is>
      </c>
      <c r="B985" s="65" t="inlineStr">
        <is>
          <t>乡村公益性岗位</t>
        </is>
      </c>
      <c r="C985" s="65" t="inlineStr">
        <is>
          <t>新建</t>
        </is>
      </c>
      <c r="D985" s="65" t="inlineStr">
        <is>
          <t>2021.01
-
2021.12</t>
        </is>
      </c>
      <c r="E985" s="65" t="inlineStr">
        <is>
          <t>山城乡</t>
        </is>
      </c>
      <c r="F985" s="34" t="inlineStr">
        <is>
          <t>全乡疫情期间临时专岗人员18人，9个村，补贴共10.8万元，人身意外伤害险0.28512万元。</t>
        </is>
      </c>
      <c r="G985" s="65" t="n">
        <v>11.08512</v>
      </c>
      <c r="H985" s="34" t="inlineStr">
        <is>
          <t>解决无法外出务工贫困劳动力就地就近就业问题，实现稳定增收。</t>
        </is>
      </c>
      <c r="I985" s="65" t="n">
        <v>9</v>
      </c>
      <c r="J985" s="164" t="n">
        <v>0.0018</v>
      </c>
      <c r="K985" s="164" t="n">
        <v>0.0018</v>
      </c>
      <c r="L985" s="65" t="inlineStr">
        <is>
          <t>人社局</t>
        </is>
      </c>
      <c r="M985" s="65" t="inlineStr">
        <is>
          <t>山城乡</t>
        </is>
      </c>
      <c r="N985" s="65" t="n">
        <v>2020.12</v>
      </c>
      <c r="O985" s="65" t="n"/>
    </row>
    <row r="986" ht="41" customFormat="1" customHeight="1" s="2">
      <c r="A986" s="32" t="inlineStr">
        <is>
          <t>（13）</t>
        </is>
      </c>
      <c r="B986" s="65" t="inlineStr">
        <is>
          <t>乡村公益性岗位</t>
        </is>
      </c>
      <c r="C986" s="65" t="inlineStr">
        <is>
          <t>新建</t>
        </is>
      </c>
      <c r="D986" s="65" t="inlineStr">
        <is>
          <t>2021.01
-
2021.12</t>
        </is>
      </c>
      <c r="E986" s="65" t="inlineStr">
        <is>
          <t>南湫乡</t>
        </is>
      </c>
      <c r="F986" s="34" t="inlineStr">
        <is>
          <t>全乡疫情期间临时专岗人员20人，7个村，岳后渠村4人、代家洼村4人、洪涝池村4人，其余每村2人，补贴共12万元，人身意外伤害险0.3168万元。</t>
        </is>
      </c>
      <c r="G986" s="65" t="n">
        <v>12.3168</v>
      </c>
      <c r="H986" s="34" t="inlineStr">
        <is>
          <t>解决无法外出务工贫困劳动力就地就近就业问题，实现稳定增收。</t>
        </is>
      </c>
      <c r="I986" s="65" t="n">
        <v>7</v>
      </c>
      <c r="J986" s="164" t="n">
        <v>0.002</v>
      </c>
      <c r="K986" s="164" t="n">
        <v>0.002</v>
      </c>
      <c r="L986" s="65" t="inlineStr">
        <is>
          <t>人社局</t>
        </is>
      </c>
      <c r="M986" s="65" t="inlineStr">
        <is>
          <t>南湫乡</t>
        </is>
      </c>
      <c r="N986" s="65" t="n">
        <v>2020.12</v>
      </c>
      <c r="O986" s="65" t="n"/>
    </row>
    <row r="987" ht="41" customFormat="1" customHeight="1" s="2">
      <c r="A987" s="32" t="inlineStr">
        <is>
          <t>（14）</t>
        </is>
      </c>
      <c r="B987" s="65" t="inlineStr">
        <is>
          <t>乡村公益性岗位</t>
        </is>
      </c>
      <c r="C987" s="65" t="inlineStr">
        <is>
          <t>新建</t>
        </is>
      </c>
      <c r="D987" s="65" t="inlineStr">
        <is>
          <t>2021.01
-
2021.12</t>
        </is>
      </c>
      <c r="E987" s="65" t="inlineStr">
        <is>
          <t>演武乡</t>
        </is>
      </c>
      <c r="F987" s="34" t="inlineStr">
        <is>
          <t>全乡疫情期间临时专岗人员18人，9个村，补贴共10.8万元，人身意外伤害险0.28512万元。</t>
        </is>
      </c>
      <c r="G987" s="65" t="n">
        <v>11.08512</v>
      </c>
      <c r="H987" s="34" t="inlineStr">
        <is>
          <t>解决无法外出务工贫困劳动力就地就近就业问题，实现稳定增收。</t>
        </is>
      </c>
      <c r="I987" s="65" t="n">
        <v>9</v>
      </c>
      <c r="J987" s="164" t="n">
        <v>0.0018</v>
      </c>
      <c r="K987" s="164" t="n">
        <v>0.0018</v>
      </c>
      <c r="L987" s="65" t="inlineStr">
        <is>
          <t>人社局</t>
        </is>
      </c>
      <c r="M987" s="65" t="inlineStr">
        <is>
          <t>演武乡</t>
        </is>
      </c>
      <c r="N987" s="65" t="n">
        <v>2020.12</v>
      </c>
      <c r="O987" s="65" t="n"/>
    </row>
    <row r="988" ht="41" customFormat="1" customHeight="1" s="2">
      <c r="A988" s="32" t="inlineStr">
        <is>
          <t>（15）</t>
        </is>
      </c>
      <c r="B988" s="65" t="inlineStr">
        <is>
          <t>乡村公益性岗位</t>
        </is>
      </c>
      <c r="C988" s="65" t="inlineStr">
        <is>
          <t>新建</t>
        </is>
      </c>
      <c r="D988" s="65" t="inlineStr">
        <is>
          <t>2021.01
-
2021.12</t>
        </is>
      </c>
      <c r="E988" s="65" t="inlineStr">
        <is>
          <t>合道乡</t>
        </is>
      </c>
      <c r="F988" s="34" t="inlineStr">
        <is>
          <t>全乡疫情期间临时专岗人员38人，17个村，大路洼村4人、赵台村4人，其余每村2人，补贴共22.8万元，人身意外伤害险0.60192万元。</t>
        </is>
      </c>
      <c r="G988" s="65" t="n">
        <v>23.40192</v>
      </c>
      <c r="H988" s="34" t="inlineStr">
        <is>
          <t>解决无法外出务工贫困劳动力就地就近就业问题，实现稳定增收。</t>
        </is>
      </c>
      <c r="I988" s="65" t="n">
        <v>17</v>
      </c>
      <c r="J988" s="164" t="n">
        <v>0.0038</v>
      </c>
      <c r="K988" s="164" t="n">
        <v>0.0038</v>
      </c>
      <c r="L988" s="65" t="inlineStr">
        <is>
          <t>人社局</t>
        </is>
      </c>
      <c r="M988" s="65" t="inlineStr">
        <is>
          <t>合道乡</t>
        </is>
      </c>
      <c r="N988" s="65" t="n">
        <v>2020.12</v>
      </c>
      <c r="O988" s="65" t="n"/>
    </row>
    <row r="989" ht="41" customFormat="1" customHeight="1" s="2">
      <c r="A989" s="32" t="inlineStr">
        <is>
          <t>（16）</t>
        </is>
      </c>
      <c r="B989" s="65" t="inlineStr">
        <is>
          <t>乡村公益性岗位</t>
        </is>
      </c>
      <c r="C989" s="65" t="inlineStr">
        <is>
          <t>新建</t>
        </is>
      </c>
      <c r="D989" s="65" t="inlineStr">
        <is>
          <t>2021.01
-
2021.12</t>
        </is>
      </c>
      <c r="E989" s="65" t="inlineStr">
        <is>
          <t>天池乡</t>
        </is>
      </c>
      <c r="F989" s="34" t="inlineStr">
        <is>
          <t>全乡疫情期间临时专岗人员38人，16个村，碾盘岭村4人，梁家河村4人，殷屈河村4人，其余每村2人，补贴共22.8万元，人身意外伤害险0.60192万元。</t>
        </is>
      </c>
      <c r="G989" s="65" t="n">
        <v>23.40192</v>
      </c>
      <c r="H989" s="34" t="inlineStr">
        <is>
          <t>解决无法外出务工贫困劳动力就地就近就业问题，实现稳定增收。</t>
        </is>
      </c>
      <c r="I989" s="65" t="n">
        <v>16</v>
      </c>
      <c r="J989" s="164" t="n">
        <v>0.0038</v>
      </c>
      <c r="K989" s="164" t="n">
        <v>0.0038</v>
      </c>
      <c r="L989" s="65" t="inlineStr">
        <is>
          <t>人社局</t>
        </is>
      </c>
      <c r="M989" s="65" t="inlineStr">
        <is>
          <t>天池乡</t>
        </is>
      </c>
      <c r="N989" s="65" t="n">
        <v>2020.12</v>
      </c>
      <c r="O989" s="65" t="n"/>
    </row>
    <row r="990" ht="41" customFormat="1" customHeight="1" s="2">
      <c r="A990" s="32" t="inlineStr">
        <is>
          <t>（17）</t>
        </is>
      </c>
      <c r="B990" s="65" t="inlineStr">
        <is>
          <t>乡村公益性岗位</t>
        </is>
      </c>
      <c r="C990" s="65" t="inlineStr">
        <is>
          <t>新建</t>
        </is>
      </c>
      <c r="D990" s="65" t="inlineStr">
        <is>
          <t>2021.01
-
2021.12</t>
        </is>
      </c>
      <c r="E990" s="65" t="inlineStr">
        <is>
          <t>虎洞镇</t>
        </is>
      </c>
      <c r="F990" s="34" t="inlineStr">
        <is>
          <t>全乡疫情期间临时专岗人员20人，10个村，补贴共12万元，人身意外伤害险0.3168万元。</t>
        </is>
      </c>
      <c r="G990" s="65" t="n">
        <v>12.3168</v>
      </c>
      <c r="H990" s="34" t="inlineStr">
        <is>
          <t>解决无法外出务工贫困劳动力就地就近就业问题，实现稳定增收。</t>
        </is>
      </c>
      <c r="I990" s="65" t="n">
        <v>10</v>
      </c>
      <c r="J990" s="164" t="n">
        <v>0.002</v>
      </c>
      <c r="K990" s="164" t="n">
        <v>0.002</v>
      </c>
      <c r="L990" s="65" t="inlineStr">
        <is>
          <t>人社局</t>
        </is>
      </c>
      <c r="M990" s="65" t="inlineStr">
        <is>
          <t>虎洞镇</t>
        </is>
      </c>
      <c r="N990" s="65" t="n">
        <v>2020.12</v>
      </c>
      <c r="O990" s="65" t="n"/>
    </row>
    <row r="991" ht="41" customFormat="1" customHeight="1" s="2">
      <c r="A991" s="32" t="inlineStr">
        <is>
          <t>（18）</t>
        </is>
      </c>
      <c r="B991" s="65" t="inlineStr">
        <is>
          <t>乡村公益性岗位</t>
        </is>
      </c>
      <c r="C991" s="65" t="inlineStr">
        <is>
          <t>新建</t>
        </is>
      </c>
      <c r="D991" s="65" t="inlineStr">
        <is>
          <t>2021.01
-
2021.12</t>
        </is>
      </c>
      <c r="E991" s="65" t="inlineStr">
        <is>
          <t>甜水镇</t>
        </is>
      </c>
      <c r="F991" s="34" t="inlineStr">
        <is>
          <t>全乡疫情期间临时专岗人员20人，10个村，补贴共12万元，人身意外伤害险0.3168万元。</t>
        </is>
      </c>
      <c r="G991" s="65" t="n">
        <v>12.3168</v>
      </c>
      <c r="H991" s="34" t="inlineStr">
        <is>
          <t>解决无法外出务工贫困劳动力就地就近就业问题，实现稳定增收。</t>
        </is>
      </c>
      <c r="I991" s="65" t="n">
        <v>10</v>
      </c>
      <c r="J991" s="164" t="n">
        <v>0.002</v>
      </c>
      <c r="K991" s="164" t="n">
        <v>0.002</v>
      </c>
      <c r="L991" s="65" t="inlineStr">
        <is>
          <t>人社局</t>
        </is>
      </c>
      <c r="M991" s="65" t="inlineStr">
        <is>
          <t>甜水镇</t>
        </is>
      </c>
      <c r="N991" s="65" t="n">
        <v>2020.12</v>
      </c>
      <c r="O991" s="65" t="n"/>
    </row>
    <row r="992" ht="41" customFormat="1" customHeight="1" s="2">
      <c r="A992" s="32" t="inlineStr">
        <is>
          <t>（19）</t>
        </is>
      </c>
      <c r="B992" s="65" t="inlineStr">
        <is>
          <t>乡村公益性岗位</t>
        </is>
      </c>
      <c r="C992" s="65" t="inlineStr">
        <is>
          <t>新建</t>
        </is>
      </c>
      <c r="D992" s="65" t="inlineStr">
        <is>
          <t>2021.01
-
2021.12</t>
        </is>
      </c>
      <c r="E992" s="65" t="inlineStr">
        <is>
          <t>木钵镇</t>
        </is>
      </c>
      <c r="F992" s="34" t="inlineStr">
        <is>
          <t>全乡疫情期间临时专岗人员34人，17个村，补贴共20.4万元，人身意外伤害险0.53856万元。</t>
        </is>
      </c>
      <c r="G992" s="65" t="n">
        <v>20.93856</v>
      </c>
      <c r="H992" s="34" t="inlineStr">
        <is>
          <t>解决无法外出务工贫困劳动力就地就近就业问题，实现稳定增收。</t>
        </is>
      </c>
      <c r="I992" s="65" t="n">
        <v>17</v>
      </c>
      <c r="J992" s="164" t="n">
        <v>0.0034</v>
      </c>
      <c r="K992" s="164" t="n">
        <v>0.0034</v>
      </c>
      <c r="L992" s="65" t="inlineStr">
        <is>
          <t>人社局</t>
        </is>
      </c>
      <c r="M992" s="65" t="inlineStr">
        <is>
          <t>木钵镇</t>
        </is>
      </c>
      <c r="N992" s="65" t="n">
        <v>2020.12</v>
      </c>
      <c r="O992" s="65" t="n"/>
    </row>
    <row r="993" ht="41" customFormat="1" customHeight="1" s="2">
      <c r="A993" s="32" t="inlineStr">
        <is>
          <t>（20）</t>
        </is>
      </c>
      <c r="B993" s="65" t="inlineStr">
        <is>
          <t>乡村公益性岗位</t>
        </is>
      </c>
      <c r="C993" s="65" t="inlineStr">
        <is>
          <t>新建</t>
        </is>
      </c>
      <c r="D993" s="65" t="inlineStr">
        <is>
          <t>2021.01
-
2021.12</t>
        </is>
      </c>
      <c r="E993" s="65" t="inlineStr">
        <is>
          <t>曲子镇</t>
        </is>
      </c>
      <c r="F993" s="34" t="inlineStr">
        <is>
          <t>全乡疫情期间临时专岗人员30人，15个村，补贴共18万元，人身意外伤害险0.4752万元。</t>
        </is>
      </c>
      <c r="G993" s="65" t="n">
        <v>18.4752</v>
      </c>
      <c r="H993" s="34" t="inlineStr">
        <is>
          <t>解决无法外出务工贫困劳动力就地就近就业问题，实现稳定增收。</t>
        </is>
      </c>
      <c r="I993" s="65" t="n">
        <v>15</v>
      </c>
      <c r="J993" s="164" t="n">
        <v>0.003</v>
      </c>
      <c r="K993" s="164" t="n">
        <v>0.003</v>
      </c>
      <c r="L993" s="65" t="inlineStr">
        <is>
          <t>人社局</t>
        </is>
      </c>
      <c r="M993" s="65" t="inlineStr">
        <is>
          <t>曲子镇</t>
        </is>
      </c>
      <c r="N993" s="65" t="n">
        <v>2020.12</v>
      </c>
      <c r="O993" s="65" t="n"/>
    </row>
    <row r="994" ht="54" customFormat="1" customHeight="1" s="2">
      <c r="A994" s="98" t="n">
        <v>9.1</v>
      </c>
      <c r="B994" s="98" t="inlineStr">
        <is>
          <t>开发乡村公
益性岗位项目合计</t>
        </is>
      </c>
      <c r="C994" s="98" t="inlineStr">
        <is>
          <t>新建</t>
        </is>
      </c>
      <c r="D994" s="98" t="inlineStr">
        <is>
          <t>2021.01-2021.12</t>
        </is>
      </c>
      <c r="E994" s="98" t="inlineStr">
        <is>
          <t>20个乡镇251个村</t>
        </is>
      </c>
      <c r="F994" s="99" t="inlineStr">
        <is>
          <t>在117个贫困村续建每村选聘贫困劳动力从事乡村环境卫生保洁和交通道路管护等，共1220人（2018年752人、2019年468人）需资金共732万元；2020年开发公益岗位410人，补贴需246万元，人身意外伤害险25.8192万元。</t>
        </is>
      </c>
      <c r="G994" s="98" t="n">
        <v>1003.8192</v>
      </c>
      <c r="H994" s="99" t="inlineStr">
        <is>
          <t>解决无法外出务工贫困劳动力就地就近就业问题，实现稳定增收。</t>
        </is>
      </c>
      <c r="I994" s="98" t="n">
        <v>251</v>
      </c>
      <c r="J994" s="98" t="n">
        <v>0.2162</v>
      </c>
      <c r="K994" s="98" t="n">
        <v>0.2162</v>
      </c>
      <c r="L994" s="98" t="inlineStr">
        <is>
          <t>人社局</t>
        </is>
      </c>
      <c r="M994" s="98" t="inlineStr">
        <is>
          <t>各有关乡镇</t>
        </is>
      </c>
      <c r="N994" s="98" t="n">
        <v>2020.12</v>
      </c>
      <c r="O994" s="65" t="n"/>
    </row>
    <row r="995" ht="71" customFormat="1" customHeight="1" s="2">
      <c r="A995" s="21" t="inlineStr">
        <is>
          <t>10.1</t>
        </is>
      </c>
      <c r="B995" s="24" t="inlineStr">
        <is>
          <t>“陇原妹”家政培训项目</t>
        </is>
      </c>
      <c r="C995" s="24" t="inlineStr">
        <is>
          <t>新建</t>
        </is>
      </c>
      <c r="D995" s="24" t="n">
        <v>2021</v>
      </c>
      <c r="E995" s="24" t="inlineStr">
        <is>
          <t>北京</t>
        </is>
      </c>
      <c r="F995" s="31" t="inlineStr">
        <is>
          <t>输转“陇原妹”50人，每名学员免费培训7天，学习育婴、月嫂、家政、烹饪等方面的专业知识。</t>
        </is>
      </c>
      <c r="G995" s="24" t="n">
        <v>12.5</v>
      </c>
      <c r="H995" s="31" t="inlineStr">
        <is>
          <t>依托县内县外巾帼家政龙头企业，为我县培训合格的“陇原妹”提供稳定就业岗位，并签订长期就业合同，并通过优秀家政从业者，鼓励带动更多低收入妇女从事家政行业。</t>
        </is>
      </c>
      <c r="I995" s="24" t="n">
        <v>33</v>
      </c>
      <c r="J995" s="160" t="n">
        <v>0.01</v>
      </c>
      <c r="K995" s="160" t="n">
        <v>0.023</v>
      </c>
      <c r="L995" s="24" t="inlineStr">
        <is>
          <t>妇联</t>
        </is>
      </c>
      <c r="M995" s="24" t="inlineStr">
        <is>
          <t>妇联</t>
        </is>
      </c>
      <c r="N995" s="24" t="n">
        <v>2020.12</v>
      </c>
      <c r="O995" s="95" t="n"/>
    </row>
    <row r="996" ht="30" customFormat="1" customHeight="1" s="2">
      <c r="A996" s="89" t="inlineStr">
        <is>
          <t>三</t>
        </is>
      </c>
      <c r="B996" s="89" t="inlineStr">
        <is>
          <t>乡村建设行动</t>
        </is>
      </c>
      <c r="C996" s="89" t="n"/>
      <c r="D996" s="89" t="n"/>
      <c r="E996" s="89" t="n"/>
      <c r="F996" s="89" t="n"/>
      <c r="G996" s="89">
        <f>G997+G1089+G1174+G1208+G1263+G1272</f>
        <v/>
      </c>
      <c r="H996" s="89" t="n"/>
      <c r="I996" s="89" t="n"/>
      <c r="J996" s="178" t="n"/>
      <c r="K996" s="178" t="n"/>
      <c r="L996" s="89" t="n"/>
      <c r="M996" s="89" t="n"/>
      <c r="N996" s="89" t="n"/>
      <c r="O996" s="89" t="n"/>
    </row>
    <row r="997" ht="30" customFormat="1" customHeight="1" s="2">
      <c r="A997" s="53" t="inlineStr">
        <is>
          <t>（一）</t>
        </is>
      </c>
      <c r="B997" s="55" t="inlineStr">
        <is>
          <t>村组道路建设</t>
        </is>
      </c>
      <c r="C997" s="55" t="n"/>
      <c r="D997" s="55" t="n"/>
      <c r="E997" s="55" t="n"/>
      <c r="F997" s="123" t="n"/>
      <c r="G997" s="55">
        <f>G998</f>
        <v/>
      </c>
      <c r="H997" s="123" t="n"/>
      <c r="I997" s="55" t="n"/>
      <c r="J997" s="168" t="n"/>
      <c r="K997" s="168" t="n"/>
      <c r="L997" s="55" t="n"/>
      <c r="M997" s="55" t="n"/>
      <c r="N997" s="55" t="n"/>
      <c r="O997" s="55" t="n"/>
    </row>
    <row r="998" ht="30" customFormat="1" customHeight="1" s="2">
      <c r="A998" s="21" t="inlineStr">
        <is>
          <t>1</t>
        </is>
      </c>
      <c r="B998" s="24" t="inlineStr">
        <is>
          <t>村组道路合计</t>
        </is>
      </c>
      <c r="C998" s="24" t="inlineStr">
        <is>
          <t>新建/续建</t>
        </is>
      </c>
      <c r="D998" s="24" t="inlineStr">
        <is>
          <t>2020.03-2021.11</t>
        </is>
      </c>
      <c r="E998" s="24" t="inlineStr">
        <is>
          <t>20个乡镇</t>
        </is>
      </c>
      <c r="F998" s="31" t="inlineStr">
        <is>
          <t>建设村组道路89条647.5公里</t>
        </is>
      </c>
      <c r="G998" s="24">
        <f>SUM(G999:G1088)</f>
        <v/>
      </c>
      <c r="H998" s="31" t="inlineStr">
        <is>
          <t>解决群众出行及运输困难的问题。</t>
        </is>
      </c>
      <c r="I998" s="24" t="n">
        <v>251</v>
      </c>
      <c r="J998" s="160" t="n">
        <v>3.2</v>
      </c>
      <c r="K998" s="160" t="n">
        <v>14.048</v>
      </c>
      <c r="L998" s="24" t="inlineStr">
        <is>
          <t>交运局</t>
        </is>
      </c>
      <c r="M998" s="24" t="inlineStr">
        <is>
          <t>公路局</t>
        </is>
      </c>
      <c r="N998" s="24" t="n"/>
      <c r="O998" s="24" t="n"/>
    </row>
    <row r="999" ht="33.75" customFormat="1" customHeight="1" s="2">
      <c r="A999" s="26" t="inlineStr">
        <is>
          <t>(1)</t>
        </is>
      </c>
      <c r="B999" s="29" t="inlineStr">
        <is>
          <t>曲子镇金村寺村金村寺组至许家塬砂砾路工程</t>
        </is>
      </c>
      <c r="C999" s="29" t="inlineStr">
        <is>
          <t>续建</t>
        </is>
      </c>
      <c r="D999" s="65" t="inlineStr">
        <is>
          <t>2020.03-2021.11</t>
        </is>
      </c>
      <c r="E999" s="65" t="inlineStr">
        <is>
          <t>曲子</t>
        </is>
      </c>
      <c r="F999" s="62" t="inlineStr">
        <is>
          <t>建设砂砾路工程8.93公里。</t>
        </is>
      </c>
      <c r="G999" s="29" t="n">
        <v>407.2901</v>
      </c>
      <c r="H999" s="34" t="inlineStr">
        <is>
          <t>解决群众出行及运输困难的问题。</t>
        </is>
      </c>
      <c r="I999" s="29" t="n">
        <v>1</v>
      </c>
      <c r="J999" s="163" t="n">
        <v>0.001</v>
      </c>
      <c r="K999" s="163" t="n">
        <v>0.0023</v>
      </c>
      <c r="L999" s="65" t="inlineStr">
        <is>
          <t>交运局</t>
        </is>
      </c>
      <c r="M999" s="65" t="inlineStr">
        <is>
          <t>公路局</t>
        </is>
      </c>
      <c r="N999" s="29" t="n">
        <v>2020.12</v>
      </c>
      <c r="O999" s="65" t="n"/>
    </row>
    <row r="1000" ht="33.75" customFormat="1" customHeight="1" s="2">
      <c r="A1000" s="26" t="inlineStr">
        <is>
          <t>(2)</t>
        </is>
      </c>
      <c r="B1000" s="29" t="inlineStr">
        <is>
          <t>曲子镇金村寺村田塬畔组至油坊塬村部砂砾路工程</t>
        </is>
      </c>
      <c r="C1000" s="29" t="inlineStr">
        <is>
          <t>续建</t>
        </is>
      </c>
      <c r="D1000" s="65" t="inlineStr">
        <is>
          <t>2020.03-2021.11</t>
        </is>
      </c>
      <c r="E1000" s="65" t="inlineStr">
        <is>
          <t>曲子</t>
        </is>
      </c>
      <c r="F1000" s="62" t="inlineStr">
        <is>
          <t>建设砂砾路工程7.39公里。</t>
        </is>
      </c>
      <c r="G1000" s="29" t="n">
        <v>239.9238</v>
      </c>
      <c r="H1000" s="34" t="inlineStr">
        <is>
          <t>解决群众出行及运输困难的问题。</t>
        </is>
      </c>
      <c r="I1000" s="29" t="n">
        <v>1</v>
      </c>
      <c r="J1000" s="163" t="n">
        <v>0.0012</v>
      </c>
      <c r="K1000" s="163" t="n">
        <v>0.0044</v>
      </c>
      <c r="L1000" s="65" t="inlineStr">
        <is>
          <t>交运局</t>
        </is>
      </c>
      <c r="M1000" s="65" t="inlineStr">
        <is>
          <t>公路局</t>
        </is>
      </c>
      <c r="N1000" s="29" t="n">
        <v>2020.12</v>
      </c>
      <c r="O1000" s="65" t="n"/>
    </row>
    <row r="1001" ht="22.5" customFormat="1" customHeight="1" s="2">
      <c r="A1001" s="26" t="inlineStr">
        <is>
          <t>(3)</t>
        </is>
      </c>
      <c r="B1001" s="29" t="inlineStr">
        <is>
          <t>甜水镇何塬组至张崾岘组砂砾路工程</t>
        </is>
      </c>
      <c r="C1001" s="29" t="inlineStr">
        <is>
          <t>续建</t>
        </is>
      </c>
      <c r="D1001" s="65" t="inlineStr">
        <is>
          <t>2020.03-2021.11</t>
        </is>
      </c>
      <c r="E1001" s="65" t="inlineStr">
        <is>
          <t>甜水</t>
        </is>
      </c>
      <c r="F1001" s="62" t="inlineStr">
        <is>
          <t>建设砂砾路工程9.8公里。</t>
        </is>
      </c>
      <c r="G1001" s="29" t="n">
        <v>251.1232</v>
      </c>
      <c r="H1001" s="34" t="inlineStr">
        <is>
          <t>解决群众出行及运输困难的问题。</t>
        </is>
      </c>
      <c r="I1001" s="81" t="n">
        <v>1</v>
      </c>
      <c r="J1001" s="172" t="n">
        <v>0.0018</v>
      </c>
      <c r="K1001" s="172" t="n">
        <v>0.0074</v>
      </c>
      <c r="L1001" s="65" t="inlineStr">
        <is>
          <t>交运局</t>
        </is>
      </c>
      <c r="M1001" s="65" t="inlineStr">
        <is>
          <t>公路局</t>
        </is>
      </c>
      <c r="N1001" s="29" t="n">
        <v>2020.12</v>
      </c>
      <c r="O1001" s="65" t="n"/>
    </row>
    <row r="1002" ht="33.75" customFormat="1" customHeight="1" s="2">
      <c r="A1002" s="26" t="inlineStr">
        <is>
          <t>(4)</t>
        </is>
      </c>
      <c r="B1002" s="29" t="inlineStr">
        <is>
          <t>环城镇唐塬村沈阳山至西川沈家塬砂砾路工程</t>
        </is>
      </c>
      <c r="C1002" s="29" t="inlineStr">
        <is>
          <t>续建</t>
        </is>
      </c>
      <c r="D1002" s="65" t="inlineStr">
        <is>
          <t>2020.03-2021.11</t>
        </is>
      </c>
      <c r="E1002" s="65" t="inlineStr">
        <is>
          <t>环城</t>
        </is>
      </c>
      <c r="F1002" s="62" t="inlineStr">
        <is>
          <t>建设砂砾路工程8.819公里。</t>
        </is>
      </c>
      <c r="G1002" s="29" t="n">
        <v>490.3497</v>
      </c>
      <c r="H1002" s="34" t="inlineStr">
        <is>
          <t>解决群众出行及运输困难的问题。</t>
        </is>
      </c>
      <c r="I1002" s="29" t="n">
        <v>1</v>
      </c>
      <c r="J1002" s="163" t="n">
        <v>0.0109</v>
      </c>
      <c r="K1002" s="163" t="n">
        <v>0.041</v>
      </c>
      <c r="L1002" s="65" t="inlineStr">
        <is>
          <t>交运局</t>
        </is>
      </c>
      <c r="M1002" s="65" t="inlineStr">
        <is>
          <t>公路局</t>
        </is>
      </c>
      <c r="N1002" s="29" t="n">
        <v>2020.12</v>
      </c>
      <c r="O1002" s="65" t="n"/>
    </row>
    <row r="1003" ht="33.75" customFormat="1" customHeight="1" s="2">
      <c r="A1003" s="26" t="inlineStr">
        <is>
          <t>(5)</t>
        </is>
      </c>
      <c r="B1003" s="29" t="inlineStr">
        <is>
          <t>木钵镇罗家沟村罗家沟组至宗堡子组砂砾路工程</t>
        </is>
      </c>
      <c r="C1003" s="29" t="inlineStr">
        <is>
          <t>续建</t>
        </is>
      </c>
      <c r="D1003" s="65" t="inlineStr">
        <is>
          <t>2020.03-2021.11</t>
        </is>
      </c>
      <c r="E1003" s="65" t="inlineStr">
        <is>
          <t>木钵</t>
        </is>
      </c>
      <c r="F1003" s="62" t="inlineStr">
        <is>
          <t>建设砂砾路工程10.746公里。</t>
        </is>
      </c>
      <c r="G1003" s="29" t="n">
        <v>492.2293</v>
      </c>
      <c r="H1003" s="34" t="inlineStr">
        <is>
          <t>解决群众出行及运输困难的问题。</t>
        </is>
      </c>
      <c r="I1003" s="29" t="n">
        <v>1</v>
      </c>
      <c r="J1003" s="163" t="n">
        <v>0.008500000000000001</v>
      </c>
      <c r="K1003" s="163" t="n">
        <v>0.0348</v>
      </c>
      <c r="L1003" s="65" t="inlineStr">
        <is>
          <t>交运局</t>
        </is>
      </c>
      <c r="M1003" s="65" t="inlineStr">
        <is>
          <t>公路局</t>
        </is>
      </c>
      <c r="N1003" s="29" t="n">
        <v>2020.12</v>
      </c>
      <c r="O1003" s="65" t="n"/>
    </row>
    <row r="1004" ht="22.5" customFormat="1" customHeight="1" s="2">
      <c r="A1004" s="26" t="inlineStr">
        <is>
          <t>(6)</t>
        </is>
      </c>
      <c r="B1004" s="29" t="inlineStr">
        <is>
          <t>樊家川镇慕家河至邓寨子砂砾路工程</t>
        </is>
      </c>
      <c r="C1004" s="29" t="inlineStr">
        <is>
          <t>续建</t>
        </is>
      </c>
      <c r="D1004" s="65" t="inlineStr">
        <is>
          <t>2020.03-2021.11</t>
        </is>
      </c>
      <c r="E1004" s="65" t="inlineStr">
        <is>
          <t>樊家川</t>
        </is>
      </c>
      <c r="F1004" s="62" t="inlineStr">
        <is>
          <t>建设砂砾路工程7.456公里。</t>
        </is>
      </c>
      <c r="G1004" s="29" t="n">
        <v>246.1895</v>
      </c>
      <c r="H1004" s="34" t="inlineStr">
        <is>
          <t>解决群众出行及运输困难的问题。</t>
        </is>
      </c>
      <c r="I1004" s="29" t="n">
        <v>1</v>
      </c>
      <c r="J1004" s="163" t="n">
        <v>0.0222</v>
      </c>
      <c r="K1004" s="163" t="n">
        <v>0.1029</v>
      </c>
      <c r="L1004" s="65" t="inlineStr">
        <is>
          <t>交运局</t>
        </is>
      </c>
      <c r="M1004" s="65" t="inlineStr">
        <is>
          <t>公路局</t>
        </is>
      </c>
      <c r="N1004" s="29" t="n">
        <v>2020.12</v>
      </c>
      <c r="O1004" s="65" t="n"/>
    </row>
    <row r="1005" ht="33.75" customFormat="1" customHeight="1" s="2">
      <c r="A1005" s="26" t="inlineStr">
        <is>
          <t>(7)</t>
        </is>
      </c>
      <c r="B1005" s="29" t="inlineStr">
        <is>
          <t>罗山川乡苇芝城熊咀子组至王洼子组高洼子砂砾路工程</t>
        </is>
      </c>
      <c r="C1005" s="29" t="inlineStr">
        <is>
          <t>续建</t>
        </is>
      </c>
      <c r="D1005" s="65" t="inlineStr">
        <is>
          <t>2020.03-2021.11</t>
        </is>
      </c>
      <c r="E1005" s="65" t="inlineStr">
        <is>
          <t>罗山川</t>
        </is>
      </c>
      <c r="F1005" s="62" t="inlineStr">
        <is>
          <t>建设砂砾路工程14.696公里。</t>
        </is>
      </c>
      <c r="G1005" s="29" t="n">
        <v>782.3724999999999</v>
      </c>
      <c r="H1005" s="34" t="inlineStr">
        <is>
          <t>解决群众出行及运输困难的问题。</t>
        </is>
      </c>
      <c r="I1005" s="29" t="n">
        <v>1</v>
      </c>
      <c r="J1005" s="163" t="n">
        <v>0.0022</v>
      </c>
      <c r="K1005" s="163" t="n">
        <v>0.009599999999999999</v>
      </c>
      <c r="L1005" s="65" t="inlineStr">
        <is>
          <t>交运局</t>
        </is>
      </c>
      <c r="M1005" s="65" t="inlineStr">
        <is>
          <t>公路局</t>
        </is>
      </c>
      <c r="N1005" s="29" t="n">
        <v>2020.12</v>
      </c>
      <c r="O1005" s="65" t="n"/>
    </row>
    <row r="1006" ht="22.5" customFormat="1" customHeight="1" s="2">
      <c r="A1006" s="26" t="inlineStr">
        <is>
          <t>(8)</t>
        </is>
      </c>
      <c r="B1006" s="29" t="inlineStr">
        <is>
          <t>环城十八里村至樊家川慕家河村公路工程</t>
        </is>
      </c>
      <c r="C1006" s="29" t="inlineStr">
        <is>
          <t>续建</t>
        </is>
      </c>
      <c r="D1006" s="65" t="inlineStr">
        <is>
          <t>2020.03-2021.11</t>
        </is>
      </c>
      <c r="E1006" s="65" t="inlineStr">
        <is>
          <t>环城</t>
        </is>
      </c>
      <c r="F1006" s="62" t="inlineStr">
        <is>
          <t>建设公路工程23.237公里。</t>
        </is>
      </c>
      <c r="G1006" s="29" t="n">
        <v>1791.7275</v>
      </c>
      <c r="H1006" s="34" t="inlineStr">
        <is>
          <t>解决群众出行及运输困难的问题。</t>
        </is>
      </c>
      <c r="I1006" s="29" t="n">
        <v>2</v>
      </c>
      <c r="J1006" s="163" t="n">
        <v>0.0262</v>
      </c>
      <c r="K1006" s="163" t="n">
        <v>0.1195</v>
      </c>
      <c r="L1006" s="65" t="inlineStr">
        <is>
          <t>交运局</t>
        </is>
      </c>
      <c r="M1006" s="65" t="inlineStr">
        <is>
          <t>公路局</t>
        </is>
      </c>
      <c r="N1006" s="29" t="n">
        <v>2020.12</v>
      </c>
      <c r="O1006" s="65" t="n"/>
    </row>
    <row r="1007" ht="33.75" customFormat="1" customHeight="1" s="2">
      <c r="A1007" s="26" t="inlineStr">
        <is>
          <t>(9)</t>
        </is>
      </c>
      <c r="B1007" s="29" t="inlineStr">
        <is>
          <t>环城镇张淌村袁掌崾岘至宋家沟口砂砾路工程</t>
        </is>
      </c>
      <c r="C1007" s="29" t="inlineStr">
        <is>
          <t>续建</t>
        </is>
      </c>
      <c r="D1007" s="65" t="inlineStr">
        <is>
          <t>2020.03-2021.11</t>
        </is>
      </c>
      <c r="E1007" s="65" t="inlineStr">
        <is>
          <t>环城</t>
        </is>
      </c>
      <c r="F1007" s="62" t="inlineStr">
        <is>
          <t>建设砂砾路工程5.845公里。</t>
        </is>
      </c>
      <c r="G1007" s="29" t="n">
        <v>285.2982</v>
      </c>
      <c r="H1007" s="34" t="inlineStr">
        <is>
          <t>解决群众出行及运输困难的问题。</t>
        </is>
      </c>
      <c r="I1007" s="29" t="n">
        <v>1</v>
      </c>
      <c r="J1007" s="163" t="n">
        <v>0.0037</v>
      </c>
      <c r="K1007" s="163" t="n">
        <v>0.014</v>
      </c>
      <c r="L1007" s="65" t="inlineStr">
        <is>
          <t>交运局</t>
        </is>
      </c>
      <c r="M1007" s="65" t="inlineStr">
        <is>
          <t>公路局</t>
        </is>
      </c>
      <c r="N1007" s="29" t="n">
        <v>2020.12</v>
      </c>
      <c r="O1007" s="65" t="n"/>
    </row>
    <row r="1008" ht="22.5" customFormat="1" customHeight="1" s="2">
      <c r="A1008" s="26" t="inlineStr">
        <is>
          <t>(10)</t>
        </is>
      </c>
      <c r="B1008" s="29" t="inlineStr">
        <is>
          <t>环城镇张淌村部至薛掌沟口砂砾路工程</t>
        </is>
      </c>
      <c r="C1008" s="29" t="inlineStr">
        <is>
          <t>续建</t>
        </is>
      </c>
      <c r="D1008" s="65" t="inlineStr">
        <is>
          <t>2020.03-2021.11</t>
        </is>
      </c>
      <c r="E1008" s="65" t="inlineStr">
        <is>
          <t>环城</t>
        </is>
      </c>
      <c r="F1008" s="62" t="inlineStr">
        <is>
          <t>建设砂砾路工程5.158公里。</t>
        </is>
      </c>
      <c r="G1008" s="29" t="n">
        <v>182.0242</v>
      </c>
      <c r="H1008" s="34" t="inlineStr">
        <is>
          <t>解决群众出行及运输困难的问题。</t>
        </is>
      </c>
      <c r="I1008" s="104" t="n">
        <v>1</v>
      </c>
      <c r="J1008" s="179" t="n">
        <v>0.0037</v>
      </c>
      <c r="K1008" s="179" t="n">
        <v>0.014</v>
      </c>
      <c r="L1008" s="65" t="inlineStr">
        <is>
          <t>交运局</t>
        </is>
      </c>
      <c r="M1008" s="65" t="inlineStr">
        <is>
          <t>公路局</t>
        </is>
      </c>
      <c r="N1008" s="29" t="n">
        <v>2020.12</v>
      </c>
      <c r="O1008" s="65" t="n"/>
    </row>
    <row r="1009" ht="22.5" customFormat="1" customHeight="1" s="2">
      <c r="A1009" s="26" t="inlineStr">
        <is>
          <t>(11)</t>
        </is>
      </c>
      <c r="B1009" s="29" t="inlineStr">
        <is>
          <t>环城镇张淌村梁阳山至转咀塬砂砾路工程</t>
        </is>
      </c>
      <c r="C1009" s="29" t="inlineStr">
        <is>
          <t>续建</t>
        </is>
      </c>
      <c r="D1009" s="65" t="inlineStr">
        <is>
          <t>2020.03-2021.11</t>
        </is>
      </c>
      <c r="E1009" s="65" t="inlineStr">
        <is>
          <t>环城</t>
        </is>
      </c>
      <c r="F1009" s="62" t="inlineStr">
        <is>
          <t>建设砂砾路工程3.987公里。</t>
        </is>
      </c>
      <c r="G1009" s="163" t="n">
        <v>126.9705</v>
      </c>
      <c r="H1009" s="34" t="inlineStr">
        <is>
          <t>解决群众出行及运输困难的问题。</t>
        </is>
      </c>
      <c r="I1009" s="29" t="n">
        <v>1</v>
      </c>
      <c r="J1009" s="163" t="n">
        <v>0.0037</v>
      </c>
      <c r="K1009" s="163" t="n">
        <v>0.014</v>
      </c>
      <c r="L1009" s="65" t="inlineStr">
        <is>
          <t>交运局</t>
        </is>
      </c>
      <c r="M1009" s="65" t="inlineStr">
        <is>
          <t>公路局</t>
        </is>
      </c>
      <c r="N1009" s="29" t="n">
        <v>2020.12</v>
      </c>
      <c r="O1009" s="65" t="n"/>
    </row>
    <row r="1010" ht="33.75" customFormat="1" customHeight="1" s="2">
      <c r="A1010" s="26" t="inlineStr">
        <is>
          <t>(12)</t>
        </is>
      </c>
      <c r="B1010" s="29" t="inlineStr">
        <is>
          <t>环城镇张淌村张崾岘至沈家庄至椅子山砂砾路工程</t>
        </is>
      </c>
      <c r="C1010" s="29" t="inlineStr">
        <is>
          <t>续建</t>
        </is>
      </c>
      <c r="D1010" s="65" t="inlineStr">
        <is>
          <t>2020.03-2021.11</t>
        </is>
      </c>
      <c r="E1010" s="65" t="inlineStr">
        <is>
          <t>环城</t>
        </is>
      </c>
      <c r="F1010" s="62" t="inlineStr">
        <is>
          <t>建设砂砾路工程12.458公里。</t>
        </is>
      </c>
      <c r="G1010" s="29" t="n">
        <v>422.5062</v>
      </c>
      <c r="H1010" s="34" t="inlineStr">
        <is>
          <t>解决群众出行及运输困难的问题。</t>
        </is>
      </c>
      <c r="I1010" s="29" t="n">
        <v>1</v>
      </c>
      <c r="J1010" s="163" t="n">
        <v>0.0011</v>
      </c>
      <c r="K1010" s="163" t="n">
        <v>0.0045</v>
      </c>
      <c r="L1010" s="65" t="inlineStr">
        <is>
          <t>交运局</t>
        </is>
      </c>
      <c r="M1010" s="65" t="inlineStr">
        <is>
          <t>公路局</t>
        </is>
      </c>
      <c r="N1010" s="29" t="n">
        <v>2020.12</v>
      </c>
      <c r="O1010" s="65" t="n"/>
    </row>
    <row r="1011" ht="33.75" customFormat="1" customHeight="1" s="2">
      <c r="A1011" s="26" t="inlineStr">
        <is>
          <t>(13)</t>
        </is>
      </c>
      <c r="B1011" s="29" t="inlineStr">
        <is>
          <t>耿湾乡耿河村村部至小李塬组砂砾路工程（耿湾村-慕油房组）</t>
        </is>
      </c>
      <c r="C1011" s="29" t="inlineStr">
        <is>
          <t>续建</t>
        </is>
      </c>
      <c r="D1011" s="65" t="inlineStr">
        <is>
          <t>2020.03-2021.11</t>
        </is>
      </c>
      <c r="E1011" s="65" t="inlineStr">
        <is>
          <t>耿湾</t>
        </is>
      </c>
      <c r="F1011" s="62" t="inlineStr">
        <is>
          <t>建设砂砾路工程8.39公里。</t>
        </is>
      </c>
      <c r="G1011" s="29" t="n">
        <v>220.7908</v>
      </c>
      <c r="H1011" s="34" t="inlineStr">
        <is>
          <t>解决群众出行及运输困难的问题。</t>
        </is>
      </c>
      <c r="I1011" s="29" t="n">
        <v>1</v>
      </c>
      <c r="J1011" s="163" t="n">
        <v>0.0151</v>
      </c>
      <c r="K1011" s="163" t="n">
        <v>0.061</v>
      </c>
      <c r="L1011" s="65" t="inlineStr">
        <is>
          <t>交运局</t>
        </is>
      </c>
      <c r="M1011" s="65" t="inlineStr">
        <is>
          <t>公路局</t>
        </is>
      </c>
      <c r="N1011" s="29" t="n">
        <v>2020.12</v>
      </c>
      <c r="O1011" s="65" t="n"/>
    </row>
    <row r="1012" ht="22.5" customFormat="1" customHeight="1" s="2">
      <c r="A1012" s="26" t="inlineStr">
        <is>
          <t>(14)</t>
        </is>
      </c>
      <c r="B1012" s="29" t="inlineStr">
        <is>
          <t>毛井镇马趟村至筛子掌组沥青路工程</t>
        </is>
      </c>
      <c r="C1012" s="29" t="inlineStr">
        <is>
          <t>续建</t>
        </is>
      </c>
      <c r="D1012" s="65" t="inlineStr">
        <is>
          <t>2020.03-2021.11</t>
        </is>
      </c>
      <c r="E1012" s="65" t="inlineStr">
        <is>
          <t>毛井</t>
        </is>
      </c>
      <c r="F1012" s="62" t="inlineStr">
        <is>
          <t>建设沥青路工程5.083公里。</t>
        </is>
      </c>
      <c r="G1012" s="29" t="n">
        <v>315.0381</v>
      </c>
      <c r="H1012" s="34" t="inlineStr">
        <is>
          <t>解决群众出行及运输困难的问题。</t>
        </is>
      </c>
      <c r="I1012" s="29" t="n">
        <v>1</v>
      </c>
      <c r="J1012" s="163" t="n">
        <v>0.0151</v>
      </c>
      <c r="K1012" s="163" t="n">
        <v>0.0601</v>
      </c>
      <c r="L1012" s="65" t="inlineStr">
        <is>
          <t>交运局</t>
        </is>
      </c>
      <c r="M1012" s="65" t="inlineStr">
        <is>
          <t>公路局</t>
        </is>
      </c>
      <c r="N1012" s="29" t="n">
        <v>2020.12</v>
      </c>
      <c r="O1012" s="65" t="n"/>
    </row>
    <row r="1013" ht="33.75" customFormat="1" customHeight="1" s="2">
      <c r="A1013" s="26" t="inlineStr">
        <is>
          <t>(15)</t>
        </is>
      </c>
      <c r="B1013" s="29" t="inlineStr">
        <is>
          <t>毛井镇黄寨柯村至堡子梁组自然村通硬化路工程</t>
        </is>
      </c>
      <c r="C1013" s="29" t="inlineStr">
        <is>
          <t>续建</t>
        </is>
      </c>
      <c r="D1013" s="65" t="inlineStr">
        <is>
          <t>2020.03-2021.11</t>
        </is>
      </c>
      <c r="E1013" s="65" t="inlineStr">
        <is>
          <t>毛井</t>
        </is>
      </c>
      <c r="F1013" s="62" t="inlineStr">
        <is>
          <t>建设硬化路工程3.954公里。</t>
        </is>
      </c>
      <c r="G1013" s="29" t="n">
        <v>198.1609</v>
      </c>
      <c r="H1013" s="34" t="inlineStr">
        <is>
          <t>解决群众出行及运输困难的问题。</t>
        </is>
      </c>
      <c r="I1013" s="29" t="n">
        <v>1</v>
      </c>
      <c r="J1013" s="163" t="n">
        <v>0.0149</v>
      </c>
      <c r="K1013" s="163" t="n">
        <v>0.06519999999999999</v>
      </c>
      <c r="L1013" s="65" t="inlineStr">
        <is>
          <t>交运局</t>
        </is>
      </c>
      <c r="M1013" s="65" t="inlineStr">
        <is>
          <t>公路局</t>
        </is>
      </c>
      <c r="N1013" s="29" t="n">
        <v>2020.12</v>
      </c>
      <c r="O1013" s="65" t="n"/>
    </row>
    <row r="1014" ht="33.75" customFormat="1" customHeight="1" s="2">
      <c r="A1014" s="26" t="inlineStr">
        <is>
          <t>(16)</t>
        </is>
      </c>
      <c r="B1014" s="29" t="inlineStr">
        <is>
          <t>毛井镇黄寨柯村至黄庄组自然村通硬化路工程</t>
        </is>
      </c>
      <c r="C1014" s="29" t="inlineStr">
        <is>
          <t>续建</t>
        </is>
      </c>
      <c r="D1014" s="65" t="inlineStr">
        <is>
          <t>2020.03-2021.11</t>
        </is>
      </c>
      <c r="E1014" s="65" t="inlineStr">
        <is>
          <t>毛井</t>
        </is>
      </c>
      <c r="F1014" s="62" t="inlineStr">
        <is>
          <t>建设硬化路工程3.211公里。</t>
        </is>
      </c>
      <c r="G1014" s="29" t="n">
        <v>169.6421</v>
      </c>
      <c r="H1014" s="34" t="inlineStr">
        <is>
          <t>解决群众出行及运输困难的问题。</t>
        </is>
      </c>
      <c r="I1014" s="29" t="n">
        <v>1</v>
      </c>
      <c r="J1014" s="163" t="n">
        <v>0.0149</v>
      </c>
      <c r="K1014" s="163" t="n">
        <v>0.06519999999999999</v>
      </c>
      <c r="L1014" s="65" t="inlineStr">
        <is>
          <t>交运局</t>
        </is>
      </c>
      <c r="M1014" s="65" t="inlineStr">
        <is>
          <t>公路局</t>
        </is>
      </c>
      <c r="N1014" s="29" t="n">
        <v>2020.12</v>
      </c>
      <c r="O1014" s="65" t="n"/>
    </row>
    <row r="1015" ht="33.75" customFormat="1" customHeight="1" s="2">
      <c r="A1015" s="26" t="inlineStr">
        <is>
          <t>(17)</t>
        </is>
      </c>
      <c r="B1015" s="29" t="inlineStr">
        <is>
          <t>毛井镇马趟村至郭堡子组自然村通硬化路工程</t>
        </is>
      </c>
      <c r="C1015" s="29" t="inlineStr">
        <is>
          <t>续建</t>
        </is>
      </c>
      <c r="D1015" s="65" t="inlineStr">
        <is>
          <t>2020.03-2021.11</t>
        </is>
      </c>
      <c r="E1015" s="65" t="inlineStr">
        <is>
          <t>毛井</t>
        </is>
      </c>
      <c r="F1015" s="62" t="inlineStr">
        <is>
          <t>建设硬化路工程4.541公里。</t>
        </is>
      </c>
      <c r="G1015" s="29" t="n">
        <v>244.6715</v>
      </c>
      <c r="H1015" s="34" t="inlineStr">
        <is>
          <t>解决群众出行及运输困难的问题。</t>
        </is>
      </c>
      <c r="I1015" s="29" t="n">
        <v>1</v>
      </c>
      <c r="J1015" s="163" t="n">
        <v>0.0151</v>
      </c>
      <c r="K1015" s="163" t="n">
        <v>0.0601</v>
      </c>
      <c r="L1015" s="65" t="inlineStr">
        <is>
          <t>交运局</t>
        </is>
      </c>
      <c r="M1015" s="65" t="inlineStr">
        <is>
          <t>公路局</t>
        </is>
      </c>
      <c r="N1015" s="29" t="n">
        <v>2020.12</v>
      </c>
      <c r="O1015" s="65" t="n"/>
    </row>
    <row r="1016" ht="33.75" customFormat="1" customHeight="1" s="2">
      <c r="A1016" s="26" t="inlineStr">
        <is>
          <t>(18)</t>
        </is>
      </c>
      <c r="B1016" s="29" t="inlineStr">
        <is>
          <t>毛井镇乔崾岘村至刘半掌组自然村通硬化路工程</t>
        </is>
      </c>
      <c r="C1016" s="29" t="inlineStr">
        <is>
          <t>续建</t>
        </is>
      </c>
      <c r="D1016" s="65" t="inlineStr">
        <is>
          <t>2020.03-2021.11</t>
        </is>
      </c>
      <c r="E1016" s="65" t="inlineStr">
        <is>
          <t>毛井</t>
        </is>
      </c>
      <c r="F1016" s="62" t="inlineStr">
        <is>
          <t>建设硬化路工程6.33公里。</t>
        </is>
      </c>
      <c r="G1016" s="29" t="n">
        <v>335.7219</v>
      </c>
      <c r="H1016" s="34" t="inlineStr">
        <is>
          <t>解决群众出行及运输困难的问题。</t>
        </is>
      </c>
      <c r="I1016" s="29" t="n">
        <v>1</v>
      </c>
      <c r="J1016" s="163" t="n">
        <v>0.0194</v>
      </c>
      <c r="K1016" s="163" t="n">
        <v>0.083</v>
      </c>
      <c r="L1016" s="65" t="inlineStr">
        <is>
          <t>交运局</t>
        </is>
      </c>
      <c r="M1016" s="65" t="inlineStr">
        <is>
          <t>公路局</t>
        </is>
      </c>
      <c r="N1016" s="29" t="n">
        <v>2020.12</v>
      </c>
      <c r="O1016" s="65" t="n"/>
    </row>
    <row r="1017" ht="22.5" customFormat="1" customHeight="1" s="2">
      <c r="A1017" s="26" t="inlineStr">
        <is>
          <t>(19)</t>
        </is>
      </c>
      <c r="B1017" s="29" t="inlineStr">
        <is>
          <t>洪德镇赵洼村李山口组漫水桥工程</t>
        </is>
      </c>
      <c r="C1017" s="29" t="inlineStr">
        <is>
          <t>续建</t>
        </is>
      </c>
      <c r="D1017" s="65" t="inlineStr">
        <is>
          <t>2020.03-2021.11</t>
        </is>
      </c>
      <c r="E1017" s="65" t="inlineStr">
        <is>
          <t>洪德</t>
        </is>
      </c>
      <c r="F1017" s="62" t="inlineStr">
        <is>
          <t>建设漫水桥一座38米。</t>
        </is>
      </c>
      <c r="G1017" s="29" t="n">
        <v>194.2698</v>
      </c>
      <c r="H1017" s="34" t="inlineStr">
        <is>
          <t>解决群众出行及运输困难的问题。</t>
        </is>
      </c>
      <c r="I1017" s="29" t="n">
        <v>1</v>
      </c>
      <c r="J1017" s="163" t="n">
        <v>0.0145</v>
      </c>
      <c r="K1017" s="163" t="n">
        <v>0.0578</v>
      </c>
      <c r="L1017" s="65" t="inlineStr">
        <is>
          <t>交运局</t>
        </is>
      </c>
      <c r="M1017" s="65" t="inlineStr">
        <is>
          <t>公路局</t>
        </is>
      </c>
      <c r="N1017" s="29" t="n">
        <v>2020.12</v>
      </c>
      <c r="O1017" s="65" t="n"/>
    </row>
    <row r="1018" ht="22.5" customFormat="1" customHeight="1" s="2">
      <c r="A1018" s="26" t="inlineStr">
        <is>
          <t>(20)</t>
        </is>
      </c>
      <c r="B1018" s="29" t="inlineStr">
        <is>
          <t>毛井镇红土咀村至尚渠沥青路工程</t>
        </is>
      </c>
      <c r="C1018" s="29" t="inlineStr">
        <is>
          <t>续建</t>
        </is>
      </c>
      <c r="D1018" s="65" t="inlineStr">
        <is>
          <t>2020.03-2021.11</t>
        </is>
      </c>
      <c r="E1018" s="65" t="inlineStr">
        <is>
          <t>毛井</t>
        </is>
      </c>
      <c r="F1018" s="62" t="inlineStr">
        <is>
          <t>建设沥青路工程9.41公里。</t>
        </is>
      </c>
      <c r="G1018" s="29" t="n">
        <v>584.0082</v>
      </c>
      <c r="H1018" s="34" t="inlineStr">
        <is>
          <t>解决群众出行及运输困难的问题。</t>
        </is>
      </c>
      <c r="I1018" s="29" t="n">
        <v>1</v>
      </c>
      <c r="J1018" s="163" t="n">
        <v>0.0098</v>
      </c>
      <c r="K1018" s="163" t="n">
        <v>0.0407</v>
      </c>
      <c r="L1018" s="65" t="inlineStr">
        <is>
          <t>交运局</t>
        </is>
      </c>
      <c r="M1018" s="65" t="inlineStr">
        <is>
          <t>公路局</t>
        </is>
      </c>
      <c r="N1018" s="29" t="n">
        <v>2020.12</v>
      </c>
      <c r="O1018" s="65" t="n"/>
    </row>
    <row r="1019" ht="33.75" customFormat="1" customHeight="1" s="2">
      <c r="A1019" s="26" t="inlineStr">
        <is>
          <t>(21)</t>
        </is>
      </c>
      <c r="B1019" s="29" t="inlineStr">
        <is>
          <t>木钵镇郭西掌村至李畔畔组至殷家桥村砂砾路工程</t>
        </is>
      </c>
      <c r="C1019" s="29" t="inlineStr">
        <is>
          <t>续建</t>
        </is>
      </c>
      <c r="D1019" s="65" t="inlineStr">
        <is>
          <t>2020.03-2021.11</t>
        </is>
      </c>
      <c r="E1019" s="65" t="inlineStr">
        <is>
          <t>木钵</t>
        </is>
      </c>
      <c r="F1019" s="62" t="inlineStr">
        <is>
          <t>建设砂砾路工程8.112公里。</t>
        </is>
      </c>
      <c r="G1019" s="29" t="n">
        <v>295.8907</v>
      </c>
      <c r="H1019" s="34" t="inlineStr">
        <is>
          <t>解决群众出行及运输困难的问题。</t>
        </is>
      </c>
      <c r="I1019" s="29" t="n">
        <v>1</v>
      </c>
      <c r="J1019" s="163" t="n">
        <v>0.0035</v>
      </c>
      <c r="K1019" s="163" t="n">
        <v>0.0143</v>
      </c>
      <c r="L1019" s="65" t="inlineStr">
        <is>
          <t>交运局</t>
        </is>
      </c>
      <c r="M1019" s="65" t="inlineStr">
        <is>
          <t>公路局</t>
        </is>
      </c>
      <c r="N1019" s="29" t="n">
        <v>2020.12</v>
      </c>
      <c r="O1019" s="65" t="n"/>
    </row>
    <row r="1020" ht="22.5" customFormat="1" customHeight="1" s="2">
      <c r="A1020" s="26" t="inlineStr">
        <is>
          <t>(22)</t>
        </is>
      </c>
      <c r="B1020" s="29" t="inlineStr">
        <is>
          <t>合道镇辛坪村敬家山至里湾掌砂砾路工程</t>
        </is>
      </c>
      <c r="C1020" s="29" t="inlineStr">
        <is>
          <t>续建</t>
        </is>
      </c>
      <c r="D1020" s="65" t="inlineStr">
        <is>
          <t>2020.03-2021.11</t>
        </is>
      </c>
      <c r="E1020" s="65" t="inlineStr">
        <is>
          <t>合道</t>
        </is>
      </c>
      <c r="F1020" s="62" t="inlineStr">
        <is>
          <t>建设砂砾路工程7.77公里。</t>
        </is>
      </c>
      <c r="G1020" s="163" t="n">
        <v>357.5323</v>
      </c>
      <c r="H1020" s="34" t="inlineStr">
        <is>
          <t>解决群众出行及运输困难的问题。</t>
        </is>
      </c>
      <c r="I1020" s="29" t="n">
        <v>1</v>
      </c>
      <c r="J1020" s="163" t="n">
        <v>0.0016</v>
      </c>
      <c r="K1020" s="163" t="n">
        <v>0.0073</v>
      </c>
      <c r="L1020" s="65" t="inlineStr">
        <is>
          <t>交运局</t>
        </is>
      </c>
      <c r="M1020" s="65" t="inlineStr">
        <is>
          <t>公路局</t>
        </is>
      </c>
      <c r="N1020" s="29" t="n">
        <v>2020.12</v>
      </c>
      <c r="O1020" s="65" t="n"/>
    </row>
    <row r="1021" ht="22.5" customFormat="1" customHeight="1" s="2">
      <c r="A1021" s="26" t="inlineStr">
        <is>
          <t>(23)</t>
        </is>
      </c>
      <c r="B1021" s="29" t="inlineStr">
        <is>
          <t>南湫至代家洼至乔儿咀砂砾路工程</t>
        </is>
      </c>
      <c r="C1021" s="29" t="inlineStr">
        <is>
          <t>续建</t>
        </is>
      </c>
      <c r="D1021" s="65" t="inlineStr">
        <is>
          <t>2020.03-2021.11</t>
        </is>
      </c>
      <c r="E1021" s="65" t="inlineStr">
        <is>
          <t>南湫</t>
        </is>
      </c>
      <c r="F1021" s="62" t="inlineStr">
        <is>
          <t>建设砂砾路工程13.878公里。</t>
        </is>
      </c>
      <c r="G1021" s="29" t="n">
        <v>264.9868</v>
      </c>
      <c r="H1021" s="34" t="inlineStr">
        <is>
          <t>解决群众出行及运输困难的问题。</t>
        </is>
      </c>
      <c r="I1021" s="29" t="n">
        <v>1</v>
      </c>
      <c r="J1021" s="163" t="n">
        <v>0.0363</v>
      </c>
      <c r="K1021" s="163" t="n">
        <v>0.1291</v>
      </c>
      <c r="L1021" s="65" t="inlineStr">
        <is>
          <t>交运局</t>
        </is>
      </c>
      <c r="M1021" s="65" t="inlineStr">
        <is>
          <t>公路局</t>
        </is>
      </c>
      <c r="N1021" s="29" t="n">
        <v>2020.12</v>
      </c>
      <c r="O1021" s="65" t="n"/>
    </row>
    <row r="1022" ht="33.75" customFormat="1" customHeight="1" s="2">
      <c r="A1022" s="26" t="inlineStr">
        <is>
          <t>(24)</t>
        </is>
      </c>
      <c r="B1022" s="29" t="inlineStr">
        <is>
          <t>罗山川乡龙柏山村陈台组至南湫华儿山砂砾路工程</t>
        </is>
      </c>
      <c r="C1022" s="29" t="inlineStr">
        <is>
          <t>续建</t>
        </is>
      </c>
      <c r="D1022" s="65" t="inlineStr">
        <is>
          <t>2020.03-2021.11</t>
        </is>
      </c>
      <c r="E1022" s="65" t="inlineStr">
        <is>
          <t>罗山川</t>
        </is>
      </c>
      <c r="F1022" s="62" t="inlineStr">
        <is>
          <t>建设砂砾路工程12.56公里。</t>
        </is>
      </c>
      <c r="G1022" s="29" t="n">
        <v>728.0611</v>
      </c>
      <c r="H1022" s="34" t="inlineStr">
        <is>
          <t>解决群众出行及运输困难的问题。</t>
        </is>
      </c>
      <c r="I1022" s="29" t="n">
        <v>1</v>
      </c>
      <c r="J1022" s="163" t="n">
        <v>0.0168</v>
      </c>
      <c r="K1022" s="163" t="n">
        <v>0.0736</v>
      </c>
      <c r="L1022" s="65" t="inlineStr">
        <is>
          <t>交运局</t>
        </is>
      </c>
      <c r="M1022" s="65" t="inlineStr">
        <is>
          <t>公路局</t>
        </is>
      </c>
      <c r="N1022" s="29" t="n">
        <v>2020.12</v>
      </c>
      <c r="O1022" s="65" t="n"/>
    </row>
    <row r="1023" ht="22.5" customFormat="1" customHeight="1" s="2">
      <c r="A1023" s="26" t="inlineStr">
        <is>
          <t>(25)</t>
        </is>
      </c>
      <c r="B1023" s="29" t="inlineStr">
        <is>
          <t>毛井镇马趟村至平路渠组沥青路工程</t>
        </is>
      </c>
      <c r="C1023" s="29" t="inlineStr">
        <is>
          <t>续建</t>
        </is>
      </c>
      <c r="D1023" s="65" t="inlineStr">
        <is>
          <t>2020.03-2021.11</t>
        </is>
      </c>
      <c r="E1023" s="65" t="inlineStr">
        <is>
          <t>毛井</t>
        </is>
      </c>
      <c r="F1023" s="62" t="inlineStr">
        <is>
          <t>建设沥青路工程3.993公里。</t>
        </is>
      </c>
      <c r="G1023" s="29" t="n">
        <v>227.539</v>
      </c>
      <c r="H1023" s="34" t="inlineStr">
        <is>
          <t>解决群众出行及运输困难的问题。</t>
        </is>
      </c>
      <c r="I1023" s="105" t="n">
        <v>1</v>
      </c>
      <c r="J1023" s="171" t="n">
        <v>0.0151</v>
      </c>
      <c r="K1023" s="171" t="n">
        <v>0.0601</v>
      </c>
      <c r="L1023" s="65" t="inlineStr">
        <is>
          <t>交运局</t>
        </is>
      </c>
      <c r="M1023" s="65" t="inlineStr">
        <is>
          <t>公路局</t>
        </is>
      </c>
      <c r="N1023" s="29" t="n">
        <v>2020.12</v>
      </c>
      <c r="O1023" s="65" t="n"/>
    </row>
    <row r="1024" ht="33.75" customFormat="1" customHeight="1" s="2">
      <c r="A1024" s="26" t="inlineStr">
        <is>
          <t>(26)</t>
        </is>
      </c>
      <c r="B1024" s="29" t="inlineStr">
        <is>
          <t>小南沟乡陈掌村马路塬组至悬马壕砂砾路工程</t>
        </is>
      </c>
      <c r="C1024" s="29" t="inlineStr">
        <is>
          <t>续建</t>
        </is>
      </c>
      <c r="D1024" s="65" t="inlineStr">
        <is>
          <t>2020.03-2021.11</t>
        </is>
      </c>
      <c r="E1024" s="65" t="inlineStr">
        <is>
          <t>小南沟</t>
        </is>
      </c>
      <c r="F1024" s="62" t="inlineStr">
        <is>
          <t>建设砂砾路工程2.642公里。</t>
        </is>
      </c>
      <c r="G1024" s="29" t="n">
        <v>99.58759999999999</v>
      </c>
      <c r="H1024" s="34" t="inlineStr">
        <is>
          <t>解决群众出行及运输困难的问题。</t>
        </is>
      </c>
      <c r="I1024" s="105" t="n">
        <v>1</v>
      </c>
      <c r="J1024" s="171" t="n">
        <v>0.0004</v>
      </c>
      <c r="K1024" s="171" t="n">
        <v>0.0018</v>
      </c>
      <c r="L1024" s="65" t="inlineStr">
        <is>
          <t>交运局</t>
        </is>
      </c>
      <c r="M1024" s="65" t="inlineStr">
        <is>
          <t>公路局</t>
        </is>
      </c>
      <c r="N1024" s="29" t="n">
        <v>2020.12</v>
      </c>
      <c r="O1024" s="65" t="n"/>
    </row>
    <row r="1025" ht="22.5" customFormat="1" customHeight="1" s="2">
      <c r="A1025" s="26" t="inlineStr">
        <is>
          <t>(27)</t>
        </is>
      </c>
      <c r="B1025" s="29" t="inlineStr">
        <is>
          <t>虎洞镇半个城村西塬畔通组砂砾路工程</t>
        </is>
      </c>
      <c r="C1025" s="29" t="inlineStr">
        <is>
          <t>续建</t>
        </is>
      </c>
      <c r="D1025" s="65" t="inlineStr">
        <is>
          <t>2020.03-2021.11</t>
        </is>
      </c>
      <c r="E1025" s="65" t="inlineStr">
        <is>
          <t>虎洞</t>
        </is>
      </c>
      <c r="F1025" s="62" t="inlineStr">
        <is>
          <t>建设砂砾路工程9.278公里。</t>
        </is>
      </c>
      <c r="G1025" s="29" t="n">
        <v>532.1601000000001</v>
      </c>
      <c r="H1025" s="34" t="inlineStr">
        <is>
          <t>解决群众出行及运输困难的问题。</t>
        </is>
      </c>
      <c r="I1025" s="29" t="n">
        <v>1</v>
      </c>
      <c r="J1025" s="163" t="n">
        <v>0.011</v>
      </c>
      <c r="K1025" s="163" t="n">
        <v>0.0501</v>
      </c>
      <c r="L1025" s="65" t="inlineStr">
        <is>
          <t>交运局</t>
        </is>
      </c>
      <c r="M1025" s="65" t="inlineStr">
        <is>
          <t>公路局</t>
        </is>
      </c>
      <c r="N1025" s="29" t="n">
        <v>2020.12</v>
      </c>
      <c r="O1025" s="65" t="n"/>
    </row>
    <row r="1026" ht="33.75" customFormat="1" customHeight="1" s="2">
      <c r="A1026" s="26" t="inlineStr">
        <is>
          <t>(28)</t>
        </is>
      </c>
      <c r="B1026" s="29" t="inlineStr">
        <is>
          <t>八珠乡冯家湾村安家掌至李大台至石旗塬砂砾路工程</t>
        </is>
      </c>
      <c r="C1026" s="29" t="inlineStr">
        <is>
          <t>续建</t>
        </is>
      </c>
      <c r="D1026" s="65" t="inlineStr">
        <is>
          <t>2020.03-2021.11</t>
        </is>
      </c>
      <c r="E1026" s="65" t="inlineStr">
        <is>
          <t>八珠</t>
        </is>
      </c>
      <c r="F1026" s="62" t="inlineStr">
        <is>
          <t>建设砂砾路工程7.248公里。</t>
        </is>
      </c>
      <c r="G1026" s="29" t="n">
        <v>390.3159</v>
      </c>
      <c r="H1026" s="34" t="inlineStr">
        <is>
          <t>解决群众出行及运输困难的问题。</t>
        </is>
      </c>
      <c r="I1026" s="29" t="n">
        <v>1</v>
      </c>
      <c r="J1026" s="163" t="n">
        <v>0.0075</v>
      </c>
      <c r="K1026" s="163" t="n">
        <v>0.0578</v>
      </c>
      <c r="L1026" s="65" t="inlineStr">
        <is>
          <t>交运局</t>
        </is>
      </c>
      <c r="M1026" s="65" t="inlineStr">
        <is>
          <t>公路局</t>
        </is>
      </c>
      <c r="N1026" s="29" t="n">
        <v>2020.12</v>
      </c>
      <c r="O1026" s="65" t="n"/>
    </row>
    <row r="1027" ht="33.75" customFormat="1" customHeight="1" s="2">
      <c r="A1027" s="26" t="inlineStr">
        <is>
          <t>(29)</t>
        </is>
      </c>
      <c r="B1027" s="29" t="inlineStr">
        <is>
          <t>合道镇尚西坪村唐家洼组至席梁组砂砾路工程</t>
        </is>
      </c>
      <c r="C1027" s="29" t="inlineStr">
        <is>
          <t>续建</t>
        </is>
      </c>
      <c r="D1027" s="65" t="inlineStr">
        <is>
          <t>2020.03-2021.11</t>
        </is>
      </c>
      <c r="E1027" s="65" t="inlineStr">
        <is>
          <t>合道</t>
        </is>
      </c>
      <c r="F1027" s="62" t="inlineStr">
        <is>
          <t>建设砂砾路工程7.803公里。</t>
        </is>
      </c>
      <c r="G1027" s="163" t="n">
        <v>416.7093</v>
      </c>
      <c r="H1027" s="34" t="inlineStr">
        <is>
          <t>解决群众出行及运输困难的问题。</t>
        </is>
      </c>
      <c r="I1027" s="104" t="n">
        <v>1</v>
      </c>
      <c r="J1027" s="179" t="n">
        <v>0.0139</v>
      </c>
      <c r="K1027" s="179" t="n">
        <v>0.0552</v>
      </c>
      <c r="L1027" s="65" t="inlineStr">
        <is>
          <t>交运局</t>
        </is>
      </c>
      <c r="M1027" s="65" t="inlineStr">
        <is>
          <t>公路局</t>
        </is>
      </c>
      <c r="N1027" s="29" t="n">
        <v>2020.12</v>
      </c>
      <c r="O1027" s="65" t="n"/>
    </row>
    <row r="1028" ht="22.5" customFormat="1" customHeight="1" s="2">
      <c r="A1028" s="26" t="inlineStr">
        <is>
          <t>(30)</t>
        </is>
      </c>
      <c r="B1028" s="29" t="inlineStr">
        <is>
          <t>八珠乡塔儿咀村寨子沟桥梁工程</t>
        </is>
      </c>
      <c r="C1028" s="29" t="inlineStr">
        <is>
          <t>续建</t>
        </is>
      </c>
      <c r="D1028" s="65" t="inlineStr">
        <is>
          <t>2020.03-2021.11</t>
        </is>
      </c>
      <c r="E1028" s="65" t="inlineStr">
        <is>
          <t>八珠</t>
        </is>
      </c>
      <c r="F1028" s="62" t="inlineStr">
        <is>
          <t>建设漫水桥一座27.54米。</t>
        </is>
      </c>
      <c r="G1028" s="29" t="n">
        <v>60.2539</v>
      </c>
      <c r="H1028" s="34" t="inlineStr">
        <is>
          <t>解决群众出行及运输困难的问题。</t>
        </is>
      </c>
      <c r="I1028" s="81" t="n">
        <v>1</v>
      </c>
      <c r="J1028" s="172" t="n">
        <v>0.0065</v>
      </c>
      <c r="K1028" s="172" t="n">
        <v>0.0665</v>
      </c>
      <c r="L1028" s="65" t="inlineStr">
        <is>
          <t>交运局</t>
        </is>
      </c>
      <c r="M1028" s="65" t="inlineStr">
        <is>
          <t>公路局</t>
        </is>
      </c>
      <c r="N1028" s="29" t="n">
        <v>2020.12</v>
      </c>
      <c r="O1028" s="65" t="n"/>
    </row>
    <row r="1029" ht="22.5" customFormat="1" customHeight="1" s="2">
      <c r="A1029" s="26" t="inlineStr">
        <is>
          <t>(31)</t>
        </is>
      </c>
      <c r="B1029" s="29" t="inlineStr">
        <is>
          <t>洪德镇梁岔至董沟门砂砾路工程</t>
        </is>
      </c>
      <c r="C1029" s="29" t="inlineStr">
        <is>
          <t>续建</t>
        </is>
      </c>
      <c r="D1029" s="65" t="inlineStr">
        <is>
          <t>2020.03-2021.11</t>
        </is>
      </c>
      <c r="E1029" s="65" t="inlineStr">
        <is>
          <t>洪德</t>
        </is>
      </c>
      <c r="F1029" s="62" t="inlineStr">
        <is>
          <t>建设砂砾路工程1.249公里。</t>
        </is>
      </c>
      <c r="G1029" s="29" t="n">
        <v>94.8115</v>
      </c>
      <c r="H1029" s="34" t="inlineStr">
        <is>
          <t>解决群众出行及运输困难的问题。</t>
        </is>
      </c>
      <c r="I1029" s="29" t="n">
        <v>1</v>
      </c>
      <c r="J1029" s="163" t="n">
        <v>0.015</v>
      </c>
      <c r="K1029" s="163" t="n">
        <v>0.08649999999999999</v>
      </c>
      <c r="L1029" s="65" t="inlineStr">
        <is>
          <t>交运局</t>
        </is>
      </c>
      <c r="M1029" s="65" t="inlineStr">
        <is>
          <t>公路局</t>
        </is>
      </c>
      <c r="N1029" s="29" t="n">
        <v>2020.12</v>
      </c>
      <c r="O1029" s="65" t="n"/>
    </row>
    <row r="1030" ht="22.5" customFormat="1" customHeight="1" s="2">
      <c r="A1030" s="26" t="inlineStr">
        <is>
          <t>(32)</t>
        </is>
      </c>
      <c r="B1030" s="29" t="inlineStr">
        <is>
          <t>木钵镇韩洼子至八珠乡苟塬砂砾路工程</t>
        </is>
      </c>
      <c r="C1030" s="29" t="inlineStr">
        <is>
          <t>续建</t>
        </is>
      </c>
      <c r="D1030" s="65" t="inlineStr">
        <is>
          <t>2020.03-2021.11</t>
        </is>
      </c>
      <c r="E1030" s="65" t="inlineStr">
        <is>
          <t>木钵</t>
        </is>
      </c>
      <c r="F1030" s="62" t="inlineStr">
        <is>
          <t>建设砂砾路工程10.077公里。</t>
        </is>
      </c>
      <c r="G1030" s="29" t="n">
        <v>486.7962</v>
      </c>
      <c r="H1030" s="34" t="inlineStr">
        <is>
          <t>解决群众出行及运输困难的问题。</t>
        </is>
      </c>
      <c r="I1030" s="29" t="n">
        <v>1</v>
      </c>
      <c r="J1030" s="163" t="n">
        <v>0.0036</v>
      </c>
      <c r="K1030" s="163" t="n">
        <v>0.0157</v>
      </c>
      <c r="L1030" s="65" t="inlineStr">
        <is>
          <t>交运局</t>
        </is>
      </c>
      <c r="M1030" s="65" t="inlineStr">
        <is>
          <t>公路局</t>
        </is>
      </c>
      <c r="N1030" s="29" t="n">
        <v>2020.12</v>
      </c>
      <c r="O1030" s="65" t="n"/>
    </row>
    <row r="1031" ht="22.5" customFormat="1" customHeight="1" s="2">
      <c r="A1031" s="26" t="inlineStr">
        <is>
          <t>(33)</t>
        </is>
      </c>
      <c r="B1031" s="29" t="inlineStr">
        <is>
          <t>南湫乡洪涝池村徐沟泉组通组砂砾路工程</t>
        </is>
      </c>
      <c r="C1031" s="29" t="inlineStr">
        <is>
          <t>续建</t>
        </is>
      </c>
      <c r="D1031" s="65" t="inlineStr">
        <is>
          <t>2020.03-2021.11</t>
        </is>
      </c>
      <c r="E1031" s="65" t="inlineStr">
        <is>
          <t>南湫</t>
        </is>
      </c>
      <c r="F1031" s="62" t="inlineStr">
        <is>
          <t>建设砂砾路工程3.811公里。</t>
        </is>
      </c>
      <c r="G1031" s="29" t="n">
        <v>184.1886</v>
      </c>
      <c r="H1031" s="34" t="inlineStr">
        <is>
          <t>解决群众出行及运输困难的问题。</t>
        </is>
      </c>
      <c r="I1031" s="29" t="n">
        <v>1</v>
      </c>
      <c r="J1031" s="163" t="n">
        <v>0.031</v>
      </c>
      <c r="K1031" s="163" t="n">
        <v>0.1278</v>
      </c>
      <c r="L1031" s="65" t="inlineStr">
        <is>
          <t>交运局</t>
        </is>
      </c>
      <c r="M1031" s="65" t="inlineStr">
        <is>
          <t>公路局</t>
        </is>
      </c>
      <c r="N1031" s="29" t="n">
        <v>2020.12</v>
      </c>
      <c r="O1031" s="65" t="n"/>
    </row>
    <row r="1032" ht="33.75" customFormat="1" customHeight="1" s="2">
      <c r="A1032" s="26" t="inlineStr">
        <is>
          <t>(34)</t>
        </is>
      </c>
      <c r="B1032" s="29" t="inlineStr">
        <is>
          <t>天池乡殷屈河村贾塬组康湾至贾塬组中咀梁砂砾路工程</t>
        </is>
      </c>
      <c r="C1032" s="29" t="inlineStr">
        <is>
          <t>续建</t>
        </is>
      </c>
      <c r="D1032" s="65" t="inlineStr">
        <is>
          <t>2020.03-2021.11</t>
        </is>
      </c>
      <c r="E1032" s="65" t="inlineStr">
        <is>
          <t>天池</t>
        </is>
      </c>
      <c r="F1032" s="62" t="inlineStr">
        <is>
          <t>建设砂砾路工程6.363公里。</t>
        </is>
      </c>
      <c r="G1032" s="29" t="n">
        <v>227.2062</v>
      </c>
      <c r="H1032" s="34" t="inlineStr">
        <is>
          <t>解决群众出行及运输困难的问题。</t>
        </is>
      </c>
      <c r="I1032" s="29" t="n">
        <v>1</v>
      </c>
      <c r="J1032" s="163" t="n">
        <v>0.0419</v>
      </c>
      <c r="K1032" s="163" t="n">
        <v>0.1583</v>
      </c>
      <c r="L1032" s="65" t="inlineStr">
        <is>
          <t>交运局</t>
        </is>
      </c>
      <c r="M1032" s="65" t="inlineStr">
        <is>
          <t>公路局</t>
        </is>
      </c>
      <c r="N1032" s="29" t="n">
        <v>2020.12</v>
      </c>
      <c r="O1032" s="65" t="n"/>
    </row>
    <row r="1033" ht="22.5" customFormat="1" customHeight="1" s="2">
      <c r="A1033" s="26" t="inlineStr">
        <is>
          <t>(35)</t>
        </is>
      </c>
      <c r="B1033" s="29" t="inlineStr">
        <is>
          <t>合道镇陶洼子至红崖洼道路硬化工程</t>
        </is>
      </c>
      <c r="C1033" s="29" t="inlineStr">
        <is>
          <t>续建</t>
        </is>
      </c>
      <c r="D1033" s="65" t="inlineStr">
        <is>
          <t>2020.03-2021.11</t>
        </is>
      </c>
      <c r="E1033" s="65" t="inlineStr">
        <is>
          <t>合道</t>
        </is>
      </c>
      <c r="F1033" s="62" t="inlineStr">
        <is>
          <t>建设硬化路工程8.188公里。</t>
        </is>
      </c>
      <c r="G1033" s="29" t="n">
        <v>581.3899</v>
      </c>
      <c r="H1033" s="34" t="inlineStr">
        <is>
          <t>解决群众出行及运输困难的问题。</t>
        </is>
      </c>
      <c r="I1033" s="29" t="n">
        <v>1</v>
      </c>
      <c r="J1033" s="163" t="n">
        <v>0.01</v>
      </c>
      <c r="K1033" s="163" t="n">
        <v>0.04</v>
      </c>
      <c r="L1033" s="65" t="inlineStr">
        <is>
          <t>交运局</t>
        </is>
      </c>
      <c r="M1033" s="65" t="inlineStr">
        <is>
          <t>公路局</t>
        </is>
      </c>
      <c r="N1033" s="29" t="n">
        <v>2020.12</v>
      </c>
      <c r="O1033" s="65" t="n"/>
    </row>
    <row r="1034" ht="45" customFormat="1" customHeight="1" s="2">
      <c r="A1034" s="26" t="inlineStr">
        <is>
          <t>(36)</t>
        </is>
      </c>
      <c r="B1034" s="29" t="inlineStr">
        <is>
          <t>车道镇三角城村阳山林场至小福地、张咀子沟至小庙掌崾岘砂砾路工程</t>
        </is>
      </c>
      <c r="C1034" s="29" t="inlineStr">
        <is>
          <t>续建</t>
        </is>
      </c>
      <c r="D1034" s="65" t="inlineStr">
        <is>
          <t>2020.03-2021.11</t>
        </is>
      </c>
      <c r="E1034" s="65" t="inlineStr">
        <is>
          <t>车道</t>
        </is>
      </c>
      <c r="F1034" s="62" t="inlineStr">
        <is>
          <t>建设砂砾路工程4.332公里。</t>
        </is>
      </c>
      <c r="G1034" s="29" t="n">
        <v>134.0807</v>
      </c>
      <c r="H1034" s="34" t="inlineStr">
        <is>
          <t>解决群众出行及运输困难的问题。</t>
        </is>
      </c>
      <c r="I1034" s="29" t="n">
        <v>1</v>
      </c>
      <c r="J1034" s="163" t="n">
        <v>0.0058</v>
      </c>
      <c r="K1034" s="163" t="n">
        <v>0.0247</v>
      </c>
      <c r="L1034" s="65" t="inlineStr">
        <is>
          <t>交运局</t>
        </is>
      </c>
      <c r="M1034" s="65" t="inlineStr">
        <is>
          <t>公路局</t>
        </is>
      </c>
      <c r="N1034" s="29" t="n">
        <v>2020.12</v>
      </c>
      <c r="O1034" s="65" t="n"/>
    </row>
    <row r="1035" ht="22.5" customFormat="1" customHeight="1" s="2">
      <c r="A1035" s="26" t="inlineStr">
        <is>
          <t>(37)</t>
        </is>
      </c>
      <c r="B1035" s="29" t="inlineStr">
        <is>
          <t>虎洞镇张湾村张湾组砂砾路工程</t>
        </is>
      </c>
      <c r="C1035" s="29" t="inlineStr">
        <is>
          <t>续建</t>
        </is>
      </c>
      <c r="D1035" s="65" t="inlineStr">
        <is>
          <t>2020.03-2021.11</t>
        </is>
      </c>
      <c r="E1035" s="65" t="inlineStr">
        <is>
          <t>虎洞</t>
        </is>
      </c>
      <c r="F1035" s="62" t="inlineStr">
        <is>
          <t>建设砂砾路工程10.68公里。</t>
        </is>
      </c>
      <c r="G1035" s="29" t="n">
        <v>302.1508</v>
      </c>
      <c r="H1035" s="34" t="inlineStr">
        <is>
          <t>解决群众出行及运输困难的问题。</t>
        </is>
      </c>
      <c r="I1035" s="29" t="n">
        <v>1</v>
      </c>
      <c r="J1035" s="163" t="n">
        <v>0.0057</v>
      </c>
      <c r="K1035" s="163" t="n">
        <v>0.0232</v>
      </c>
      <c r="L1035" s="65" t="inlineStr">
        <is>
          <t>交运局</t>
        </is>
      </c>
      <c r="M1035" s="65" t="inlineStr">
        <is>
          <t>公路局</t>
        </is>
      </c>
      <c r="N1035" s="29" t="n">
        <v>2020.12</v>
      </c>
      <c r="O1035" s="65" t="n"/>
    </row>
    <row r="1036" ht="33.75" customFormat="1" customHeight="1" s="2">
      <c r="A1036" s="26" t="inlineStr">
        <is>
          <t>(38)</t>
        </is>
      </c>
      <c r="B1036" s="29" t="inlineStr">
        <is>
          <t>合道镇寨子坪柳洼组至路坪瓦厂砂砾路工程</t>
        </is>
      </c>
      <c r="C1036" s="29" t="inlineStr">
        <is>
          <t>续建</t>
        </is>
      </c>
      <c r="D1036" s="65" t="inlineStr">
        <is>
          <t>2020.03-2021.11</t>
        </is>
      </c>
      <c r="E1036" s="65" t="inlineStr">
        <is>
          <t>合道</t>
        </is>
      </c>
      <c r="F1036" s="62" t="inlineStr">
        <is>
          <t>建设砂砾路工程3.763公里。</t>
        </is>
      </c>
      <c r="G1036" s="29" t="n">
        <v>292.764</v>
      </c>
      <c r="H1036" s="34" t="inlineStr">
        <is>
          <t>解决群众出行及运输困难的问题。</t>
        </is>
      </c>
      <c r="I1036" s="29" t="n">
        <v>1</v>
      </c>
      <c r="J1036" s="163" t="n">
        <v>0.0067</v>
      </c>
      <c r="K1036" s="163" t="n">
        <v>0.0283</v>
      </c>
      <c r="L1036" s="65" t="inlineStr">
        <is>
          <t>交运局</t>
        </is>
      </c>
      <c r="M1036" s="65" t="inlineStr">
        <is>
          <t>公路局</t>
        </is>
      </c>
      <c r="N1036" s="29" t="n">
        <v>2020.12</v>
      </c>
      <c r="O1036" s="65" t="n"/>
    </row>
    <row r="1037" ht="33.75" customFormat="1" customHeight="1" s="2">
      <c r="A1037" s="26" t="inlineStr">
        <is>
          <t>(39)</t>
        </is>
      </c>
      <c r="B1037" s="29" t="inlineStr">
        <is>
          <t>合道镇朱家塬村牛条湾至堡子沟砂砾路工程</t>
        </is>
      </c>
      <c r="C1037" s="29" t="inlineStr">
        <is>
          <t>续建</t>
        </is>
      </c>
      <c r="D1037" s="65" t="inlineStr">
        <is>
          <t>2020.03-2021.11</t>
        </is>
      </c>
      <c r="E1037" s="65" t="inlineStr">
        <is>
          <t>合道</t>
        </is>
      </c>
      <c r="F1037" s="62" t="inlineStr">
        <is>
          <t>建设砂砾路工程11.57公里。</t>
        </is>
      </c>
      <c r="G1037" s="29" t="n">
        <v>387.5102</v>
      </c>
      <c r="H1037" s="34" t="inlineStr">
        <is>
          <t>解决群众出行及运输困难的问题。</t>
        </is>
      </c>
      <c r="I1037" s="29" t="n">
        <v>1</v>
      </c>
      <c r="J1037" s="163" t="n">
        <v>0.0052</v>
      </c>
      <c r="K1037" s="163" t="n">
        <v>0.0113</v>
      </c>
      <c r="L1037" s="65" t="inlineStr">
        <is>
          <t>交运局</t>
        </is>
      </c>
      <c r="M1037" s="65" t="inlineStr">
        <is>
          <t>公路局</t>
        </is>
      </c>
      <c r="N1037" s="29" t="n">
        <v>2020.12</v>
      </c>
      <c r="O1037" s="65" t="n"/>
    </row>
    <row r="1038" ht="22.5" customFormat="1" customHeight="1" s="2">
      <c r="A1038" s="26" t="inlineStr">
        <is>
          <t>(40)</t>
        </is>
      </c>
      <c r="B1038" s="29" t="inlineStr">
        <is>
          <t>罗山川乡龙柏山村至西阳洼村砂砾路工程</t>
        </is>
      </c>
      <c r="C1038" s="29" t="inlineStr">
        <is>
          <t>续建</t>
        </is>
      </c>
      <c r="D1038" s="65" t="inlineStr">
        <is>
          <t>2020.03-2021.11</t>
        </is>
      </c>
      <c r="E1038" s="65" t="inlineStr">
        <is>
          <t>罗山川</t>
        </is>
      </c>
      <c r="F1038" s="62" t="inlineStr">
        <is>
          <t>建设砂砾路工程7.54公里。</t>
        </is>
      </c>
      <c r="G1038" s="29" t="n">
        <v>449.1889</v>
      </c>
      <c r="H1038" s="34" t="inlineStr">
        <is>
          <t>解决群众出行及运输困难的问题。</t>
        </is>
      </c>
      <c r="I1038" s="29" t="n">
        <v>1</v>
      </c>
      <c r="J1038" s="163" t="n">
        <v>0.0168</v>
      </c>
      <c r="K1038" s="163" t="n">
        <v>0.0736</v>
      </c>
      <c r="L1038" s="65" t="inlineStr">
        <is>
          <t>交运局</t>
        </is>
      </c>
      <c r="M1038" s="65" t="inlineStr">
        <is>
          <t>公路局</t>
        </is>
      </c>
      <c r="N1038" s="29" t="n">
        <v>2020.12</v>
      </c>
      <c r="O1038" s="65" t="n"/>
    </row>
    <row r="1039" ht="22.5" customFormat="1" customHeight="1" s="2">
      <c r="A1039" s="26" t="inlineStr">
        <is>
          <t>(41)</t>
        </is>
      </c>
      <c r="B1039" s="29" t="inlineStr">
        <is>
          <t>耿湾乡四合原村至井崾岘组村组道路工程</t>
        </is>
      </c>
      <c r="C1039" s="29" t="inlineStr">
        <is>
          <t>续建</t>
        </is>
      </c>
      <c r="D1039" s="65" t="inlineStr">
        <is>
          <t>2020.03-2021.11</t>
        </is>
      </c>
      <c r="E1039" s="65" t="inlineStr">
        <is>
          <t>耿湾</t>
        </is>
      </c>
      <c r="F1039" s="62" t="inlineStr">
        <is>
          <t>建设道路工程0.743公里。</t>
        </is>
      </c>
      <c r="G1039" s="29" t="n">
        <v>48.3704</v>
      </c>
      <c r="H1039" s="34" t="inlineStr">
        <is>
          <t>解决群众出行及运输困难的问题。</t>
        </is>
      </c>
      <c r="I1039" s="29" t="n">
        <v>1</v>
      </c>
      <c r="J1039" s="163" t="n">
        <v>0.0019</v>
      </c>
      <c r="K1039" s="163" t="n">
        <v>0.0061</v>
      </c>
      <c r="L1039" s="65" t="inlineStr">
        <is>
          <t>交运局</t>
        </is>
      </c>
      <c r="M1039" s="65" t="inlineStr">
        <is>
          <t>公路局</t>
        </is>
      </c>
      <c r="N1039" s="29" t="n">
        <v>2020.12</v>
      </c>
      <c r="O1039" s="65" t="n"/>
    </row>
    <row r="1040" ht="33.75" customFormat="1" customHeight="1" s="2">
      <c r="A1040" s="26" t="inlineStr">
        <is>
          <t>(42)</t>
        </is>
      </c>
      <c r="B1040" s="29" t="inlineStr">
        <is>
          <t>洪德镇梁岔村龚河至丁阳渠村梁塬组砂砾路工程</t>
        </is>
      </c>
      <c r="C1040" s="29" t="inlineStr">
        <is>
          <t>续建</t>
        </is>
      </c>
      <c r="D1040" s="65" t="inlineStr">
        <is>
          <t>2020.03-2021.11</t>
        </is>
      </c>
      <c r="E1040" s="65" t="inlineStr">
        <is>
          <t>洪德</t>
        </is>
      </c>
      <c r="F1040" s="62" t="inlineStr">
        <is>
          <t>建设砂砾路工程5.9公里。</t>
        </is>
      </c>
      <c r="G1040" s="29" t="n">
        <v>425.368</v>
      </c>
      <c r="H1040" s="34" t="inlineStr">
        <is>
          <t>解决群众出行及运输困难的问题。</t>
        </is>
      </c>
      <c r="I1040" s="29" t="n">
        <v>2</v>
      </c>
      <c r="J1040" s="163" t="n">
        <v>0.0045</v>
      </c>
      <c r="K1040" s="163" t="n">
        <v>0.0194</v>
      </c>
      <c r="L1040" s="65" t="inlineStr">
        <is>
          <t>交运局</t>
        </is>
      </c>
      <c r="M1040" s="65" t="inlineStr">
        <is>
          <t>公路局</t>
        </is>
      </c>
      <c r="N1040" s="29" t="n">
        <v>2020.12</v>
      </c>
      <c r="O1040" s="65" t="n"/>
    </row>
    <row r="1041" ht="22.5" customFormat="1" customHeight="1" s="2">
      <c r="A1041" s="26" t="inlineStr">
        <is>
          <t>(43)</t>
        </is>
      </c>
      <c r="B1041" s="29" t="inlineStr">
        <is>
          <t>环城镇城东沟至宁老庄张石咀油路工程</t>
        </is>
      </c>
      <c r="C1041" s="29" t="inlineStr">
        <is>
          <t>续建</t>
        </is>
      </c>
      <c r="D1041" s="65" t="inlineStr">
        <is>
          <t>2020.03-2021.11</t>
        </is>
      </c>
      <c r="E1041" s="65" t="inlineStr">
        <is>
          <t>环城</t>
        </is>
      </c>
      <c r="F1041" s="62" t="inlineStr">
        <is>
          <t>建设油路工程2.09公里。</t>
        </is>
      </c>
      <c r="G1041" s="29" t="n">
        <v>203.1869</v>
      </c>
      <c r="H1041" s="34" t="inlineStr">
        <is>
          <t>解决群众出行及运输困难的问题。</t>
        </is>
      </c>
      <c r="I1041" s="29" t="n">
        <v>4</v>
      </c>
      <c r="J1041" s="163" t="n">
        <v>0.1388</v>
      </c>
      <c r="K1041" s="163" t="n">
        <v>0.576</v>
      </c>
      <c r="L1041" s="65" t="inlineStr">
        <is>
          <t>交运局</t>
        </is>
      </c>
      <c r="M1041" s="65" t="inlineStr">
        <is>
          <t>公路局</t>
        </is>
      </c>
      <c r="N1041" s="29" t="n">
        <v>2020.12</v>
      </c>
      <c r="O1041" s="65" t="n"/>
    </row>
    <row r="1042" ht="22.5" customFormat="1" customHeight="1" s="2">
      <c r="A1042" s="26" t="inlineStr">
        <is>
          <t>(44)</t>
        </is>
      </c>
      <c r="B1042" s="29" t="inlineStr">
        <is>
          <t>环城镇张滩滩村至郭山沟砂砾路工程</t>
        </is>
      </c>
      <c r="C1042" s="29" t="inlineStr">
        <is>
          <t>续建</t>
        </is>
      </c>
      <c r="D1042" s="65" t="inlineStr">
        <is>
          <t>2020.03-2021.11</t>
        </is>
      </c>
      <c r="E1042" s="65" t="inlineStr">
        <is>
          <t>环城</t>
        </is>
      </c>
      <c r="F1042" s="62" t="inlineStr">
        <is>
          <t>建设砂砾路工程0.11公里。</t>
        </is>
      </c>
      <c r="G1042" s="29" t="n">
        <v>71.9725</v>
      </c>
      <c r="H1042" s="34" t="inlineStr">
        <is>
          <t>解决群众出行及运输困难的问题。</t>
        </is>
      </c>
      <c r="I1042" s="29" t="n">
        <v>1</v>
      </c>
      <c r="J1042" s="163" t="n">
        <v>0.0057</v>
      </c>
      <c r="K1042" s="163" t="n">
        <v>0.0231</v>
      </c>
      <c r="L1042" s="65" t="inlineStr">
        <is>
          <t>交运局</t>
        </is>
      </c>
      <c r="M1042" s="65" t="inlineStr">
        <is>
          <t>公路局</t>
        </is>
      </c>
      <c r="N1042" s="29" t="n">
        <v>2020.12</v>
      </c>
      <c r="O1042" s="65" t="n"/>
    </row>
    <row r="1043" ht="33.75" customFormat="1" customHeight="1" s="2">
      <c r="A1043" s="26" t="inlineStr">
        <is>
          <t>(45)</t>
        </is>
      </c>
      <c r="B1043" s="29" t="inlineStr">
        <is>
          <t>毛井镇二条俭村至后掌至雅阳洼砂砾路工程</t>
        </is>
      </c>
      <c r="C1043" s="29" t="inlineStr">
        <is>
          <t>续建</t>
        </is>
      </c>
      <c r="D1043" s="65" t="inlineStr">
        <is>
          <t>2020.03-2021.11</t>
        </is>
      </c>
      <c r="E1043" s="65" t="inlineStr">
        <is>
          <t>毛井</t>
        </is>
      </c>
      <c r="F1043" s="62" t="inlineStr">
        <is>
          <t>建设砂砾路工程15.99公里。</t>
        </is>
      </c>
      <c r="G1043" s="29" t="n">
        <v>727.9286</v>
      </c>
      <c r="H1043" s="34" t="inlineStr">
        <is>
          <t>解决群众出行及运输困难的问题。</t>
        </is>
      </c>
      <c r="I1043" s="29" t="n">
        <v>2</v>
      </c>
      <c r="J1043" s="163" t="n">
        <v>0.0161</v>
      </c>
      <c r="K1043" s="163" t="n">
        <v>0.07870000000000001</v>
      </c>
      <c r="L1043" s="65" t="inlineStr">
        <is>
          <t>交运局</t>
        </is>
      </c>
      <c r="M1043" s="65" t="inlineStr">
        <is>
          <t>公路局</t>
        </is>
      </c>
      <c r="N1043" s="29" t="n">
        <v>2020.12</v>
      </c>
      <c r="O1043" s="65" t="n"/>
    </row>
    <row r="1044" ht="22.5" customFormat="1" customHeight="1" s="2">
      <c r="A1044" s="26" t="inlineStr">
        <is>
          <t>(46)</t>
        </is>
      </c>
      <c r="B1044" s="29" t="inlineStr">
        <is>
          <t>天池乡梁家河村至曲子楼房子油路工程</t>
        </is>
      </c>
      <c r="C1044" s="29" t="inlineStr">
        <is>
          <t>续建</t>
        </is>
      </c>
      <c r="D1044" s="65" t="inlineStr">
        <is>
          <t>2020.03-2021.11</t>
        </is>
      </c>
      <c r="E1044" s="65" t="inlineStr">
        <is>
          <t>天池、曲子</t>
        </is>
      </c>
      <c r="F1044" s="62" t="inlineStr">
        <is>
          <t>建设油路工程9.18公里。</t>
        </is>
      </c>
      <c r="G1044" s="29" t="n">
        <v>609.0621</v>
      </c>
      <c r="H1044" s="34" t="inlineStr">
        <is>
          <t>解决群众出行及运输困难的问题。</t>
        </is>
      </c>
      <c r="I1044" s="105" t="n">
        <v>1</v>
      </c>
      <c r="J1044" s="171" t="n">
        <v>0.0268</v>
      </c>
      <c r="K1044" s="171" t="n">
        <v>0.1047</v>
      </c>
      <c r="L1044" s="65" t="inlineStr">
        <is>
          <t>交运局</t>
        </is>
      </c>
      <c r="M1044" s="65" t="inlineStr">
        <is>
          <t>公路局</t>
        </is>
      </c>
      <c r="N1044" s="29" t="n">
        <v>2020.12</v>
      </c>
      <c r="O1044" s="65" t="n"/>
    </row>
    <row r="1045" ht="33.75" customFormat="1" customHeight="1" s="2">
      <c r="A1045" s="26" t="inlineStr">
        <is>
          <t>(47)</t>
        </is>
      </c>
      <c r="B1045" s="29" t="inlineStr">
        <is>
          <t>小南沟粉子山村马庄组至韩川组砂砾路工程</t>
        </is>
      </c>
      <c r="C1045" s="29" t="inlineStr">
        <is>
          <t>续建</t>
        </is>
      </c>
      <c r="D1045" s="65" t="inlineStr">
        <is>
          <t>2020.03-2021.11</t>
        </is>
      </c>
      <c r="E1045" s="65" t="inlineStr">
        <is>
          <t>小南沟</t>
        </is>
      </c>
      <c r="F1045" s="62" t="inlineStr">
        <is>
          <t>建设砂砾路工程4.36公里。</t>
        </is>
      </c>
      <c r="G1045" s="29" t="n">
        <v>164.9132</v>
      </c>
      <c r="H1045" s="34" t="inlineStr">
        <is>
          <t>解决群众出行及运输困难的问题。</t>
        </is>
      </c>
      <c r="I1045" s="29" t="n">
        <v>1</v>
      </c>
      <c r="J1045" s="163" t="n">
        <v>0.0121</v>
      </c>
      <c r="K1045" s="163" t="n">
        <v>0.0522</v>
      </c>
      <c r="L1045" s="65" t="inlineStr">
        <is>
          <t>交运局</t>
        </is>
      </c>
      <c r="M1045" s="65" t="inlineStr">
        <is>
          <t>公路局</t>
        </is>
      </c>
      <c r="N1045" s="29" t="n">
        <v>2020.12</v>
      </c>
      <c r="O1045" s="65" t="n"/>
    </row>
    <row r="1046" ht="22.5" customFormat="1" customHeight="1" s="2">
      <c r="A1046" s="26" t="inlineStr">
        <is>
          <t>(48)</t>
        </is>
      </c>
      <c r="B1046" s="29" t="inlineStr">
        <is>
          <t>洪德镇苗河至大户塬油路工程</t>
        </is>
      </c>
      <c r="C1046" s="29" t="inlineStr">
        <is>
          <t>续建</t>
        </is>
      </c>
      <c r="D1046" s="65" t="inlineStr">
        <is>
          <t>2020.03-2021.11</t>
        </is>
      </c>
      <c r="E1046" s="65" t="inlineStr">
        <is>
          <t>洪德</t>
        </is>
      </c>
      <c r="F1046" s="62" t="inlineStr">
        <is>
          <t>建设油路工程9.462公里。</t>
        </is>
      </c>
      <c r="G1046" s="29" t="n">
        <v>850.9515</v>
      </c>
      <c r="H1046" s="34" t="inlineStr">
        <is>
          <t>解决群众出行及运输困难的问题。</t>
        </is>
      </c>
      <c r="I1046" s="29" t="n">
        <v>2</v>
      </c>
      <c r="J1046" s="163" t="n">
        <v>0.0092</v>
      </c>
      <c r="K1046" s="163" t="n">
        <v>0.0476</v>
      </c>
      <c r="L1046" s="65" t="inlineStr">
        <is>
          <t>交运局</t>
        </is>
      </c>
      <c r="M1046" s="65" t="inlineStr">
        <is>
          <t>公路局</t>
        </is>
      </c>
      <c r="N1046" s="29" t="n">
        <v>2020.12</v>
      </c>
      <c r="O1046" s="65" t="n"/>
    </row>
    <row r="1047" ht="22.5" customFormat="1" customHeight="1" s="2">
      <c r="A1047" s="26" t="inlineStr">
        <is>
          <t>(49)</t>
        </is>
      </c>
      <c r="B1047" s="29" t="inlineStr">
        <is>
          <t>毛井镇山西掌至芦家湾乡井川联网路</t>
        </is>
      </c>
      <c r="C1047" s="29" t="inlineStr">
        <is>
          <t>续建</t>
        </is>
      </c>
      <c r="D1047" s="65" t="inlineStr">
        <is>
          <t>2020.03-2021.11</t>
        </is>
      </c>
      <c r="E1047" s="65" t="inlineStr">
        <is>
          <t>毛井、芦家湾</t>
        </is>
      </c>
      <c r="F1047" s="62" t="inlineStr">
        <is>
          <t>建设油路工程17.62公里。</t>
        </is>
      </c>
      <c r="G1047" s="29" t="n">
        <v>1250.034</v>
      </c>
      <c r="H1047" s="34" t="inlineStr">
        <is>
          <t>解决群众出行及运输困难的问题。</t>
        </is>
      </c>
      <c r="I1047" s="29" t="n">
        <v>4</v>
      </c>
      <c r="J1047" s="163" t="n">
        <v>0.1045</v>
      </c>
      <c r="K1047" s="163" t="n">
        <v>0.1174</v>
      </c>
      <c r="L1047" s="65" t="inlineStr">
        <is>
          <t>交运局</t>
        </is>
      </c>
      <c r="M1047" s="65" t="inlineStr">
        <is>
          <t>公路局</t>
        </is>
      </c>
      <c r="N1047" s="29" t="n">
        <v>2020.12</v>
      </c>
      <c r="O1047" s="65" t="n"/>
    </row>
    <row r="1048" ht="33.75" customFormat="1" customHeight="1" s="2">
      <c r="A1048" s="26" t="inlineStr">
        <is>
          <t>(50)</t>
        </is>
      </c>
      <c r="B1048" s="29" t="inlineStr">
        <is>
          <t>樊家川镇马驿沟城子组至冉旗寨陈塬砂砾路工程</t>
        </is>
      </c>
      <c r="C1048" s="29" t="inlineStr">
        <is>
          <t>续建</t>
        </is>
      </c>
      <c r="D1048" s="65" t="inlineStr">
        <is>
          <t>2020.03-2021.11</t>
        </is>
      </c>
      <c r="E1048" s="65" t="inlineStr">
        <is>
          <t>樊家川、环城</t>
        </is>
      </c>
      <c r="F1048" s="62" t="inlineStr">
        <is>
          <t>建设砂砾路工程4.88公里。</t>
        </is>
      </c>
      <c r="G1048" s="29" t="n">
        <v>321.1493</v>
      </c>
      <c r="H1048" s="34" t="inlineStr">
        <is>
          <t>解决群众出行及运输困难的问题。</t>
        </is>
      </c>
      <c r="I1048" s="29" t="n">
        <v>1</v>
      </c>
      <c r="J1048" s="163" t="n">
        <v>0.0062</v>
      </c>
      <c r="K1048" s="163" t="n">
        <v>0.0326</v>
      </c>
      <c r="L1048" s="65" t="inlineStr">
        <is>
          <t>交运局</t>
        </is>
      </c>
      <c r="M1048" s="65" t="inlineStr">
        <is>
          <t>公路局</t>
        </is>
      </c>
      <c r="N1048" s="29" t="n">
        <v>2020.12</v>
      </c>
      <c r="O1048" s="65" t="n"/>
    </row>
    <row r="1049" ht="22.5" customFormat="1" customHeight="1" s="2">
      <c r="A1049" s="26" t="inlineStr">
        <is>
          <t>(51)</t>
        </is>
      </c>
      <c r="B1049" s="29" t="inlineStr">
        <is>
          <t>洪德镇寇河至211国道道路工程</t>
        </is>
      </c>
      <c r="C1049" s="29" t="inlineStr">
        <is>
          <t>续建</t>
        </is>
      </c>
      <c r="D1049" s="65" t="inlineStr">
        <is>
          <t>2020.03-2021.11</t>
        </is>
      </c>
      <c r="E1049" s="65" t="inlineStr">
        <is>
          <t>洪德</t>
        </is>
      </c>
      <c r="F1049" s="62" t="inlineStr">
        <is>
          <t>建设固化剂道路工程6.834公里。</t>
        </is>
      </c>
      <c r="G1049" s="163" t="n">
        <v>281.43</v>
      </c>
      <c r="H1049" s="34" t="inlineStr">
        <is>
          <t>解决群众出行及运输困难的问题。</t>
        </is>
      </c>
      <c r="I1049" s="29" t="n">
        <v>1</v>
      </c>
      <c r="J1049" s="163" t="n">
        <v>0.0158</v>
      </c>
      <c r="K1049" s="163" t="n">
        <v>0.079</v>
      </c>
      <c r="L1049" s="65" t="inlineStr">
        <is>
          <t>交运局</t>
        </is>
      </c>
      <c r="M1049" s="65" t="inlineStr">
        <is>
          <t>公路局</t>
        </is>
      </c>
      <c r="N1049" s="29" t="n">
        <v>2020.12</v>
      </c>
      <c r="O1049" s="65" t="n"/>
    </row>
    <row r="1050" ht="22.5" customFormat="1" customHeight="1" s="2">
      <c r="A1050" s="26" t="inlineStr">
        <is>
          <t>(52)</t>
        </is>
      </c>
      <c r="B1050" s="29" t="inlineStr">
        <is>
          <t>南湫乡岳后渠至黄天池组砂砾路工程</t>
        </is>
      </c>
      <c r="C1050" s="29" t="inlineStr">
        <is>
          <t>续建</t>
        </is>
      </c>
      <c r="D1050" s="65" t="inlineStr">
        <is>
          <t>2020.03-2021.11</t>
        </is>
      </c>
      <c r="E1050" s="65" t="inlineStr">
        <is>
          <t>南湫</t>
        </is>
      </c>
      <c r="F1050" s="62" t="inlineStr">
        <is>
          <t>建设砂砾路工程6.95公里。</t>
        </is>
      </c>
      <c r="G1050" s="163" t="n">
        <v>156.4432</v>
      </c>
      <c r="H1050" s="34" t="inlineStr">
        <is>
          <t>解决群众出行及运输困难的问题。</t>
        </is>
      </c>
      <c r="I1050" s="29" t="n">
        <v>1</v>
      </c>
      <c r="J1050" s="163" t="n">
        <v>0.0036</v>
      </c>
      <c r="K1050" s="163" t="n">
        <v>0.0151</v>
      </c>
      <c r="L1050" s="65" t="inlineStr">
        <is>
          <t>交运局</t>
        </is>
      </c>
      <c r="M1050" s="65" t="inlineStr">
        <is>
          <t>公路局</t>
        </is>
      </c>
      <c r="N1050" s="29" t="n">
        <v>2020.12</v>
      </c>
      <c r="O1050" s="65" t="n"/>
    </row>
    <row r="1051" ht="45" customFormat="1" customHeight="1" s="2">
      <c r="A1051" s="26" t="inlineStr">
        <is>
          <t>(53)</t>
        </is>
      </c>
      <c r="B1051" s="29" t="inlineStr">
        <is>
          <t>合道镇梁坪村西沟渠至柳树湾砂砾路工程（梁坪村漫水桥工程）</t>
        </is>
      </c>
      <c r="C1051" s="29" t="inlineStr">
        <is>
          <t>续建</t>
        </is>
      </c>
      <c r="D1051" s="65" t="inlineStr">
        <is>
          <t>2020.03-2021.11</t>
        </is>
      </c>
      <c r="E1051" s="65" t="inlineStr">
        <is>
          <t>合道</t>
        </is>
      </c>
      <c r="F1051" s="62" t="inlineStr">
        <is>
          <t>建设砂砾路工程5.577公里。</t>
        </is>
      </c>
      <c r="G1051" s="163" t="n">
        <v>244.6744</v>
      </c>
      <c r="H1051" s="34" t="inlineStr">
        <is>
          <t>解决群众出行及运输困难的问题。</t>
        </is>
      </c>
      <c r="I1051" s="104" t="n">
        <v>1</v>
      </c>
      <c r="J1051" s="179" t="n">
        <v>0.0035</v>
      </c>
      <c r="K1051" s="179" t="n">
        <v>0.0166</v>
      </c>
      <c r="L1051" s="65" t="inlineStr">
        <is>
          <t>交运局</t>
        </is>
      </c>
      <c r="M1051" s="65" t="inlineStr">
        <is>
          <t>公路局</t>
        </is>
      </c>
      <c r="N1051" s="29" t="n">
        <v>2020.12</v>
      </c>
      <c r="O1051" s="65" t="n"/>
    </row>
    <row r="1052" ht="33.75" customFormat="1" customHeight="1" s="2">
      <c r="A1052" s="26" t="inlineStr">
        <is>
          <t>(54)</t>
        </is>
      </c>
      <c r="B1052" s="29" t="inlineStr">
        <is>
          <t>演武乡佛岔至叶台碾子崾岘砂砾路工程（佛家岔村-叶台组）</t>
        </is>
      </c>
      <c r="C1052" s="29" t="inlineStr">
        <is>
          <t>续建</t>
        </is>
      </c>
      <c r="D1052" s="65" t="inlineStr">
        <is>
          <t>2020.03-2021.11</t>
        </is>
      </c>
      <c r="E1052" s="65" t="inlineStr">
        <is>
          <t>演武</t>
        </is>
      </c>
      <c r="F1052" s="62" t="inlineStr">
        <is>
          <t>建设砂砾路工程7.465公里。</t>
        </is>
      </c>
      <c r="G1052" s="163" t="n">
        <v>214.7398</v>
      </c>
      <c r="H1052" s="34" t="inlineStr">
        <is>
          <t>解决群众出行及运输困难的问题。</t>
        </is>
      </c>
      <c r="I1052" s="29" t="n">
        <v>1</v>
      </c>
      <c r="J1052" s="163" t="n">
        <v>0.0163</v>
      </c>
      <c r="K1052" s="163" t="n">
        <v>0.0765</v>
      </c>
      <c r="L1052" s="65" t="inlineStr">
        <is>
          <t>交运局</t>
        </is>
      </c>
      <c r="M1052" s="65" t="inlineStr">
        <is>
          <t>公路局</t>
        </is>
      </c>
      <c r="N1052" s="29" t="n">
        <v>2020.12</v>
      </c>
      <c r="O1052" s="65" t="n"/>
    </row>
    <row r="1053" ht="33.75" customFormat="1" customHeight="1" s="2">
      <c r="A1053" s="26" t="inlineStr">
        <is>
          <t>(55)</t>
        </is>
      </c>
      <c r="B1053" s="29" t="inlineStr">
        <is>
          <t>南湫代家洼双庙组至朱家山组通组砂砾路工程</t>
        </is>
      </c>
      <c r="C1053" s="29" t="inlineStr">
        <is>
          <t>续建</t>
        </is>
      </c>
      <c r="D1053" s="65" t="inlineStr">
        <is>
          <t>2020.03-2021.11</t>
        </is>
      </c>
      <c r="E1053" s="65" t="inlineStr">
        <is>
          <t>南湫</t>
        </is>
      </c>
      <c r="F1053" s="62" t="inlineStr">
        <is>
          <t>建设砂砾路工程8.586公里。</t>
        </is>
      </c>
      <c r="G1053" s="29" t="n">
        <v>177.176</v>
      </c>
      <c r="H1053" s="34" t="inlineStr">
        <is>
          <t>解决群众出行及运输困难的问题。</t>
        </is>
      </c>
      <c r="I1053" s="29" t="n">
        <v>1</v>
      </c>
      <c r="J1053" s="163" t="n">
        <v>0.0363</v>
      </c>
      <c r="K1053" s="163" t="n">
        <v>0.1291</v>
      </c>
      <c r="L1053" s="65" t="inlineStr">
        <is>
          <t>交运局</t>
        </is>
      </c>
      <c r="M1053" s="65" t="inlineStr">
        <is>
          <t>公路局</t>
        </is>
      </c>
      <c r="N1053" s="29" t="n">
        <v>2020.12</v>
      </c>
      <c r="O1053" s="65" t="n"/>
    </row>
    <row r="1054" ht="33.75" customFormat="1" customHeight="1" s="2">
      <c r="A1054" s="26" t="inlineStr">
        <is>
          <t>(56)</t>
        </is>
      </c>
      <c r="B1054" s="29" t="inlineStr">
        <is>
          <t>毛井镇高家洼村至温汉渠组柏油(沥青)路建设项目</t>
        </is>
      </c>
      <c r="C1054" s="29" t="inlineStr">
        <is>
          <t>续建</t>
        </is>
      </c>
      <c r="D1054" s="65" t="inlineStr">
        <is>
          <t>2020.03-2021.11</t>
        </is>
      </c>
      <c r="E1054" s="65" t="inlineStr">
        <is>
          <t>毛井</t>
        </is>
      </c>
      <c r="F1054" s="62" t="inlineStr">
        <is>
          <t>建设沥青路工程7.9公里。</t>
        </is>
      </c>
      <c r="G1054" s="29" t="n">
        <v>591.7671</v>
      </c>
      <c r="H1054" s="34" t="inlineStr">
        <is>
          <t>解决群众出行及运输困难的问题。</t>
        </is>
      </c>
      <c r="I1054" s="65" t="n">
        <v>1</v>
      </c>
      <c r="J1054" s="164" t="n">
        <v>0.0069</v>
      </c>
      <c r="K1054" s="164" t="n">
        <v>0.0336</v>
      </c>
      <c r="L1054" s="65" t="inlineStr">
        <is>
          <t>交运局</t>
        </is>
      </c>
      <c r="M1054" s="65" t="inlineStr">
        <is>
          <t>公路局</t>
        </is>
      </c>
      <c r="N1054" s="29" t="n">
        <v>2020.12</v>
      </c>
      <c r="O1054" s="65" t="n"/>
    </row>
    <row r="1055" ht="33.75" customFormat="1" customHeight="1" s="2">
      <c r="A1055" s="26" t="inlineStr">
        <is>
          <t>(57)</t>
        </is>
      </c>
      <c r="B1055" s="29" t="inlineStr">
        <is>
          <t>范家湾至冰淋岔公路(范家湾至马塬段)提质改造示范路工程</t>
        </is>
      </c>
      <c r="C1055" s="29" t="inlineStr">
        <is>
          <t>新建</t>
        </is>
      </c>
      <c r="D1055" s="65" t="inlineStr">
        <is>
          <t>2021.03-2021.11</t>
        </is>
      </c>
      <c r="E1055" s="65" t="inlineStr">
        <is>
          <t>曲子</t>
        </is>
      </c>
      <c r="F1055" s="62" t="inlineStr">
        <is>
          <t>新建油路工程4.93公里。</t>
        </is>
      </c>
      <c r="G1055" s="163" t="n">
        <v>343.5805</v>
      </c>
      <c r="H1055" s="34" t="inlineStr">
        <is>
          <t>解决群众出行及运输困难的问题。</t>
        </is>
      </c>
      <c r="I1055" s="29" t="n">
        <v>1</v>
      </c>
      <c r="J1055" s="163" t="n">
        <v>0.0075</v>
      </c>
      <c r="K1055" s="163" t="n">
        <v>0.024</v>
      </c>
      <c r="L1055" s="65" t="inlineStr">
        <is>
          <t>交运局</t>
        </is>
      </c>
      <c r="M1055" s="65" t="inlineStr">
        <is>
          <t>公路局</t>
        </is>
      </c>
      <c r="N1055" s="29" t="n">
        <v>2020.12</v>
      </c>
      <c r="O1055" s="65" t="n"/>
    </row>
    <row r="1056" ht="33.75" customFormat="1" customHeight="1" s="2">
      <c r="A1056" s="26" t="inlineStr">
        <is>
          <t>(58)</t>
        </is>
      </c>
      <c r="B1056" s="29" t="inlineStr">
        <is>
          <t>洪德镇耿塬畔村至耿塬畔组平安村组示范路工程</t>
        </is>
      </c>
      <c r="C1056" s="29" t="inlineStr">
        <is>
          <t>新建</t>
        </is>
      </c>
      <c r="D1056" s="65" t="inlineStr">
        <is>
          <t>2021.03-2021.11</t>
        </is>
      </c>
      <c r="E1056" s="65" t="inlineStr">
        <is>
          <t>洪德</t>
        </is>
      </c>
      <c r="F1056" s="62" t="inlineStr">
        <is>
          <t>新建油路工程3.815公里。</t>
        </is>
      </c>
      <c r="G1056" s="29" t="n">
        <v>321.8186</v>
      </c>
      <c r="H1056" s="34" t="inlineStr">
        <is>
          <t>解决群众出行及运输困难的问题。</t>
        </is>
      </c>
      <c r="I1056" s="29" t="n">
        <v>1</v>
      </c>
      <c r="J1056" s="163" t="n">
        <v>0.0041</v>
      </c>
      <c r="K1056" s="163" t="n">
        <v>0.0125</v>
      </c>
      <c r="L1056" s="65" t="inlineStr">
        <is>
          <t>交运局</t>
        </is>
      </c>
      <c r="M1056" s="65" t="inlineStr">
        <is>
          <t>公路局</t>
        </is>
      </c>
      <c r="N1056" s="29" t="n">
        <v>2020.12</v>
      </c>
      <c r="O1056" s="65" t="n"/>
    </row>
    <row r="1057" ht="22.5" customFormat="1" customHeight="1" s="2">
      <c r="A1057" s="26" t="inlineStr">
        <is>
          <t>(59)</t>
        </is>
      </c>
      <c r="B1057" s="65" t="inlineStr">
        <is>
          <t>环城至白草塬油路改建工程</t>
        </is>
      </c>
      <c r="C1057" s="65" t="inlineStr">
        <is>
          <t>新建</t>
        </is>
      </c>
      <c r="D1057" s="65" t="inlineStr">
        <is>
          <t>2021.03-2021.11</t>
        </is>
      </c>
      <c r="E1057" s="65" t="inlineStr">
        <is>
          <t>环城</t>
        </is>
      </c>
      <c r="F1057" s="34" t="inlineStr">
        <is>
          <t>改建油路工程5.56公里。</t>
        </is>
      </c>
      <c r="G1057" s="65" t="n">
        <v>1300</v>
      </c>
      <c r="H1057" s="34" t="inlineStr">
        <is>
          <t>解决群众出行及运输困难的问题。</t>
        </is>
      </c>
      <c r="I1057" s="65" t="n">
        <v>0</v>
      </c>
      <c r="J1057" s="164" t="n">
        <v>0.0024</v>
      </c>
      <c r="K1057" s="164" t="n">
        <v>0.008999999999999999</v>
      </c>
      <c r="L1057" s="65" t="inlineStr">
        <is>
          <t>交运局</t>
        </is>
      </c>
      <c r="M1057" s="65" t="inlineStr">
        <is>
          <t>公路局</t>
        </is>
      </c>
      <c r="N1057" s="29" t="n">
        <v>2020.12</v>
      </c>
      <c r="O1057" s="65" t="n"/>
    </row>
    <row r="1058" ht="45" customFormat="1" customHeight="1" s="2">
      <c r="A1058" s="26" t="inlineStr">
        <is>
          <t>(60)</t>
        </is>
      </c>
      <c r="B1058" s="65" t="inlineStr">
        <is>
          <t>八珠乡塔儿咀村部至马莲掌村温家湾崾岘、骆驼圈至华池刘沟岔砂砾路工程</t>
        </is>
      </c>
      <c r="C1058" s="65" t="inlineStr">
        <is>
          <t>新建</t>
        </is>
      </c>
      <c r="D1058" s="65" t="inlineStr">
        <is>
          <t>2021.03-2021.11</t>
        </is>
      </c>
      <c r="E1058" s="65" t="inlineStr">
        <is>
          <t>八珠</t>
        </is>
      </c>
      <c r="F1058" s="34" t="inlineStr">
        <is>
          <t>新建砂砾路工程4.49公里。</t>
        </is>
      </c>
      <c r="G1058" s="65" t="n">
        <v>159.8035</v>
      </c>
      <c r="H1058" s="34" t="inlineStr">
        <is>
          <t>解决群众出行及运输困难的问题。</t>
        </is>
      </c>
      <c r="I1058" s="65" t="n">
        <v>3</v>
      </c>
      <c r="J1058" s="164" t="n">
        <v>0.01</v>
      </c>
      <c r="K1058" s="164" t="n">
        <v>0.0582</v>
      </c>
      <c r="L1058" s="65" t="inlineStr">
        <is>
          <t>交运局</t>
        </is>
      </c>
      <c r="M1058" s="65" t="inlineStr">
        <is>
          <t>公路局</t>
        </is>
      </c>
      <c r="N1058" s="29" t="n">
        <v>2020.12</v>
      </c>
      <c r="O1058" s="65" t="n"/>
    </row>
    <row r="1059" ht="33.75" customFormat="1" customHeight="1" s="2">
      <c r="A1059" s="26" t="inlineStr">
        <is>
          <t>(61)</t>
        </is>
      </c>
      <c r="B1059" s="65" t="inlineStr">
        <is>
          <t>环城镇十八里刘台至鸳鸯沟天子塬村组油路工程</t>
        </is>
      </c>
      <c r="C1059" s="65" t="inlineStr">
        <is>
          <t>新建</t>
        </is>
      </c>
      <c r="D1059" s="65" t="inlineStr">
        <is>
          <t>2021.03-2021.11</t>
        </is>
      </c>
      <c r="E1059" s="65" t="inlineStr">
        <is>
          <t>环城</t>
        </is>
      </c>
      <c r="F1059" s="34" t="inlineStr">
        <is>
          <t>新建油路工程5.94公里。</t>
        </is>
      </c>
      <c r="G1059" s="65" t="n">
        <v>455.8931</v>
      </c>
      <c r="H1059" s="34" t="inlineStr">
        <is>
          <t>解决群众出行及运输困难的问题。</t>
        </is>
      </c>
      <c r="I1059" s="65" t="n">
        <v>2</v>
      </c>
      <c r="J1059" s="164" t="n">
        <v>0.012</v>
      </c>
      <c r="K1059" s="164" t="n">
        <v>0.0503</v>
      </c>
      <c r="L1059" s="65" t="inlineStr">
        <is>
          <t>交运局</t>
        </is>
      </c>
      <c r="M1059" s="65" t="inlineStr">
        <is>
          <t>公路局</t>
        </is>
      </c>
      <c r="N1059" s="29" t="n">
        <v>2020.12</v>
      </c>
      <c r="O1059" s="65" t="n"/>
    </row>
    <row r="1060" ht="45" customFormat="1" customHeight="1" s="2">
      <c r="A1060" s="26" t="inlineStr">
        <is>
          <t>(62)</t>
        </is>
      </c>
      <c r="B1060" s="65" t="inlineStr">
        <is>
          <t>合道镇陶洼子钻洞子组吊庄渠至陈旗塬村陈旗塬组袁家庄砂砾路工程</t>
        </is>
      </c>
      <c r="C1060" s="65" t="inlineStr">
        <is>
          <t>新建</t>
        </is>
      </c>
      <c r="D1060" s="65" t="inlineStr">
        <is>
          <t>2021.03-2021.11</t>
        </is>
      </c>
      <c r="E1060" s="65" t="inlineStr">
        <is>
          <t>合道</t>
        </is>
      </c>
      <c r="F1060" s="34" t="inlineStr">
        <is>
          <t>新建砂砾路工程5.84公里。</t>
        </is>
      </c>
      <c r="G1060" s="65" t="n">
        <v>127.0531</v>
      </c>
      <c r="H1060" s="34" t="inlineStr">
        <is>
          <t>解决群众出行及运输困难的问题。</t>
        </is>
      </c>
      <c r="I1060" s="65" t="n">
        <v>2</v>
      </c>
      <c r="J1060" s="164" t="n">
        <v>0.0024</v>
      </c>
      <c r="K1060" s="164" t="n">
        <v>0.0102</v>
      </c>
      <c r="L1060" s="65" t="inlineStr">
        <is>
          <t>交运局</t>
        </is>
      </c>
      <c r="M1060" s="65" t="inlineStr">
        <is>
          <t>公路局</t>
        </is>
      </c>
      <c r="N1060" s="29" t="n">
        <v>2020.12</v>
      </c>
      <c r="O1060" s="65" t="n"/>
    </row>
    <row r="1061" ht="33.75" customFormat="1" customHeight="1" s="2">
      <c r="A1061" s="26" t="inlineStr">
        <is>
          <t>(63)</t>
        </is>
      </c>
      <c r="B1061" s="65" t="inlineStr">
        <is>
          <t>曲子镇宋家塬村村部至李旗沟组、李家塬组砂砾路工程</t>
        </is>
      </c>
      <c r="C1061" s="65" t="inlineStr">
        <is>
          <t>新建</t>
        </is>
      </c>
      <c r="D1061" s="65" t="inlineStr">
        <is>
          <t>2021.03-2021.11</t>
        </is>
      </c>
      <c r="E1061" s="65" t="inlineStr">
        <is>
          <t>曲子</t>
        </is>
      </c>
      <c r="F1061" s="34" t="inlineStr">
        <is>
          <t>新建砂砾路工程17.892公里。</t>
        </is>
      </c>
      <c r="G1061" s="65" t="n">
        <v>580.5632000000001</v>
      </c>
      <c r="H1061" s="34" t="inlineStr">
        <is>
          <t>解决群众出行及运输困难的问题。</t>
        </is>
      </c>
      <c r="I1061" s="65" t="n">
        <v>1</v>
      </c>
      <c r="J1061" s="164" t="n">
        <v>0.0005999999999999999</v>
      </c>
      <c r="K1061" s="164" t="n">
        <v>0.0027</v>
      </c>
      <c r="L1061" s="65" t="inlineStr">
        <is>
          <t>交运局</t>
        </is>
      </c>
      <c r="M1061" s="65" t="inlineStr">
        <is>
          <t>公路局</t>
        </is>
      </c>
      <c r="N1061" s="29" t="n">
        <v>2020.12</v>
      </c>
      <c r="O1061" s="65" t="n"/>
    </row>
    <row r="1062" ht="22.5" customFormat="1" customHeight="1" s="2">
      <c r="A1062" s="26" t="inlineStr">
        <is>
          <t>(64)</t>
        </is>
      </c>
      <c r="B1062" s="65" t="inlineStr">
        <is>
          <t>合道镇赵塬至小王沟砂砾路工程</t>
        </is>
      </c>
      <c r="C1062" s="65" t="inlineStr">
        <is>
          <t>新建</t>
        </is>
      </c>
      <c r="D1062" s="65" t="inlineStr">
        <is>
          <t>2021.03-2021.11</t>
        </is>
      </c>
      <c r="E1062" s="65" t="inlineStr">
        <is>
          <t>合道</t>
        </is>
      </c>
      <c r="F1062" s="34" t="inlineStr">
        <is>
          <t>新建砂砾路工程5.558公里。</t>
        </is>
      </c>
      <c r="G1062" s="65" t="n">
        <v>286.9629</v>
      </c>
      <c r="H1062" s="34" t="inlineStr">
        <is>
          <t>解决群众出行及运输困难的问题。</t>
        </is>
      </c>
      <c r="I1062" s="65" t="n">
        <v>1</v>
      </c>
      <c r="J1062" s="164" t="n">
        <v>0.0016</v>
      </c>
      <c r="K1062" s="164" t="n">
        <v>0.0058</v>
      </c>
      <c r="L1062" s="65" t="inlineStr">
        <is>
          <t>交运局</t>
        </is>
      </c>
      <c r="M1062" s="65" t="inlineStr">
        <is>
          <t>公路局</t>
        </is>
      </c>
      <c r="N1062" s="29" t="n">
        <v>2020.12</v>
      </c>
      <c r="O1062" s="65" t="n"/>
    </row>
    <row r="1063" ht="33.75" customFormat="1" customHeight="1" s="2">
      <c r="A1063" s="26" t="inlineStr">
        <is>
          <t>(65)</t>
        </is>
      </c>
      <c r="B1063" s="65" t="inlineStr">
        <is>
          <t>毛井镇丁莲掌村湖羊标准化养殖示范合作社油路工程</t>
        </is>
      </c>
      <c r="C1063" s="65" t="inlineStr">
        <is>
          <t>新建</t>
        </is>
      </c>
      <c r="D1063" s="65" t="inlineStr">
        <is>
          <t>2021.03-2021.11</t>
        </is>
      </c>
      <c r="E1063" s="65" t="inlineStr">
        <is>
          <t>毛井</t>
        </is>
      </c>
      <c r="F1063" s="34" t="inlineStr">
        <is>
          <t>新建油路工程2.8公里。</t>
        </is>
      </c>
      <c r="G1063" s="65" t="n">
        <v>106.6822</v>
      </c>
      <c r="H1063" s="34" t="inlineStr">
        <is>
          <t>解决群众出行及运输困难的问题。</t>
        </is>
      </c>
      <c r="I1063" s="65" t="n">
        <v>1</v>
      </c>
      <c r="J1063" s="164" t="n">
        <v>0.0049</v>
      </c>
      <c r="K1063" s="164" t="n">
        <v>0.0194</v>
      </c>
      <c r="L1063" s="65" t="inlineStr">
        <is>
          <t>交运局</t>
        </is>
      </c>
      <c r="M1063" s="65" t="inlineStr">
        <is>
          <t>公路局</t>
        </is>
      </c>
      <c r="N1063" s="29" t="n">
        <v>2020.12</v>
      </c>
      <c r="O1063" s="65" t="n"/>
    </row>
    <row r="1064" ht="33.75" customFormat="1" customHeight="1" s="2">
      <c r="A1064" s="26" t="inlineStr">
        <is>
          <t>(66)</t>
        </is>
      </c>
      <c r="B1064" s="65" t="inlineStr">
        <is>
          <t>曲子镇塘掌湖羊标准化养殖示范专业合作社道路工程</t>
        </is>
      </c>
      <c r="C1064" s="65" t="inlineStr">
        <is>
          <t>新建</t>
        </is>
      </c>
      <c r="D1064" s="65" t="inlineStr">
        <is>
          <t>2021.03-2021.11</t>
        </is>
      </c>
      <c r="E1064" s="65" t="inlineStr">
        <is>
          <t>曲子</t>
        </is>
      </c>
      <c r="F1064" s="34" t="inlineStr">
        <is>
          <t>新建道路工程0.695公里。</t>
        </is>
      </c>
      <c r="G1064" s="65" t="n">
        <v>11.1158</v>
      </c>
      <c r="H1064" s="34" t="inlineStr">
        <is>
          <t>解决群众出行及运输困难的问题。</t>
        </is>
      </c>
      <c r="I1064" s="65" t="n">
        <v>1</v>
      </c>
      <c r="J1064" s="164" t="n">
        <v>0.0008</v>
      </c>
      <c r="K1064" s="164" t="n">
        <v>0.0027</v>
      </c>
      <c r="L1064" s="65" t="inlineStr">
        <is>
          <t>交运局</t>
        </is>
      </c>
      <c r="M1064" s="65" t="inlineStr">
        <is>
          <t>公路局</t>
        </is>
      </c>
      <c r="N1064" s="29" t="n">
        <v>2020.12</v>
      </c>
      <c r="O1064" s="65" t="n"/>
    </row>
    <row r="1065" ht="22.5" customFormat="1" customHeight="1" s="2">
      <c r="A1065" s="26" t="inlineStr">
        <is>
          <t>(67)</t>
        </is>
      </c>
      <c r="B1065" s="65" t="inlineStr">
        <is>
          <t>辛坪村李家山至敬家山油路</t>
        </is>
      </c>
      <c r="C1065" s="65" t="inlineStr">
        <is>
          <t>新建</t>
        </is>
      </c>
      <c r="D1065" s="65" t="inlineStr">
        <is>
          <t>2021.03-2021.11</t>
        </is>
      </c>
      <c r="E1065" s="65" t="inlineStr">
        <is>
          <t>合道</t>
        </is>
      </c>
      <c r="F1065" s="34" t="inlineStr">
        <is>
          <t>新建油路6.2公里。</t>
        </is>
      </c>
      <c r="G1065" s="65" t="n">
        <v>506</v>
      </c>
      <c r="H1065" s="34" t="inlineStr">
        <is>
          <t>解决群众出行及运输困难的问题。</t>
        </is>
      </c>
      <c r="I1065" s="65" t="n">
        <v>1</v>
      </c>
      <c r="J1065" s="164" t="n">
        <v>0.0188</v>
      </c>
      <c r="K1065" s="164" t="n">
        <v>0.08069999999999999</v>
      </c>
      <c r="L1065" s="65" t="inlineStr">
        <is>
          <t>交运局</t>
        </is>
      </c>
      <c r="M1065" s="65" t="inlineStr">
        <is>
          <t>公路局</t>
        </is>
      </c>
      <c r="N1065" s="29" t="n">
        <v>2020.12</v>
      </c>
      <c r="O1065" s="65" t="n"/>
    </row>
    <row r="1066" ht="22.5" customFormat="1" customHeight="1" s="2">
      <c r="A1066" s="26" t="inlineStr">
        <is>
          <t>(68)</t>
        </is>
      </c>
      <c r="B1066" s="65" t="inlineStr">
        <is>
          <t>合道镇红崖洼村新区油路（湾儿崖桥梁）</t>
        </is>
      </c>
      <c r="C1066" s="65" t="inlineStr">
        <is>
          <t>新建</t>
        </is>
      </c>
      <c r="D1066" s="65" t="inlineStr">
        <is>
          <t>2021.03-2021.11</t>
        </is>
      </c>
      <c r="E1066" s="65" t="inlineStr">
        <is>
          <t>合道</t>
        </is>
      </c>
      <c r="F1066" s="34" t="inlineStr">
        <is>
          <t>新建油路2公里。</t>
        </is>
      </c>
      <c r="G1066" s="65" t="n">
        <v>875</v>
      </c>
      <c r="H1066" s="34" t="inlineStr">
        <is>
          <t>解决群众出行及运输困难的问题。</t>
        </is>
      </c>
      <c r="I1066" s="65" t="n">
        <v>1</v>
      </c>
      <c r="J1066" s="164" t="n">
        <v>0.0129</v>
      </c>
      <c r="K1066" s="164" t="n">
        <v>0.0565</v>
      </c>
      <c r="L1066" s="65" t="inlineStr">
        <is>
          <t>交运局</t>
        </is>
      </c>
      <c r="M1066" s="65" t="inlineStr">
        <is>
          <t>公路局</t>
        </is>
      </c>
      <c r="N1066" s="29" t="n">
        <v>2020.12</v>
      </c>
      <c r="O1066" s="65" t="n"/>
    </row>
    <row r="1067" ht="22.5" customFormat="1" customHeight="1" s="2">
      <c r="A1067" s="26" t="inlineStr">
        <is>
          <t>(69)</t>
        </is>
      </c>
      <c r="B1067" s="65" t="inlineStr">
        <is>
          <t>合道镇寨子坪柳洼组至路坪瓦厂油路</t>
        </is>
      </c>
      <c r="C1067" s="65" t="inlineStr">
        <is>
          <t>新建</t>
        </is>
      </c>
      <c r="D1067" s="65" t="inlineStr">
        <is>
          <t>2021.03-2021.11</t>
        </is>
      </c>
      <c r="E1067" s="65" t="inlineStr">
        <is>
          <t>合道</t>
        </is>
      </c>
      <c r="F1067" s="34" t="inlineStr">
        <is>
          <t>新建油路工程4.565公里。</t>
        </is>
      </c>
      <c r="G1067" s="65" t="n">
        <v>260</v>
      </c>
      <c r="H1067" s="34" t="inlineStr">
        <is>
          <t>解决群众出行及运输困难的问题。</t>
        </is>
      </c>
      <c r="I1067" s="65" t="n">
        <v>1</v>
      </c>
      <c r="J1067" s="164" t="n">
        <v>0.0067</v>
      </c>
      <c r="K1067" s="164" t="n">
        <v>0.0283</v>
      </c>
      <c r="L1067" s="65" t="inlineStr">
        <is>
          <t>交运局</t>
        </is>
      </c>
      <c r="M1067" s="65" t="inlineStr">
        <is>
          <t>公路局</t>
        </is>
      </c>
      <c r="N1067" s="29" t="n">
        <v>2020.12</v>
      </c>
      <c r="O1067" s="65" t="n"/>
    </row>
    <row r="1068" ht="22.5" customFormat="1" customHeight="1" s="2">
      <c r="A1068" s="26" t="inlineStr">
        <is>
          <t>(70)</t>
        </is>
      </c>
      <c r="B1068" s="65" t="inlineStr">
        <is>
          <t>殷屈河村贾塬组张塬至老虎梁砂砾路</t>
        </is>
      </c>
      <c r="C1068" s="65" t="inlineStr">
        <is>
          <t>新建</t>
        </is>
      </c>
      <c r="D1068" s="65" t="inlineStr">
        <is>
          <t>2021.03-2021.11</t>
        </is>
      </c>
      <c r="E1068" s="65" t="inlineStr">
        <is>
          <t>天池</t>
        </is>
      </c>
      <c r="F1068" s="34" t="inlineStr">
        <is>
          <t>新建砂砾路4.6公里。</t>
        </is>
      </c>
      <c r="G1068" s="65" t="n">
        <v>161</v>
      </c>
      <c r="H1068" s="34" t="inlineStr">
        <is>
          <t>解决群众出行及运输困难的问题。</t>
        </is>
      </c>
      <c r="I1068" s="65" t="n">
        <v>1</v>
      </c>
      <c r="J1068" s="164" t="n">
        <v>0.0039</v>
      </c>
      <c r="K1068" s="164" t="n">
        <v>0.0174</v>
      </c>
      <c r="L1068" s="65" t="inlineStr">
        <is>
          <t>交运局</t>
        </is>
      </c>
      <c r="M1068" s="65" t="inlineStr">
        <is>
          <t>公路局</t>
        </is>
      </c>
      <c r="N1068" s="29" t="n">
        <v>2020.12</v>
      </c>
      <c r="O1068" s="65" t="n"/>
    </row>
    <row r="1069" ht="22.5" customFormat="1" customHeight="1" s="2">
      <c r="A1069" s="26" t="inlineStr">
        <is>
          <t>(71)</t>
        </is>
      </c>
      <c r="B1069" s="65" t="inlineStr">
        <is>
          <t>砂井子至杨拐沟何家山道路工程</t>
        </is>
      </c>
      <c r="C1069" s="65" t="inlineStr">
        <is>
          <t>新建</t>
        </is>
      </c>
      <c r="D1069" s="65" t="inlineStr">
        <is>
          <t>2021.03-2021.11</t>
        </is>
      </c>
      <c r="E1069" s="65" t="inlineStr">
        <is>
          <t>虎洞</t>
        </is>
      </c>
      <c r="F1069" s="34" t="inlineStr">
        <is>
          <t>新建道路工程11公里。</t>
        </is>
      </c>
      <c r="G1069" s="65" t="n">
        <v>446</v>
      </c>
      <c r="H1069" s="34" t="inlineStr">
        <is>
          <t>解决群众出行及运输困难的问题。</t>
        </is>
      </c>
      <c r="I1069" s="65" t="n">
        <v>1</v>
      </c>
      <c r="J1069" s="164" t="n">
        <v>0.008399999999999999</v>
      </c>
      <c r="K1069" s="164" t="n">
        <v>0.0378</v>
      </c>
      <c r="L1069" s="65" t="inlineStr">
        <is>
          <t>交运局</t>
        </is>
      </c>
      <c r="M1069" s="65" t="inlineStr">
        <is>
          <t>公路局</t>
        </is>
      </c>
      <c r="N1069" s="29" t="n">
        <v>2020.12</v>
      </c>
      <c r="O1069" s="65" t="n"/>
    </row>
    <row r="1070" ht="22.5" customFormat="1" customHeight="1" s="2">
      <c r="A1070" s="26" t="inlineStr">
        <is>
          <t>(72)</t>
        </is>
      </c>
      <c r="B1070" s="65" t="inlineStr">
        <is>
          <t>许掌村部崾岘至柳沟沿组道路工程</t>
        </is>
      </c>
      <c r="C1070" s="65" t="inlineStr">
        <is>
          <t>新建</t>
        </is>
      </c>
      <c r="D1070" s="65" t="inlineStr">
        <is>
          <t>2021.03-2021.11</t>
        </is>
      </c>
      <c r="E1070" s="65" t="inlineStr">
        <is>
          <t>小南沟</t>
        </is>
      </c>
      <c r="F1070" s="34" t="inlineStr">
        <is>
          <t>新建道路工程6公里。</t>
        </is>
      </c>
      <c r="G1070" s="65" t="n">
        <v>422</v>
      </c>
      <c r="H1070" s="34" t="inlineStr">
        <is>
          <t>解决群众出行及运输困难的问题。</t>
        </is>
      </c>
      <c r="I1070" s="65" t="n">
        <v>1</v>
      </c>
      <c r="J1070" s="164" t="n">
        <v>0.0034</v>
      </c>
      <c r="K1070" s="164" t="n">
        <v>0.0151</v>
      </c>
      <c r="L1070" s="65" t="inlineStr">
        <is>
          <t>交运局</t>
        </is>
      </c>
      <c r="M1070" s="65" t="inlineStr">
        <is>
          <t>公路局</t>
        </is>
      </c>
      <c r="N1070" s="29" t="n">
        <v>2020.12</v>
      </c>
      <c r="O1070" s="65" t="n"/>
    </row>
    <row r="1071" ht="33.75" customFormat="1" customHeight="1" s="2">
      <c r="A1071" s="26" t="inlineStr">
        <is>
          <t>(73)</t>
        </is>
      </c>
      <c r="B1071" s="65" t="inlineStr">
        <is>
          <t>车道镇元峁村连井组老家壕口至古儿岔村组硬化路</t>
        </is>
      </c>
      <c r="C1071" s="65" t="inlineStr">
        <is>
          <t>新建</t>
        </is>
      </c>
      <c r="D1071" s="65" t="inlineStr">
        <is>
          <t>2021.03-2021.11</t>
        </is>
      </c>
      <c r="E1071" s="65" t="inlineStr">
        <is>
          <t>车道</t>
        </is>
      </c>
      <c r="F1071" s="34" t="inlineStr">
        <is>
          <t>新建硬化路5.2公里。</t>
        </is>
      </c>
      <c r="G1071" s="65" t="n">
        <v>442</v>
      </c>
      <c r="H1071" s="34" t="inlineStr">
        <is>
          <t>解决群众出行及运输困难的问题。</t>
        </is>
      </c>
      <c r="I1071" s="65" t="n">
        <v>1</v>
      </c>
      <c r="J1071" s="164" t="n">
        <v>0.0046</v>
      </c>
      <c r="K1071" s="164" t="n">
        <v>0.0202</v>
      </c>
      <c r="L1071" s="65" t="inlineStr">
        <is>
          <t>交运局</t>
        </is>
      </c>
      <c r="M1071" s="65" t="inlineStr">
        <is>
          <t>公路局</t>
        </is>
      </c>
      <c r="N1071" s="29" t="n">
        <v>2020.12</v>
      </c>
      <c r="O1071" s="65" t="n"/>
    </row>
    <row r="1072" ht="33.75" customFormat="1" customHeight="1" s="2">
      <c r="A1072" s="26" t="inlineStr">
        <is>
          <t>(74)</t>
        </is>
      </c>
      <c r="B1072" s="65" t="inlineStr">
        <is>
          <t>黑城岔村黄家泉至耿河村耿河至早流渠村买原砂砾路</t>
        </is>
      </c>
      <c r="C1072" s="65" t="inlineStr">
        <is>
          <t>新建</t>
        </is>
      </c>
      <c r="D1072" s="65" t="inlineStr">
        <is>
          <t>2021.03-2021.11</t>
        </is>
      </c>
      <c r="E1072" s="65" t="inlineStr">
        <is>
          <t>耿湾</t>
        </is>
      </c>
      <c r="F1072" s="34" t="inlineStr">
        <is>
          <t>新建砂砾路15公里。</t>
        </is>
      </c>
      <c r="G1072" s="65" t="n">
        <v>560</v>
      </c>
      <c r="H1072" s="34" t="inlineStr">
        <is>
          <t>解决群众出行及运输困难的问题。</t>
        </is>
      </c>
      <c r="I1072" s="65" t="n">
        <v>1</v>
      </c>
      <c r="J1072" s="164" t="n">
        <v>0.0055</v>
      </c>
      <c r="K1072" s="164" t="n">
        <v>0.0278</v>
      </c>
      <c r="L1072" s="65" t="inlineStr">
        <is>
          <t>交运局</t>
        </is>
      </c>
      <c r="M1072" s="65" t="inlineStr">
        <is>
          <t>公路局</t>
        </is>
      </c>
      <c r="N1072" s="29" t="n">
        <v>2020.12</v>
      </c>
      <c r="O1072" s="65" t="n"/>
    </row>
    <row r="1073" ht="22.5" customFormat="1" customHeight="1" s="2">
      <c r="A1073" s="26" t="inlineStr">
        <is>
          <t>(75)</t>
        </is>
      </c>
      <c r="B1073" s="65" t="inlineStr">
        <is>
          <t>洪德镇肖关村凉水湾组道路</t>
        </is>
      </c>
      <c r="C1073" s="65" t="inlineStr">
        <is>
          <t>新建</t>
        </is>
      </c>
      <c r="D1073" s="65" t="inlineStr">
        <is>
          <t>2021.03-2021.12</t>
        </is>
      </c>
      <c r="E1073" s="65" t="inlineStr">
        <is>
          <t>洪德</t>
        </is>
      </c>
      <c r="F1073" s="34" t="inlineStr">
        <is>
          <t>新建水泥路工程1.95公里。</t>
        </is>
      </c>
      <c r="G1073" s="65" t="n">
        <v>160</v>
      </c>
      <c r="H1073" s="34" t="inlineStr">
        <is>
          <t>解决群众出行及运输困难的问题。</t>
        </is>
      </c>
      <c r="I1073" s="65" t="n">
        <v>1</v>
      </c>
      <c r="J1073" s="164" t="n">
        <v>0.0031</v>
      </c>
      <c r="K1073" s="164" t="n">
        <v>0.0189</v>
      </c>
      <c r="L1073" s="65" t="inlineStr">
        <is>
          <t>交运局</t>
        </is>
      </c>
      <c r="M1073" s="65" t="inlineStr">
        <is>
          <t>公路局</t>
        </is>
      </c>
      <c r="N1073" s="29" t="n">
        <v>2020.12</v>
      </c>
      <c r="O1073" s="65" t="n"/>
    </row>
    <row r="1074" ht="22.5" customFormat="1" customHeight="1" s="2">
      <c r="A1074" s="26" t="inlineStr">
        <is>
          <t>(76)</t>
        </is>
      </c>
      <c r="B1074" s="65" t="inlineStr">
        <is>
          <t>王团庄村转台组至耿湾乡郜庄组油路</t>
        </is>
      </c>
      <c r="C1074" s="65" t="inlineStr">
        <is>
          <t>新建</t>
        </is>
      </c>
      <c r="D1074" s="65" t="inlineStr">
        <is>
          <t>2021.03-2021.11</t>
        </is>
      </c>
      <c r="E1074" s="65" t="inlineStr">
        <is>
          <t>秦团庄</t>
        </is>
      </c>
      <c r="F1074" s="34" t="inlineStr">
        <is>
          <t>新建柏油路4.4公里。</t>
        </is>
      </c>
      <c r="G1074" s="65" t="n">
        <v>504</v>
      </c>
      <c r="H1074" s="34" t="inlineStr">
        <is>
          <t>解决群众出行及运输困难的问题。</t>
        </is>
      </c>
      <c r="I1074" s="65" t="n">
        <v>1</v>
      </c>
      <c r="J1074" s="164" t="n">
        <v>0.0027</v>
      </c>
      <c r="K1074" s="164" t="n">
        <v>0.0102</v>
      </c>
      <c r="L1074" s="65" t="inlineStr">
        <is>
          <t>交运局</t>
        </is>
      </c>
      <c r="M1074" s="65" t="inlineStr">
        <is>
          <t>公路局</t>
        </is>
      </c>
      <c r="N1074" s="29" t="n">
        <v>2020.12</v>
      </c>
      <c r="O1074" s="65" t="n"/>
    </row>
    <row r="1075" ht="22.5" customFormat="1" customHeight="1" s="2">
      <c r="A1075" s="26" t="inlineStr">
        <is>
          <t>(77)</t>
        </is>
      </c>
      <c r="B1075" s="65" t="inlineStr">
        <is>
          <t>新集子村箍窑子组李崖腰队道路</t>
        </is>
      </c>
      <c r="C1075" s="65" t="inlineStr">
        <is>
          <t>新建</t>
        </is>
      </c>
      <c r="D1075" s="65" t="inlineStr">
        <is>
          <t>2021.03-2021.11</t>
        </is>
      </c>
      <c r="E1075" s="65" t="inlineStr">
        <is>
          <t>秦团庄</t>
        </is>
      </c>
      <c r="F1075" s="34" t="inlineStr">
        <is>
          <t>新建道路3.3公里。</t>
        </is>
      </c>
      <c r="G1075" s="65" t="n">
        <v>140</v>
      </c>
      <c r="H1075" s="34" t="inlineStr">
        <is>
          <t>解决群众出行及运输困难的问题。</t>
        </is>
      </c>
      <c r="I1075" s="65" t="n">
        <v>1</v>
      </c>
      <c r="J1075" s="164" t="n">
        <v>0.0018</v>
      </c>
      <c r="K1075" s="164" t="n">
        <v>0.0059</v>
      </c>
      <c r="L1075" s="65" t="inlineStr">
        <is>
          <t>交运局</t>
        </is>
      </c>
      <c r="M1075" s="65" t="inlineStr">
        <is>
          <t>公路局</t>
        </is>
      </c>
      <c r="N1075" s="29" t="n">
        <v>2020.12</v>
      </c>
      <c r="O1075" s="65" t="n"/>
    </row>
    <row r="1076" ht="33.75" customFormat="1" customHeight="1" s="2">
      <c r="A1076" s="26" t="inlineStr">
        <is>
          <t>(78)</t>
        </is>
      </c>
      <c r="B1076" s="65" t="inlineStr">
        <is>
          <t>冯家湾村千只湖羊标准化养殖示范专业合作社砂砾路工程</t>
        </is>
      </c>
      <c r="C1076" s="65" t="inlineStr">
        <is>
          <t>新建</t>
        </is>
      </c>
      <c r="D1076" s="65" t="inlineStr">
        <is>
          <t>2021.03-2021.11</t>
        </is>
      </c>
      <c r="E1076" s="65" t="inlineStr">
        <is>
          <t>八珠</t>
        </is>
      </c>
      <c r="F1076" s="34" t="inlineStr">
        <is>
          <t>新建砂砾路4.035公里。</t>
        </is>
      </c>
      <c r="G1076" s="65" t="n">
        <v>141</v>
      </c>
      <c r="H1076" s="34" t="inlineStr">
        <is>
          <t>解决群众出行及运输困难的问题。</t>
        </is>
      </c>
      <c r="I1076" s="65" t="n">
        <v>1</v>
      </c>
      <c r="J1076" s="164" t="n">
        <v>0.0028</v>
      </c>
      <c r="K1076" s="164" t="n">
        <v>0.01064</v>
      </c>
      <c r="L1076" s="65" t="inlineStr">
        <is>
          <t>交运局</t>
        </is>
      </c>
      <c r="M1076" s="65" t="inlineStr">
        <is>
          <t>公路局</t>
        </is>
      </c>
      <c r="N1076" s="29" t="n">
        <v>2020.12</v>
      </c>
      <c r="O1076" s="65" t="n"/>
    </row>
    <row r="1077" ht="33.75" customFormat="1" customHeight="1" s="2">
      <c r="A1077" s="26" t="inlineStr">
        <is>
          <t>(79)</t>
        </is>
      </c>
      <c r="B1077" s="65" t="inlineStr">
        <is>
          <t>耿湾乡许家掌村胡家沟口至高湾塬砂砾路工程</t>
        </is>
      </c>
      <c r="C1077" s="65" t="inlineStr">
        <is>
          <t>续建</t>
        </is>
      </c>
      <c r="D1077" s="65" t="inlineStr">
        <is>
          <t>2020.03-2021.11</t>
        </is>
      </c>
      <c r="E1077" s="65" t="inlineStr">
        <is>
          <t>耿湾</t>
        </is>
      </c>
      <c r="F1077" s="34" t="inlineStr">
        <is>
          <t>建设砂砾路工程15.104公里。</t>
        </is>
      </c>
      <c r="G1077" s="65" t="n">
        <v>439.616</v>
      </c>
      <c r="H1077" s="34" t="inlineStr">
        <is>
          <t>解决群众出行及运输困难的问题。</t>
        </is>
      </c>
      <c r="I1077" s="65" t="n">
        <v>1</v>
      </c>
      <c r="J1077" s="164" t="n">
        <v>0.0163</v>
      </c>
      <c r="K1077" s="164" t="n">
        <v>0.07920000000000001</v>
      </c>
      <c r="L1077" s="65" t="inlineStr">
        <is>
          <t>交运局</t>
        </is>
      </c>
      <c r="M1077" s="65" t="inlineStr">
        <is>
          <t>公路局</t>
        </is>
      </c>
      <c r="N1077" s="29" t="n">
        <v>2020.12</v>
      </c>
      <c r="O1077" s="65" t="n"/>
    </row>
    <row r="1078" ht="22.5" customFormat="1" customHeight="1" s="2">
      <c r="A1078" s="26" t="inlineStr">
        <is>
          <t>(80)</t>
        </is>
      </c>
      <c r="B1078" s="65" t="inlineStr">
        <is>
          <t>村道安全生命防护工程</t>
        </is>
      </c>
      <c r="C1078" s="65" t="inlineStr">
        <is>
          <t>新建</t>
        </is>
      </c>
      <c r="D1078" s="65" t="n">
        <v>2021</v>
      </c>
      <c r="E1078" s="65" t="n"/>
      <c r="F1078" s="34" t="inlineStr">
        <is>
          <t>隐患里程80公里。</t>
        </is>
      </c>
      <c r="G1078" s="65" t="n">
        <v>782.8586</v>
      </c>
      <c r="H1078" s="34" t="inlineStr">
        <is>
          <t>解决群众出行及运输困难的问题。</t>
        </is>
      </c>
      <c r="I1078" s="65" t="n">
        <v>1</v>
      </c>
      <c r="J1078" s="164" t="n"/>
      <c r="K1078" s="164" t="n"/>
      <c r="L1078" s="65" t="inlineStr">
        <is>
          <t>交运局</t>
        </is>
      </c>
      <c r="M1078" s="65" t="inlineStr">
        <is>
          <t>公路局</t>
        </is>
      </c>
      <c r="N1078" s="29" t="n">
        <v>2020.12</v>
      </c>
      <c r="O1078" s="65" t="n"/>
    </row>
    <row r="1079" ht="22.5" customFormat="1" customHeight="1" s="2">
      <c r="A1079" s="26" t="inlineStr">
        <is>
          <t>(81)</t>
        </is>
      </c>
      <c r="B1079" s="65" t="inlineStr">
        <is>
          <t>洪德街村李旗湾组漫水桥建设</t>
        </is>
      </c>
      <c r="C1079" s="65" t="inlineStr">
        <is>
          <t>新建</t>
        </is>
      </c>
      <c r="D1079" s="65" t="n">
        <v>2021</v>
      </c>
      <c r="E1079" s="65" t="inlineStr">
        <is>
          <t>洪德镇</t>
        </is>
      </c>
      <c r="F1079" s="34" t="inlineStr">
        <is>
          <t>洪德街村李旗湾组规划设计新建一座漫水桥，桥长70米。</t>
        </is>
      </c>
      <c r="G1079" s="65" t="n">
        <v>70</v>
      </c>
      <c r="H1079" s="34" t="inlineStr">
        <is>
          <t>解决群众出行及运输困难的问题。</t>
        </is>
      </c>
      <c r="I1079" s="65" t="n">
        <v>1</v>
      </c>
      <c r="J1079" s="164" t="n">
        <v>0.021</v>
      </c>
      <c r="K1079" s="164" t="n">
        <v>0.0945</v>
      </c>
      <c r="L1079" s="65" t="inlineStr">
        <is>
          <t>洪德镇</t>
        </is>
      </c>
      <c r="M1079" s="65" t="inlineStr">
        <is>
          <t>洪德镇</t>
        </is>
      </c>
      <c r="N1079" s="29" t="n">
        <v>2020.12</v>
      </c>
      <c r="O1079" s="65" t="n"/>
    </row>
    <row r="1080" ht="33.75" customFormat="1" customHeight="1" s="2">
      <c r="A1080" s="26" t="inlineStr">
        <is>
          <t>(82)</t>
        </is>
      </c>
      <c r="B1080" s="65" t="inlineStr">
        <is>
          <t>潘掌村吕河组阴山梁至四合塬村陈塬组油路工程</t>
        </is>
      </c>
      <c r="C1080" s="65" t="inlineStr">
        <is>
          <t>新建</t>
        </is>
      </c>
      <c r="D1080" s="65" t="n">
        <v>2021</v>
      </c>
      <c r="E1080" s="65" t="inlineStr">
        <is>
          <t>耿湾</t>
        </is>
      </c>
      <c r="F1080" s="34" t="inlineStr">
        <is>
          <t>新建油路8.15公里.</t>
        </is>
      </c>
      <c r="G1080" s="65" t="n">
        <v>620</v>
      </c>
      <c r="H1080" s="34" t="inlineStr">
        <is>
          <t>解决群众出行及运输困难的问题。</t>
        </is>
      </c>
      <c r="I1080" s="65" t="n">
        <v>1</v>
      </c>
      <c r="J1080" s="164" t="n">
        <v>0.0089</v>
      </c>
      <c r="K1080" s="164" t="n">
        <v>0.0362</v>
      </c>
      <c r="L1080" s="65" t="inlineStr">
        <is>
          <t>交运局</t>
        </is>
      </c>
      <c r="M1080" s="65" t="inlineStr">
        <is>
          <t>公路局</t>
        </is>
      </c>
      <c r="N1080" s="29" t="n">
        <v>2020.12</v>
      </c>
      <c r="O1080" s="65" t="n"/>
    </row>
    <row r="1081" ht="33.75" customFormat="1" customHeight="1" s="2">
      <c r="A1081" s="26" t="inlineStr">
        <is>
          <t>(83)</t>
        </is>
      </c>
      <c r="B1081" s="65" t="inlineStr">
        <is>
          <t>曲子镇宋家塬村部至小庄子村孙家湾村组砂砾路工程</t>
        </is>
      </c>
      <c r="C1081" s="65" t="inlineStr">
        <is>
          <t>新建</t>
        </is>
      </c>
      <c r="D1081" s="65" t="inlineStr">
        <is>
          <t>2021.03-2021.11</t>
        </is>
      </c>
      <c r="E1081" s="65" t="inlineStr">
        <is>
          <t>曲子镇</t>
        </is>
      </c>
      <c r="F1081" s="103" t="inlineStr">
        <is>
          <t>新修曲子镇宋家塬村部至小庄子村孙家湾村组砂砾路10公里，配套实施边沟及护坡工程。</t>
        </is>
      </c>
      <c r="G1081" s="65" t="n">
        <v>350</v>
      </c>
      <c r="H1081" s="34" t="inlineStr">
        <is>
          <t>解决群众出行及运输困难的问题。</t>
        </is>
      </c>
      <c r="I1081" s="65" t="n">
        <v>1</v>
      </c>
      <c r="J1081" s="164" t="n">
        <v>0.009299999999999999</v>
      </c>
      <c r="K1081" s="164" t="n">
        <v>0.0403</v>
      </c>
      <c r="L1081" s="65" t="inlineStr">
        <is>
          <t>发改局</t>
        </is>
      </c>
      <c r="M1081" s="65" t="inlineStr">
        <is>
          <t>发改局</t>
        </is>
      </c>
      <c r="N1081" s="29" t="n">
        <v>2020.12</v>
      </c>
      <c r="O1081" s="65" t="n"/>
    </row>
    <row r="1082" ht="40" customFormat="1" customHeight="1" s="2">
      <c r="A1082" s="26" t="inlineStr">
        <is>
          <t>(84)</t>
        </is>
      </c>
      <c r="B1082" s="65" t="inlineStr">
        <is>
          <t>樊家川镇闫塬村胡洼组油路口至李崾岘村油路砂砾路工程</t>
        </is>
      </c>
      <c r="C1082" s="65" t="inlineStr">
        <is>
          <t>新建</t>
        </is>
      </c>
      <c r="D1082" s="65" t="inlineStr">
        <is>
          <t>2021.03-2021.11</t>
        </is>
      </c>
      <c r="E1082" s="65" t="inlineStr">
        <is>
          <t>樊家川镇</t>
        </is>
      </c>
      <c r="F1082" s="103" t="inlineStr">
        <is>
          <t>新修闫塬村胡洼组前崾岘油路口至陈子山接李崾岘村砂砾路3.5公里。</t>
        </is>
      </c>
      <c r="G1082" s="65" t="n">
        <v>129</v>
      </c>
      <c r="H1082" s="34" t="inlineStr">
        <is>
          <t>解决群众出行及运输困难的问题。</t>
        </is>
      </c>
      <c r="I1082" s="65" t="n">
        <v>1</v>
      </c>
      <c r="J1082" s="164" t="n">
        <v>0.0184</v>
      </c>
      <c r="K1082" s="164" t="n">
        <v>0.0722</v>
      </c>
      <c r="L1082" s="65" t="inlineStr">
        <is>
          <t>发改局</t>
        </is>
      </c>
      <c r="M1082" s="65" t="inlineStr">
        <is>
          <t>发改局</t>
        </is>
      </c>
      <c r="N1082" s="29" t="n">
        <v>2020.12</v>
      </c>
      <c r="O1082" s="65" t="n"/>
    </row>
    <row r="1083" ht="22.5" customFormat="1" customHeight="1" s="2">
      <c r="A1083" s="26" t="inlineStr">
        <is>
          <t>(85)</t>
        </is>
      </c>
      <c r="B1083" s="65" t="inlineStr">
        <is>
          <t>山城堡冯岔沟至冯家沟李山砂砾路</t>
        </is>
      </c>
      <c r="C1083" s="65" t="inlineStr">
        <is>
          <t>新建</t>
        </is>
      </c>
      <c r="D1083" s="65" t="inlineStr">
        <is>
          <t>2021.03-2021.11</t>
        </is>
      </c>
      <c r="E1083" s="65" t="inlineStr">
        <is>
          <t>山城</t>
        </is>
      </c>
      <c r="F1083" s="34" t="inlineStr">
        <is>
          <t>新建砂砾路24公里。</t>
        </is>
      </c>
      <c r="G1083" s="65" t="n">
        <v>960</v>
      </c>
      <c r="H1083" s="34" t="inlineStr">
        <is>
          <t>解决群众出行及运输困难的问题。</t>
        </is>
      </c>
      <c r="I1083" s="65" t="n">
        <v>4</v>
      </c>
      <c r="J1083" s="164" t="n">
        <v>0.0262</v>
      </c>
      <c r="K1083" s="164" t="n">
        <v>0.0982</v>
      </c>
      <c r="L1083" s="65" t="inlineStr">
        <is>
          <t>交运局</t>
        </is>
      </c>
      <c r="M1083" s="65" t="inlineStr">
        <is>
          <t>公路局</t>
        </is>
      </c>
      <c r="N1083" s="29" t="n">
        <v>2020.12</v>
      </c>
      <c r="O1083" s="65" t="n"/>
    </row>
    <row r="1084" ht="36" customFormat="1" customHeight="1" s="2">
      <c r="A1084" s="26" t="inlineStr">
        <is>
          <t>(86)</t>
        </is>
      </c>
      <c r="B1084" s="65" t="inlineStr">
        <is>
          <t>花儿掌村乱井组易地搬迁至仁家湾砂砾路</t>
        </is>
      </c>
      <c r="C1084" s="65" t="inlineStr">
        <is>
          <t>新建</t>
        </is>
      </c>
      <c r="D1084" s="65" t="inlineStr">
        <is>
          <t>2021.03-2021.11</t>
        </is>
      </c>
      <c r="E1084" s="65" t="inlineStr">
        <is>
          <t>芦家湾</t>
        </is>
      </c>
      <c r="F1084" s="34" t="inlineStr">
        <is>
          <t>新建砂砾路18公里。</t>
        </is>
      </c>
      <c r="G1084" s="65" t="n">
        <v>630</v>
      </c>
      <c r="H1084" s="34" t="inlineStr">
        <is>
          <t>解决群众出行及运输困难的问题。</t>
        </is>
      </c>
      <c r="I1084" s="65" t="n">
        <v>1</v>
      </c>
      <c r="J1084" s="164" t="n">
        <v>0.0133</v>
      </c>
      <c r="K1084" s="164" t="n">
        <v>0.0388</v>
      </c>
      <c r="L1084" s="65" t="inlineStr">
        <is>
          <t>交运局</t>
        </is>
      </c>
      <c r="M1084" s="65" t="inlineStr">
        <is>
          <t>公路局</t>
        </is>
      </c>
      <c r="N1084" s="29" t="n">
        <v>2020.12</v>
      </c>
      <c r="O1084" s="65" t="n"/>
    </row>
    <row r="1085" ht="22.5" customFormat="1" customHeight="1" s="2">
      <c r="A1085" s="26" t="inlineStr">
        <is>
          <t>(87)</t>
        </is>
      </c>
      <c r="B1085" s="65" t="inlineStr">
        <is>
          <t>红崖洼村至梁南沟砂砾路</t>
        </is>
      </c>
      <c r="C1085" s="65" t="inlineStr">
        <is>
          <t>新建</t>
        </is>
      </c>
      <c r="D1085" s="65" t="inlineStr">
        <is>
          <t>2021.03-2021.11</t>
        </is>
      </c>
      <c r="E1085" s="65" t="inlineStr">
        <is>
          <t>合道</t>
        </is>
      </c>
      <c r="F1085" s="34" t="inlineStr">
        <is>
          <t>新建砂砾路10.499公里。</t>
        </is>
      </c>
      <c r="G1085" s="65" t="n">
        <v>475.329</v>
      </c>
      <c r="H1085" s="34" t="inlineStr">
        <is>
          <t>解决群众出行及运输困难的问题。</t>
        </is>
      </c>
      <c r="I1085" s="65" t="n">
        <v>1</v>
      </c>
      <c r="J1085" s="164" t="n">
        <v>0.0129</v>
      </c>
      <c r="K1085" s="164" t="n">
        <v>0.0565</v>
      </c>
      <c r="L1085" s="65" t="inlineStr">
        <is>
          <t>交运局</t>
        </is>
      </c>
      <c r="M1085" s="65" t="inlineStr">
        <is>
          <t>公路局</t>
        </is>
      </c>
      <c r="N1085" s="29" t="n">
        <v>2020.12</v>
      </c>
      <c r="O1085" s="65" t="n"/>
    </row>
    <row r="1086" ht="37" customFormat="1" customHeight="1" s="2">
      <c r="A1086" s="26" t="inlineStr">
        <is>
          <t>(88)</t>
        </is>
      </c>
      <c r="B1086" s="65" t="inlineStr">
        <is>
          <t>八珠塬村寨子庄组高岭子柏油路工程</t>
        </is>
      </c>
      <c r="C1086" s="65" t="inlineStr">
        <is>
          <t>新建</t>
        </is>
      </c>
      <c r="D1086" s="65" t="inlineStr">
        <is>
          <t>2021.03-2021.11</t>
        </is>
      </c>
      <c r="E1086" s="65" t="inlineStr">
        <is>
          <t>八珠乡</t>
        </is>
      </c>
      <c r="F1086" s="34" t="inlineStr">
        <is>
          <t>新建柏油路1.5公里。</t>
        </is>
      </c>
      <c r="G1086" s="65" t="n">
        <v>130</v>
      </c>
      <c r="H1086" s="34" t="inlineStr">
        <is>
          <t>解决群众出行及运输困难的问题。</t>
        </is>
      </c>
      <c r="I1086" s="65" t="n">
        <v>1</v>
      </c>
      <c r="J1086" s="164" t="n">
        <v>0.118</v>
      </c>
      <c r="K1086" s="164" t="n">
        <v>0.496</v>
      </c>
      <c r="L1086" s="65" t="inlineStr">
        <is>
          <t>交运局</t>
        </is>
      </c>
      <c r="M1086" s="65" t="inlineStr">
        <is>
          <t>公路局</t>
        </is>
      </c>
      <c r="N1086" s="29" t="n">
        <v>2020.12</v>
      </c>
      <c r="O1086" s="65" t="n"/>
    </row>
    <row r="1087" ht="44" customFormat="1" customHeight="1" s="2">
      <c r="A1087" s="26" t="inlineStr">
        <is>
          <t>(89)</t>
        </is>
      </c>
      <c r="B1087" s="65" t="inlineStr">
        <is>
          <t>环城镇唐塬村至环县虎洞镇张家湾村陈小掌组乔南掌水泥路</t>
        </is>
      </c>
      <c r="C1087" s="65" t="inlineStr">
        <is>
          <t>新建</t>
        </is>
      </c>
      <c r="D1087" s="65" t="inlineStr">
        <is>
          <t>2021.03-2021.11</t>
        </is>
      </c>
      <c r="E1087" s="65" t="inlineStr">
        <is>
          <t>虎洞镇</t>
        </is>
      </c>
      <c r="F1087" s="34" t="inlineStr">
        <is>
          <t>新建水泥路2公里。</t>
        </is>
      </c>
      <c r="G1087" s="65" t="n">
        <v>100</v>
      </c>
      <c r="H1087" s="34" t="inlineStr">
        <is>
          <t>解决群众出行及运输困难的问题。</t>
        </is>
      </c>
      <c r="I1087" s="65" t="n">
        <v>1</v>
      </c>
      <c r="J1087" s="164" t="n">
        <v>0.098</v>
      </c>
      <c r="K1087" s="164" t="n">
        <v>0.0421</v>
      </c>
      <c r="L1087" s="65" t="inlineStr">
        <is>
          <t>交运局</t>
        </is>
      </c>
      <c r="M1087" s="65" t="inlineStr">
        <is>
          <t>公路局</t>
        </is>
      </c>
      <c r="N1087" s="29" t="n">
        <v>2020.12</v>
      </c>
      <c r="O1087" s="65" t="n"/>
    </row>
    <row r="1088" ht="26" customFormat="1" customHeight="1" s="2">
      <c r="A1088" s="26" t="inlineStr">
        <is>
          <t>(90)</t>
        </is>
      </c>
      <c r="B1088" s="65" t="inlineStr">
        <is>
          <t>洪德镇洪德街村李旗湾组漫水桥工程</t>
        </is>
      </c>
      <c r="C1088" s="65" t="inlineStr">
        <is>
          <t>新建</t>
        </is>
      </c>
      <c r="D1088" s="65" t="inlineStr">
        <is>
          <t>2021.03-2021.12</t>
        </is>
      </c>
      <c r="E1088" s="65" t="inlineStr">
        <is>
          <t>洪德镇</t>
        </is>
      </c>
      <c r="F1088" s="34" t="inlineStr">
        <is>
          <t>洪德镇洪德街村李旗湾组漫水桥1座</t>
        </is>
      </c>
      <c r="G1088" s="65" t="n">
        <v>96</v>
      </c>
      <c r="H1088" s="34" t="inlineStr">
        <is>
          <t>解决群众出行及运输困难的问题。</t>
        </is>
      </c>
      <c r="I1088" s="65" t="n">
        <v>1</v>
      </c>
      <c r="J1088" s="164" t="n">
        <v>0.0128</v>
      </c>
      <c r="K1088" s="164" t="n">
        <v>0.0489</v>
      </c>
      <c r="L1088" s="65" t="inlineStr">
        <is>
          <t>洪德镇</t>
        </is>
      </c>
      <c r="M1088" s="65" t="inlineStr">
        <is>
          <t>洪德镇</t>
        </is>
      </c>
      <c r="N1088" s="29" t="n">
        <v>2020.12</v>
      </c>
      <c r="O1088" s="65" t="n"/>
    </row>
    <row r="1089" ht="38" customFormat="1" customHeight="1" s="2">
      <c r="A1089" s="53" t="inlineStr">
        <is>
          <t>(二）</t>
        </is>
      </c>
      <c r="B1089" s="55" t="inlineStr">
        <is>
          <t>农村供水保障设施建设项目</t>
        </is>
      </c>
      <c r="C1089" s="55" t="n"/>
      <c r="D1089" s="55" t="n"/>
      <c r="E1089" s="55" t="n"/>
      <c r="F1089" s="123" t="n"/>
      <c r="G1089" s="55">
        <f>G1090+G1136</f>
        <v/>
      </c>
      <c r="H1089" s="123" t="n"/>
      <c r="I1089" s="55" t="n"/>
      <c r="J1089" s="168" t="n"/>
      <c r="K1089" s="168" t="n"/>
      <c r="L1089" s="55" t="n"/>
      <c r="M1089" s="55" t="n"/>
      <c r="N1089" s="55" t="n"/>
      <c r="O1089" s="55" t="n"/>
    </row>
    <row r="1090" ht="45" customHeight="1" s="145">
      <c r="A1090" s="21" t="inlineStr">
        <is>
          <t>1.1</t>
        </is>
      </c>
      <c r="B1090" s="24" t="inlineStr">
        <is>
          <t>农村供水保障
设施建设</t>
        </is>
      </c>
      <c r="C1090" s="24" t="n"/>
      <c r="D1090" s="24" t="inlineStr">
        <is>
          <t>2021.03-2021.12</t>
        </is>
      </c>
      <c r="E1090" s="24" t="inlineStr">
        <is>
          <t>有关乡镇</t>
        </is>
      </c>
      <c r="F1090" s="31" t="inlineStr">
        <is>
          <t>新建集中供水工程38处。</t>
        </is>
      </c>
      <c r="G1090" s="24">
        <f>SUM(G1091:G1135)</f>
        <v/>
      </c>
      <c r="H1090" s="24" t="n"/>
      <c r="I1090" s="24">
        <f>SUM(I1091:I1127)</f>
        <v/>
      </c>
      <c r="J1090" s="160">
        <f>SUM(J1091:J1127)</f>
        <v/>
      </c>
      <c r="K1090" s="160">
        <f>SUM(K1091:K1127)</f>
        <v/>
      </c>
      <c r="L1090" s="24" t="inlineStr">
        <is>
          <t>水务局</t>
        </is>
      </c>
      <c r="M1090" s="24" t="inlineStr">
        <is>
          <t>水务局</t>
        </is>
      </c>
      <c r="N1090" s="24" t="n">
        <v>2020.12</v>
      </c>
      <c r="O1090" s="24" t="n"/>
    </row>
    <row r="1091" ht="81" customHeight="1" s="145">
      <c r="A1091" s="65" t="inlineStr">
        <is>
          <t>(1)</t>
        </is>
      </c>
      <c r="B1091" s="65" t="inlineStr">
        <is>
          <t>环县合道川中型灌区续建配套与节水改造项目</t>
        </is>
      </c>
      <c r="C1091" s="65" t="inlineStr">
        <is>
          <t>改扩建</t>
        </is>
      </c>
      <c r="D1091" s="65" t="inlineStr">
        <is>
          <t>2021.03-2021.12</t>
        </is>
      </c>
      <c r="E1091" s="65" t="inlineStr">
        <is>
          <t>曲子镇</t>
        </is>
      </c>
      <c r="F1091" s="34" t="inlineStr">
        <is>
          <t>对环县合道川灌区楼房子、姬家河沟、刘旗和西沟4个灌溉片区干渠进行改造，改造干渠长度16.98km，其中砼套衬渠5.01km，新衬渠道1.13km，拆除重建10.84km；改造渠系建筑物135座。</t>
        </is>
      </c>
      <c r="G1091" s="65" t="n">
        <v>1485.72</v>
      </c>
      <c r="H1091" s="34" t="inlineStr">
        <is>
          <t>合道川灌区涉及合道镇、曲子镇2个乡镇7个行政村20个自然村，项目实施后可改善灌溉面积0.7万亩，新增及恢复灌溉灌溉面积0.2万亩，渠系水利用率提高2%，年增节水量50.07万方，可新增粮食生产量150万公斤。</t>
        </is>
      </c>
      <c r="I1091" s="65" t="n">
        <v>7</v>
      </c>
      <c r="J1091" s="164" t="n">
        <v>0.198</v>
      </c>
      <c r="K1091" s="164" t="n">
        <v>0.8414</v>
      </c>
      <c r="L1091" s="65" t="inlineStr">
        <is>
          <t>水务局</t>
        </is>
      </c>
      <c r="M1091" s="65" t="inlineStr">
        <is>
          <t>水务局</t>
        </is>
      </c>
      <c r="N1091" s="65" t="n">
        <v>2020.12</v>
      </c>
      <c r="O1091" s="65" t="n"/>
    </row>
    <row r="1092" ht="53" customHeight="1" s="145">
      <c r="A1092" s="65" t="inlineStr">
        <is>
          <t>(2)</t>
        </is>
      </c>
      <c r="B1092" s="81" t="inlineStr">
        <is>
          <t>环县环城镇白草塬村供水工程</t>
        </is>
      </c>
      <c r="C1092" s="80" t="inlineStr">
        <is>
          <t>新建</t>
        </is>
      </c>
      <c r="D1092" s="65" t="inlineStr">
        <is>
          <t>2021.03-2021.12</t>
        </is>
      </c>
      <c r="E1092" s="81" t="inlineStr">
        <is>
          <t>环城镇白草塬村</t>
        </is>
      </c>
      <c r="F1092" s="106" t="inlineStr">
        <is>
          <t>埋设上水无缝钢管10210m、管道标志桩84个；新建2000m³高位蓄水池1座、闸阀井43座；埋设输水管道16495m，管道穿路27处，穿河5处；配套安装管道增压泵2台、离心泵2台；配套入户设施169户。</t>
        </is>
      </c>
      <c r="G1092" s="81" t="n">
        <v>1092.73</v>
      </c>
      <c r="H1092" s="107" t="inlineStr">
        <is>
          <t>解决白草原村白草原组、赵沟门组、赵崾岘组370户1332人（脱贫户（监测对象）28户103人）的用水问题。</t>
        </is>
      </c>
      <c r="I1092" s="81" t="n">
        <v>1</v>
      </c>
      <c r="J1092" s="172" t="n">
        <v>0.037</v>
      </c>
      <c r="K1092" s="172" t="n">
        <v>0.1332</v>
      </c>
      <c r="L1092" s="80" t="inlineStr">
        <is>
          <t>水务局</t>
        </is>
      </c>
      <c r="M1092" s="81" t="inlineStr">
        <is>
          <t>水务局</t>
        </is>
      </c>
      <c r="N1092" s="65" t="n">
        <v>2020.12</v>
      </c>
      <c r="O1092" s="65" t="n"/>
    </row>
    <row r="1093" ht="68" customHeight="1" s="145">
      <c r="A1093" s="65" t="inlineStr">
        <is>
          <t>(3)</t>
        </is>
      </c>
      <c r="B1093" s="65" t="inlineStr">
        <is>
          <t>环县环城镇西川村张沟门管道延伸工程</t>
        </is>
      </c>
      <c r="C1093" s="65" t="inlineStr">
        <is>
          <t>新建</t>
        </is>
      </c>
      <c r="D1093" s="65" t="inlineStr">
        <is>
          <t>2021.03-2021.12</t>
        </is>
      </c>
      <c r="E1093" s="65" t="inlineStr">
        <is>
          <t>环城镇西川村</t>
        </is>
      </c>
      <c r="F1093" s="34" t="inlineStr">
        <is>
          <t>埋设1.6MpaDn75PE引水管9019m、管道标志桩126个，砂石路恢复2km；新建500m³地下高位蓄水池1座、闸阀井66座；埋设输水管道16160m，其中：1.6MpaDn75PE管977m、1.6MpaDn63PE管347m、1.6MpaDn50PE管1511m、1.6MpaDn40PE管4775m、1.6MpaDn32PE管8550m，管道穿路18处；配套入户设施116户。</t>
        </is>
      </c>
      <c r="G1093" s="65" t="n">
        <v>380.57</v>
      </c>
      <c r="H1093" s="34" t="inlineStr">
        <is>
          <t>解决西川村张沟门组、肖洼组和文吊咀组，肖川村肖川村和张庄组292户1191人（脱贫户（监测对象）37户146人）的用水问题。</t>
        </is>
      </c>
      <c r="I1093" s="65" t="n">
        <v>2</v>
      </c>
      <c r="J1093" s="164" t="n">
        <v>0.0292</v>
      </c>
      <c r="K1093" s="164" t="n">
        <v>0.1191</v>
      </c>
      <c r="L1093" s="65" t="inlineStr">
        <is>
          <t>水务局</t>
        </is>
      </c>
      <c r="M1093" s="65" t="inlineStr">
        <is>
          <t>水务局</t>
        </is>
      </c>
      <c r="N1093" s="65" t="n">
        <v>2020.12</v>
      </c>
      <c r="O1093" s="65" t="n"/>
    </row>
    <row r="1094" ht="121" customHeight="1" s="145">
      <c r="A1094" s="65" t="inlineStr">
        <is>
          <t>(4)</t>
        </is>
      </c>
      <c r="B1094" s="65" t="inlineStr">
        <is>
          <t>环县合道镇、天池乡农村供水工程改造项目</t>
        </is>
      </c>
      <c r="C1094" s="65" t="inlineStr">
        <is>
          <t>新建</t>
        </is>
      </c>
      <c r="D1094" s="65" t="inlineStr">
        <is>
          <t>2021.03-2021.12</t>
        </is>
      </c>
      <c r="E1094" s="65" t="inlineStr">
        <is>
          <t>合道镇、天池乡</t>
        </is>
      </c>
      <c r="F1094" s="34" t="inlineStr">
        <is>
          <t>1.合道镇:新打机井1眼（井深380m),新建200m³蓄水池1座、58.2㎡管理房1处、护栏82m，硬化院坪292.0㎡;埋设供水管道438m；管道穿路1处；新建闸阀井5座；配套安装次氯酸钠发生器(100g)1套、深井潜水泵（功率25kw  一备一用)潜水泵2台、自动上水设备1套。配套安装50KVA变压器1台，架设高压线路200m，低压线路50m，变压器配套设施1套。
2.天池乡:新建100m³蓄水池1座、58.2㎡管理房1处、新建护栏60m，硬化院坪135.90㎡;埋设上水管道Dg76无缝钢套管600m；埋设供水管道24887m，；管道穿路10处；新建闸阀井77座；配套安装次氯酸钠发生器(100g)1套、潜水泵2台（功率5.5kw一备一用）、自动上水设备1套。</t>
        </is>
      </c>
      <c r="G1094" s="65" t="n">
        <v>398.78</v>
      </c>
      <c r="H1094" s="34" t="inlineStr">
        <is>
          <t>解决合道镇红崖洼村付坪组、湾儿崖组及街道人口和天池乡喜家坪村喜家坪组、冉家湾组及井儿岔组4046人的用水问题。</t>
        </is>
      </c>
      <c r="I1094" s="65" t="n">
        <v>2</v>
      </c>
      <c r="J1094" s="164" t="n">
        <v>0.0988</v>
      </c>
      <c r="K1094" s="164" t="n">
        <v>0.4046</v>
      </c>
      <c r="L1094" s="65" t="inlineStr">
        <is>
          <t>水务局</t>
        </is>
      </c>
      <c r="M1094" s="65" t="inlineStr">
        <is>
          <t>水务局</t>
        </is>
      </c>
      <c r="N1094" s="65" t="n">
        <v>2020.12</v>
      </c>
      <c r="O1094" s="65" t="n"/>
    </row>
    <row r="1095" ht="81" customHeight="1" s="145">
      <c r="A1095" s="65" t="inlineStr">
        <is>
          <t>(5)</t>
        </is>
      </c>
      <c r="B1095" s="65" t="inlineStr">
        <is>
          <t>环县曲子镇孟家寨村及甜水镇甜水街村农村饮水水源置换工程</t>
        </is>
      </c>
      <c r="C1095" s="65" t="inlineStr">
        <is>
          <t>新建</t>
        </is>
      </c>
      <c r="D1095" s="65" t="inlineStr">
        <is>
          <t>2021.03-2021.12</t>
        </is>
      </c>
      <c r="E1095" s="65" t="inlineStr">
        <is>
          <t>环县曲子镇、甜水镇</t>
        </is>
      </c>
      <c r="F1095" s="34" t="inlineStr">
        <is>
          <t>曲子镇建设内容：工程埋设PE100级输水管21774m，其中Dn63PE100级输水管（1.60MPa）1434m，Dn50PE100级输水管（1.60MPa）1172m，Dn40PE100级输水管（1.60MPa）2482m，Dn32PE100级输水管（1.60MPa）6066m，Dn25PE100级输水管（1.60MPa）10620m，新建闸阀井17座，水表井177座，管道穿路8处,新建镇墩16座。安装管道标志桩25个,配套入户177户。甜水镇建设内容：新建水表井17座，配套入户17户。</t>
        </is>
      </c>
      <c r="G1095" s="65" t="n">
        <v>141.91</v>
      </c>
      <c r="H1095" s="34" t="inlineStr">
        <is>
          <t>该工程共涉及环县曲子镇、甜水镇2个镇6个行政村8个自然村，进一步巩固提升194户933人的饮水问题。</t>
        </is>
      </c>
      <c r="I1095" s="65" t="n">
        <v>6</v>
      </c>
      <c r="J1095" s="164" t="n">
        <v>0.0194</v>
      </c>
      <c r="K1095" s="164" t="n">
        <v>0.09329999999999999</v>
      </c>
      <c r="L1095" s="65" t="inlineStr">
        <is>
          <t>水务局</t>
        </is>
      </c>
      <c r="M1095" s="65" t="inlineStr">
        <is>
          <t>水务局</t>
        </is>
      </c>
      <c r="N1095" s="65" t="n">
        <v>2020.12</v>
      </c>
      <c r="O1095" s="65" t="n"/>
    </row>
    <row r="1096" ht="72" customHeight="1" s="145">
      <c r="A1096" s="65" t="inlineStr">
        <is>
          <t>(6)</t>
        </is>
      </c>
      <c r="B1096" s="65" t="inlineStr">
        <is>
          <t>环县2021年八珠乡曹塬村等机井维修工程</t>
        </is>
      </c>
      <c r="C1096" s="65" t="inlineStr">
        <is>
          <t>新建</t>
        </is>
      </c>
      <c r="D1096" s="65" t="inlineStr">
        <is>
          <t>2021.03-2021.12</t>
        </is>
      </c>
      <c r="E1096" s="65" t="inlineStr">
        <is>
          <t>八珠乡、曲子镇、合道镇</t>
        </is>
      </c>
      <c r="F1096" s="34" t="inlineStr">
        <is>
          <t>八珠曹塬机井：新打机井1眼，井深600m；新建100m³原水池1座，闸阀井1座；安装150QJ5-450/45深井泵2台，低压线路200m；新建渗水砖院坪130㎡。                                                                                                                                          曲子西沟村刘阳洼机井：对原机井进行维修，淘流沙、洗井，更换深井泵、上水管线及电缆线等设施。                                                                                                                         合道镇红崖洼村梁城子组：新建150m³应急蓄水池一座.</t>
        </is>
      </c>
      <c r="G1096" s="65" t="n">
        <v>132.5</v>
      </c>
      <c r="H1096" s="34" t="inlineStr">
        <is>
          <t>保障3个乡镇3个行政村1368户5451人的饮水问题。</t>
        </is>
      </c>
      <c r="I1096" s="65" t="n">
        <v>3</v>
      </c>
      <c r="J1096" s="164" t="n">
        <v>0.1368</v>
      </c>
      <c r="K1096" s="164" t="n">
        <v>0.5451</v>
      </c>
      <c r="L1096" s="65" t="inlineStr">
        <is>
          <t>水务局</t>
        </is>
      </c>
      <c r="M1096" s="65" t="inlineStr">
        <is>
          <t>水务局</t>
        </is>
      </c>
      <c r="N1096" s="65" t="n">
        <v>2020.12</v>
      </c>
      <c r="O1096" s="65" t="n"/>
    </row>
    <row r="1097" ht="80" customHeight="1" s="145">
      <c r="A1097" s="65" t="inlineStr">
        <is>
          <t>(7)</t>
        </is>
      </c>
      <c r="B1097" s="65" t="inlineStr">
        <is>
          <t>环县2021年虎洞镇沙井村拓塬组等管道延伸工程</t>
        </is>
      </c>
      <c r="C1097" s="65" t="inlineStr">
        <is>
          <t>维修</t>
        </is>
      </c>
      <c r="D1097" s="65" t="inlineStr">
        <is>
          <t>2021.03-2021.12</t>
        </is>
      </c>
      <c r="E1097" s="65" t="inlineStr">
        <is>
          <t>虎洞镇等4个乡镇</t>
        </is>
      </c>
      <c r="F1097" s="34" t="inlineStr">
        <is>
          <t>毛井镇高家洼村：工程埋设DN90PE管线4.0km，修建闸阀井6座；修建供水点。                                                                                                                                                                木钵镇关营村关营组：供水主管线原DN50PE更换为DN110PE管，长0.6Km；埋设DN50PE供水管线1.2km；修建1.4m*1.6m 闸阀井5座。                                                                                                                                             环城镇唐塬村：新建1000m³高位蓄水池1座及配套设施。                                                                                                                                                                                                     虎洞镇沙井乡拓塬组：新建200m³高位蓄水池1座及配套设施，加压泵站一座及配套设施，上水管线3.33Km，供水管线12.5Km。</t>
        </is>
      </c>
      <c r="G1097" s="65" t="n">
        <v>349</v>
      </c>
      <c r="H1097" s="34" t="inlineStr">
        <is>
          <t>解决4个乡镇7个行政村443户1756人的饮水问题</t>
        </is>
      </c>
      <c r="I1097" s="65" t="n">
        <v>7</v>
      </c>
      <c r="J1097" s="164" t="n">
        <v>0.0443</v>
      </c>
      <c r="K1097" s="164" t="n">
        <v>0.1756</v>
      </c>
      <c r="L1097" s="65" t="inlineStr">
        <is>
          <t>水务局</t>
        </is>
      </c>
      <c r="M1097" s="65" t="inlineStr">
        <is>
          <t>水务局</t>
        </is>
      </c>
      <c r="N1097" s="65" t="n">
        <v>2020.12</v>
      </c>
      <c r="O1097" s="65" t="n"/>
    </row>
    <row r="1098" ht="45" customHeight="1" s="145">
      <c r="A1098" s="65" t="inlineStr">
        <is>
          <t>(8)</t>
        </is>
      </c>
      <c r="B1098" s="65" t="inlineStr">
        <is>
          <t>环县车道镇农村饮水应急水源工程</t>
        </is>
      </c>
      <c r="C1098" s="65" t="inlineStr">
        <is>
          <t>新建</t>
        </is>
      </c>
      <c r="D1098" s="65" t="inlineStr">
        <is>
          <t>2021.03-2021.12</t>
        </is>
      </c>
      <c r="E1098" s="65" t="inlineStr">
        <is>
          <t>车道镇双庙、苦水掌村</t>
        </is>
      </c>
      <c r="F1098" s="34" t="inlineStr">
        <is>
          <t>新建10000m³蓄水池2座，2000m³蓄水池1座，200m³蓄水池1座；工程共铺设13.898km管道，其中上水管道4.389km，供水管线9.509km；新建闸阀井13座，镇墩8座。</t>
        </is>
      </c>
      <c r="G1098" s="65" t="n">
        <v>747.02</v>
      </c>
      <c r="H1098" s="34" t="inlineStr">
        <is>
          <t>解决了1个乡镇2个行政村1437户7434人的冬季供水问题。</t>
        </is>
      </c>
      <c r="I1098" s="65" t="n">
        <v>2</v>
      </c>
      <c r="J1098" s="164" t="n">
        <v>0.1437</v>
      </c>
      <c r="K1098" s="164" t="n">
        <v>0.7433999999999999</v>
      </c>
      <c r="L1098" s="65" t="inlineStr">
        <is>
          <t>水务局</t>
        </is>
      </c>
      <c r="M1098" s="65" t="inlineStr">
        <is>
          <t>自来水公司</t>
        </is>
      </c>
      <c r="N1098" s="65" t="n">
        <v>2020.12</v>
      </c>
      <c r="O1098" s="65" t="n"/>
    </row>
    <row r="1099" ht="45" customHeight="1" s="145">
      <c r="A1099" s="65" t="inlineStr">
        <is>
          <t>(9)</t>
        </is>
      </c>
      <c r="B1099" s="65" t="inlineStr">
        <is>
          <t>环县农村饮水管线改造维修项目</t>
        </is>
      </c>
      <c r="C1099" s="65" t="inlineStr">
        <is>
          <t>新建</t>
        </is>
      </c>
      <c r="D1099" s="65" t="inlineStr">
        <is>
          <t>2021.03-2021.12</t>
        </is>
      </c>
      <c r="E1099" s="65" t="inlineStr">
        <is>
          <t>甜水镇等20个乡镇</t>
        </is>
      </c>
      <c r="F1099" s="34" t="inlineStr">
        <is>
          <t>管网改造106.57km,新建检查井35座。</t>
        </is>
      </c>
      <c r="G1099" s="65" t="n">
        <v>950</v>
      </c>
      <c r="H1099" s="34" t="inlineStr">
        <is>
          <t>解决了20个乡镇74个行政村9558户36201人的冬季供水问题。</t>
        </is>
      </c>
      <c r="I1099" s="65" t="n">
        <v>74</v>
      </c>
      <c r="J1099" s="164" t="n">
        <v>0.9558</v>
      </c>
      <c r="K1099" s="164" t="n">
        <v>3.6201</v>
      </c>
      <c r="L1099" s="65" t="inlineStr">
        <is>
          <t>水务局</t>
        </is>
      </c>
      <c r="M1099" s="65" t="inlineStr">
        <is>
          <t>自来水公司</t>
        </is>
      </c>
      <c r="N1099" s="65" t="n">
        <v>2020.12</v>
      </c>
      <c r="O1099" s="65" t="n"/>
    </row>
    <row r="1100" ht="45" customHeight="1" s="145">
      <c r="A1100" s="65" t="inlineStr">
        <is>
          <t>(10)</t>
        </is>
      </c>
      <c r="B1100" s="65" t="inlineStr">
        <is>
          <t>环县农村饮水入户管线及设施改造维修项目</t>
        </is>
      </c>
      <c r="C1100" s="65" t="inlineStr">
        <is>
          <t>新建</t>
        </is>
      </c>
      <c r="D1100" s="65" t="inlineStr">
        <is>
          <t>2021.03-2021.12</t>
        </is>
      </c>
      <c r="E1100" s="65" t="inlineStr">
        <is>
          <t>八珠乡等20个乡镇</t>
        </is>
      </c>
      <c r="F1100" s="34" t="inlineStr">
        <is>
          <t>入户管线改造维修及更换饮水入户配套设施项目。</t>
        </is>
      </c>
      <c r="G1100" s="65" t="n">
        <v>800</v>
      </c>
      <c r="H1100" s="34" t="inlineStr">
        <is>
          <t>解决了20个乡镇130个行政村5586户24029人的冬季供水问题。</t>
        </is>
      </c>
      <c r="I1100" s="65" t="n">
        <v>130</v>
      </c>
      <c r="J1100" s="164" t="n">
        <v>0.5586</v>
      </c>
      <c r="K1100" s="164" t="n">
        <v>2.4029</v>
      </c>
      <c r="L1100" s="65" t="inlineStr">
        <is>
          <t>水务局</t>
        </is>
      </c>
      <c r="M1100" s="65" t="inlineStr">
        <is>
          <t>自来水公司</t>
        </is>
      </c>
      <c r="N1100" s="65" t="n">
        <v>2020.12</v>
      </c>
      <c r="O1100" s="65" t="n"/>
    </row>
    <row r="1101" ht="43" customHeight="1" s="145">
      <c r="A1101" s="65" t="inlineStr">
        <is>
          <t>(11)</t>
        </is>
      </c>
      <c r="B1101" s="65" t="inlineStr">
        <is>
          <t>环县南湫乡农村饮水调蓄水池工程</t>
        </is>
      </c>
      <c r="C1101" s="65" t="inlineStr">
        <is>
          <t>续建</t>
        </is>
      </c>
      <c r="D1101" s="65" t="inlineStr">
        <is>
          <t>2021.03-2021.12</t>
        </is>
      </c>
      <c r="E1101" s="65" t="inlineStr">
        <is>
          <t>南湫乡</t>
        </is>
      </c>
      <c r="F1101" s="34" t="inlineStr">
        <is>
          <t>新建4000m³蓄水池1座，闸阀井，泄水井各1座，铺设HDPE100级160PE输水管道30m，HDPE100级200PE泄水管20m，修建水池安全防设施。</t>
        </is>
      </c>
      <c r="G1101" s="65" t="n">
        <v>264.33</v>
      </c>
      <c r="H1101" s="34" t="inlineStr">
        <is>
          <t>解决432户1871人用水量不足问题。</t>
        </is>
      </c>
      <c r="I1101" s="65" t="n">
        <v>1</v>
      </c>
      <c r="J1101" s="164" t="n">
        <v>0.0432</v>
      </c>
      <c r="K1101" s="164" t="n">
        <v>0.1871</v>
      </c>
      <c r="L1101" s="65" t="inlineStr">
        <is>
          <t>水务局</t>
        </is>
      </c>
      <c r="M1101" s="65" t="inlineStr">
        <is>
          <t>自来水公司</t>
        </is>
      </c>
      <c r="N1101" s="65" t="n">
        <v>2020.12</v>
      </c>
      <c r="O1101" s="65" t="n"/>
    </row>
    <row r="1102" ht="43" customHeight="1" s="145">
      <c r="A1102" s="65" t="inlineStr">
        <is>
          <t>(12)</t>
        </is>
      </c>
      <c r="B1102" s="65" t="inlineStr">
        <is>
          <t>环县洪德镇农村饮水调蓄水池工程</t>
        </is>
      </c>
      <c r="C1102" s="65" t="inlineStr">
        <is>
          <t>续建</t>
        </is>
      </c>
      <c r="D1102" s="65" t="inlineStr">
        <is>
          <t>2021.03-2021.12</t>
        </is>
      </c>
      <c r="E1102" s="65" t="inlineStr">
        <is>
          <t>洪德镇</t>
        </is>
      </c>
      <c r="F1102" s="34" t="inlineStr">
        <is>
          <t>修建10000m³矩形调蓄水池1座，水池观测设施1处，C25排水渠230m，闸阀井3座，镇墩3座，安装太阳能路灯8个，配套安装自动化控制1套。</t>
        </is>
      </c>
      <c r="G1102" s="65" t="n">
        <v>599.21</v>
      </c>
      <c r="H1102" s="34" t="inlineStr">
        <is>
          <t>解决1617户贫困户7225人用水量不足问题。</t>
        </is>
      </c>
      <c r="I1102" s="65" t="n">
        <v>1</v>
      </c>
      <c r="J1102" s="164" t="n">
        <v>0.1617</v>
      </c>
      <c r="K1102" s="164" t="n">
        <v>0.7225</v>
      </c>
      <c r="L1102" s="65" t="inlineStr">
        <is>
          <t>水务局</t>
        </is>
      </c>
      <c r="M1102" s="65" t="inlineStr">
        <is>
          <t>自来水公司</t>
        </is>
      </c>
      <c r="N1102" s="65" t="n">
        <v>2020.12</v>
      </c>
      <c r="O1102" s="65" t="n"/>
    </row>
    <row r="1103" ht="43" customHeight="1" s="145">
      <c r="A1103" s="65" t="inlineStr">
        <is>
          <t>(13)</t>
        </is>
      </c>
      <c r="B1103" s="65" t="inlineStr">
        <is>
          <t>环县毛井镇农村饮水调蓄水池工程</t>
        </is>
      </c>
      <c r="C1103" s="65" t="inlineStr">
        <is>
          <t>续建</t>
        </is>
      </c>
      <c r="D1103" s="65" t="inlineStr">
        <is>
          <t>2021.03-2021.12</t>
        </is>
      </c>
      <c r="E1103" s="65" t="inlineStr">
        <is>
          <t>毛井镇</t>
        </is>
      </c>
      <c r="F1103" s="34" t="inlineStr">
        <is>
          <t>新建5000m³矩形蓄水池1座，闸阀井、泄水井各1座，铺设HDPE100级160PE输水管道50m，HDPE100级200PE泄水管40m，修建水池安全防护设施。</t>
        </is>
      </c>
      <c r="G1103" s="65" t="n">
        <v>307.53</v>
      </c>
      <c r="H1103" s="34" t="inlineStr">
        <is>
          <t>解决411户贫困户1815人用水量不足问题。</t>
        </is>
      </c>
      <c r="I1103" s="65" t="n">
        <v>1</v>
      </c>
      <c r="J1103" s="164" t="n">
        <v>0.0411</v>
      </c>
      <c r="K1103" s="164" t="n">
        <v>0.1815</v>
      </c>
      <c r="L1103" s="65" t="inlineStr">
        <is>
          <t>水务局</t>
        </is>
      </c>
      <c r="M1103" s="65" t="inlineStr">
        <is>
          <t>自来水公司</t>
        </is>
      </c>
      <c r="N1103" s="65" t="n">
        <v>2020.12</v>
      </c>
      <c r="O1103" s="65" t="n"/>
    </row>
    <row r="1104" ht="43" customHeight="1" s="145">
      <c r="A1104" s="65" t="inlineStr">
        <is>
          <t>(14)</t>
        </is>
      </c>
      <c r="B1104" s="81" t="inlineStr">
        <is>
          <t>环县农村饮水供水管线改造工程</t>
        </is>
      </c>
      <c r="C1104" s="81" t="inlineStr">
        <is>
          <t>续建</t>
        </is>
      </c>
      <c r="D1104" s="65" t="inlineStr">
        <is>
          <t>2021.03-2021.12</t>
        </is>
      </c>
      <c r="E1104" s="81" t="inlineStr">
        <is>
          <t>甜水等9个乡镇</t>
        </is>
      </c>
      <c r="F1104" s="108" t="inlineStr">
        <is>
          <t>甜水、山城、耿湾、毛井、环城、车道、曲子、芦家湾、秦团庄9个乡镇冻管改造管线长度42.465km，其中降线处理18.75km，更换管道长度23.715km，修建闸阀井102座、镇墩14座。(工程投资323.92万元，已安排296万元，本次安排27.92万元）</t>
        </is>
      </c>
      <c r="G1104" s="81" t="n">
        <v>365.71</v>
      </c>
      <c r="H1104" s="106" t="inlineStr">
        <is>
          <t>解决9个乡镇11个行政村251km输水管线冬季供水冻管的问题。</t>
        </is>
      </c>
      <c r="I1104" s="29" t="n">
        <v>11</v>
      </c>
      <c r="J1104" s="163" t="n">
        <v>0.0363</v>
      </c>
      <c r="K1104" s="163" t="n">
        <v>0.1426</v>
      </c>
      <c r="L1104" s="29" t="inlineStr">
        <is>
          <t>水务局</t>
        </is>
      </c>
      <c r="M1104" s="65" t="inlineStr">
        <is>
          <t>自来水公司</t>
        </is>
      </c>
      <c r="N1104" s="65" t="n">
        <v>2020.12</v>
      </c>
      <c r="O1104" s="65" t="n"/>
    </row>
    <row r="1105" ht="45" customHeight="1" s="145">
      <c r="A1105" s="65" t="inlineStr">
        <is>
          <t>(15)</t>
        </is>
      </c>
      <c r="B1105" s="65" t="inlineStr">
        <is>
          <t>环县农村人饮泵站调蓄能力改造提升工程</t>
        </is>
      </c>
      <c r="C1105" s="65" t="inlineStr">
        <is>
          <t>续建</t>
        </is>
      </c>
      <c r="D1105" s="65" t="inlineStr">
        <is>
          <t>2021.03-2021.12</t>
        </is>
      </c>
      <c r="E1105" s="65" t="inlineStr">
        <is>
          <t>虎洞、毛井、车道、甜水、南湫</t>
        </is>
      </c>
      <c r="F1105" s="34" t="inlineStr">
        <is>
          <t>修建200m³蓄水池2座，400m³蓄水池1座，500m³蓄水池2座，其中：甜水镇鲁掌村200m³蓄水池1座、赵掌村200m³蓄水池1座、狼儿滩400m³蓄水池1座，车道镇元峁村500m³蓄水池2座。</t>
        </is>
      </c>
      <c r="G1105" s="65" t="n">
        <v>309.73</v>
      </c>
      <c r="H1105" s="34" t="inlineStr">
        <is>
          <t>解决了5乡镇水量不足问题。</t>
        </is>
      </c>
      <c r="I1105" s="65" t="n">
        <v>30</v>
      </c>
      <c r="J1105" s="164" t="n">
        <v>0.2023</v>
      </c>
      <c r="K1105" s="164" t="n">
        <v>0.8435</v>
      </c>
      <c r="L1105" s="65" t="inlineStr">
        <is>
          <t>水务局</t>
        </is>
      </c>
      <c r="M1105" s="65" t="inlineStr">
        <is>
          <t>自来水公司</t>
        </is>
      </c>
      <c r="N1105" s="65" t="n">
        <v>2020.12</v>
      </c>
      <c r="O1105" s="65" t="n"/>
    </row>
    <row r="1106" ht="34" customHeight="1" s="145">
      <c r="A1106" s="65" t="inlineStr">
        <is>
          <t>(16)</t>
        </is>
      </c>
      <c r="B1106" s="65" t="inlineStr">
        <is>
          <t>环县净水厂更换加氯设备项目</t>
        </is>
      </c>
      <c r="C1106" s="65" t="inlineStr">
        <is>
          <t>续建</t>
        </is>
      </c>
      <c r="D1106" s="65" t="inlineStr">
        <is>
          <t>2021.03-2021.12</t>
        </is>
      </c>
      <c r="E1106" s="65" t="inlineStr">
        <is>
          <t>洪德等9个水厂</t>
        </is>
      </c>
      <c r="F1106" s="34" t="inlineStr">
        <is>
          <t>更换9个水厂18套加氯设备。</t>
        </is>
      </c>
      <c r="G1106" s="65" t="n">
        <v>147.83</v>
      </c>
      <c r="H1106" s="34" t="inlineStr">
        <is>
          <t>提升16个乡镇的水质问题。</t>
        </is>
      </c>
      <c r="I1106" s="65" t="n">
        <v>38</v>
      </c>
      <c r="J1106" s="164" t="n">
        <v>0.225</v>
      </c>
      <c r="K1106" s="164" t="n">
        <v>1.013</v>
      </c>
      <c r="L1106" s="65" t="inlineStr">
        <is>
          <t>水务局</t>
        </is>
      </c>
      <c r="M1106" s="65" t="inlineStr">
        <is>
          <t>自来水公司</t>
        </is>
      </c>
      <c r="N1106" s="65" t="n">
        <v>2020.12</v>
      </c>
      <c r="O1106" s="65" t="n"/>
    </row>
    <row r="1107" ht="34" customHeight="1" s="145">
      <c r="A1107" s="65" t="inlineStr">
        <is>
          <t>(17)</t>
        </is>
      </c>
      <c r="B1107" s="65" t="inlineStr">
        <is>
          <t>环县北部7乡镇农村安全饮水应急水源工程</t>
        </is>
      </c>
      <c r="C1107" s="65" t="inlineStr">
        <is>
          <t>续建</t>
        </is>
      </c>
      <c r="D1107" s="65" t="inlineStr">
        <is>
          <t>2021.03-2021.12</t>
        </is>
      </c>
      <c r="E1107" s="65" t="inlineStr">
        <is>
          <t>甜水镇</t>
        </is>
      </c>
      <c r="F1107" s="34" t="inlineStr">
        <is>
          <t>新建30万m³蓄水池1座，配套提升泵房及附属设施</t>
        </is>
      </c>
      <c r="G1107" s="65" t="n">
        <v>1330.6</v>
      </c>
      <c r="H1107" s="34" t="inlineStr">
        <is>
          <t>保障县北7乡镇53个行政村11756户52902人农村人口冬季用水需求。</t>
        </is>
      </c>
      <c r="I1107" s="65" t="n">
        <v>53</v>
      </c>
      <c r="J1107" s="164" t="n">
        <v>1.1756</v>
      </c>
      <c r="K1107" s="164" t="n">
        <v>5.2902</v>
      </c>
      <c r="L1107" s="65" t="inlineStr">
        <is>
          <t>水务局</t>
        </is>
      </c>
      <c r="M1107" s="65" t="inlineStr">
        <is>
          <t>自来水公司</t>
        </is>
      </c>
      <c r="N1107" s="65" t="n">
        <v>2020.12</v>
      </c>
      <c r="O1107" s="65" t="n"/>
    </row>
    <row r="1108" ht="54" customHeight="1" s="145">
      <c r="A1108" s="65" t="inlineStr">
        <is>
          <t>(18)</t>
        </is>
      </c>
      <c r="B1108" s="65" t="inlineStr">
        <is>
          <t>罗山乡等6处冻管改造项目</t>
        </is>
      </c>
      <c r="C1108" s="65" t="inlineStr">
        <is>
          <t>续建</t>
        </is>
      </c>
      <c r="D1108" s="65" t="inlineStr">
        <is>
          <t>2021.03-2021.12</t>
        </is>
      </c>
      <c r="E1108" s="65" t="inlineStr">
        <is>
          <t>罗山、小南沟、甜水、环城、耿湾、秦团庄</t>
        </is>
      </c>
      <c r="F1108" s="34" t="inlineStr">
        <is>
          <t>冻管改造管线长度5.56km，配套修建检查井、闸阀井等设施</t>
        </is>
      </c>
      <c r="G1108" s="65" t="n">
        <v>183.48</v>
      </c>
      <c r="H1108" s="34" t="inlineStr">
        <is>
          <t>解决6个乡镇6个行政村5.56km输水管线冬季供水冻管的问题。</t>
        </is>
      </c>
      <c r="I1108" s="65" t="n">
        <v>6</v>
      </c>
      <c r="J1108" s="164" t="n">
        <v>0.2521</v>
      </c>
      <c r="K1108" s="164" t="n">
        <v>1.0512</v>
      </c>
      <c r="L1108" s="65" t="inlineStr">
        <is>
          <t>水务局</t>
        </is>
      </c>
      <c r="M1108" s="65" t="inlineStr">
        <is>
          <t>自来水公司</t>
        </is>
      </c>
      <c r="N1108" s="65" t="n">
        <v>2020.12</v>
      </c>
      <c r="O1108" s="65" t="n"/>
    </row>
    <row r="1109" ht="39" customHeight="1" s="145">
      <c r="A1109" s="65" t="inlineStr">
        <is>
          <t>(19)</t>
        </is>
      </c>
      <c r="B1109" s="65" t="inlineStr">
        <is>
          <t>环县机井及河道供水工程提升改造项目</t>
        </is>
      </c>
      <c r="C1109" s="65" t="inlineStr">
        <is>
          <t>续建</t>
        </is>
      </c>
      <c r="D1109" s="65" t="inlineStr">
        <is>
          <t>2021.03-2021.12</t>
        </is>
      </c>
      <c r="E1109" s="65" t="inlineStr">
        <is>
          <t>演武、天池等20个乡镇</t>
        </is>
      </c>
      <c r="F1109" s="34" t="inlineStr">
        <is>
          <t>主要解决南湫乡等20个乡镇130处机井工程损坏问题。</t>
        </is>
      </c>
      <c r="G1109" s="65" t="n">
        <v>944.0700000000001</v>
      </c>
      <c r="H1109" s="34" t="inlineStr">
        <is>
          <t>解决20个乡镇112个行政村126个自然村在干早年份的饮水水源困难问题。</t>
        </is>
      </c>
      <c r="I1109" s="65" t="n">
        <v>112</v>
      </c>
      <c r="J1109" s="164" t="n">
        <v>0.5041</v>
      </c>
      <c r="K1109" s="164" t="n">
        <v>2.1</v>
      </c>
      <c r="L1109" s="65" t="inlineStr">
        <is>
          <t>水务局</t>
        </is>
      </c>
      <c r="M1109" s="65" t="inlineStr">
        <is>
          <t>自来水公司</t>
        </is>
      </c>
      <c r="N1109" s="65" t="n">
        <v>2020.12</v>
      </c>
      <c r="O1109" s="65" t="n"/>
    </row>
    <row r="1110" ht="80" customHeight="1" s="145">
      <c r="A1110" s="65" t="inlineStr">
        <is>
          <t>(20)</t>
        </is>
      </c>
      <c r="B1110" s="29" t="inlineStr">
        <is>
          <t>环县环城镇城东塬村供水工程改造项目</t>
        </is>
      </c>
      <c r="C1110" s="81" t="inlineStr">
        <is>
          <t>续建</t>
        </is>
      </c>
      <c r="D1110" s="65" t="inlineStr">
        <is>
          <t>2021.03-2021.12</t>
        </is>
      </c>
      <c r="E1110" s="29" t="inlineStr">
        <is>
          <t>环城镇
城东塬村</t>
        </is>
      </c>
      <c r="F1110" s="62" t="inlineStr">
        <is>
          <t>新建上水管道1730m,采用无缝钢管。其中: dg159 钢管(壁厚8mm) 1350m, dg159钢管(壁厚6mm) 300m, dg108钢管(壁厚6mm) 50m, DN11OmmPE管( 1.6Mpa ) 50m。新建镇墩5座。修建1.8*1.8 圆形闸阀井3座。钢筋混凝土2*1.8*2矩形检查井1座。更换上水(YE2250-2) 卧式离心泵2台(1备1用)。维修更换供水管道2460m。其中: DN50mmPE1260m,DN40mmPE管566m,DN32mmPE管610m, DN25mmPE管24m,修建1.6*1.6圆形闸阀井1座。安装IRG65-160-4立式加压泵2台(1备1用)，安装配电控制柜1台。</t>
        </is>
      </c>
      <c r="G1110" s="81" t="n">
        <v>125.2</v>
      </c>
      <c r="H1110" s="106" t="inlineStr">
        <is>
          <t>解决360户群众供水高峰期水量、水压不足无法供水的问题。</t>
        </is>
      </c>
      <c r="I1110" s="29" t="n">
        <v>1</v>
      </c>
      <c r="J1110" s="163" t="n">
        <v>0.0042</v>
      </c>
      <c r="K1110" s="163" t="n">
        <v>0.0152</v>
      </c>
      <c r="L1110" s="29" t="inlineStr">
        <is>
          <t>水务局</t>
        </is>
      </c>
      <c r="M1110" s="81" t="inlineStr">
        <is>
          <t>自来水公司</t>
        </is>
      </c>
      <c r="N1110" s="65" t="n">
        <v>2020.12</v>
      </c>
      <c r="O1110" s="65" t="n"/>
    </row>
    <row r="1111" ht="46" customHeight="1" s="145">
      <c r="A1111" s="65" t="inlineStr">
        <is>
          <t>(21)</t>
        </is>
      </c>
      <c r="B1111" s="29" t="inlineStr">
        <is>
          <t>环县水厂化验室购置水质化验设备项目</t>
        </is>
      </c>
      <c r="C1111" s="81" t="inlineStr">
        <is>
          <t>续建</t>
        </is>
      </c>
      <c r="D1111" s="65" t="inlineStr">
        <is>
          <t>2021.03-2021.12</t>
        </is>
      </c>
      <c r="E1111" s="29" t="inlineStr">
        <is>
          <t>自来水公司化验室及8乡镇供水站</t>
        </is>
      </c>
      <c r="F1111" s="62" t="inlineStr">
        <is>
          <t>购置化验设备。</t>
        </is>
      </c>
      <c r="G1111" s="81" t="n">
        <v>123.2</v>
      </c>
      <c r="H1111" s="62" t="inlineStr">
        <is>
          <t>化验全县自来水的水质。</t>
        </is>
      </c>
      <c r="I1111" s="29" t="n">
        <v>59</v>
      </c>
      <c r="J1111" s="163" t="n">
        <v>0.396</v>
      </c>
      <c r="K1111" s="163" t="n">
        <v>1.782</v>
      </c>
      <c r="L1111" s="29" t="inlineStr">
        <is>
          <t>水务局</t>
        </is>
      </c>
      <c r="M1111" s="81" t="inlineStr">
        <is>
          <t>自来水公司</t>
        </is>
      </c>
      <c r="N1111" s="65" t="n">
        <v>2020.12</v>
      </c>
      <c r="O1111" s="65" t="n"/>
    </row>
    <row r="1112" ht="46" customHeight="1" s="145">
      <c r="A1112" s="65" t="inlineStr">
        <is>
          <t>(22)</t>
        </is>
      </c>
      <c r="B1112" s="65" t="inlineStr">
        <is>
          <t>环县农村饮水整改维修项目</t>
        </is>
      </c>
      <c r="C1112" s="65" t="inlineStr">
        <is>
          <t>续建</t>
        </is>
      </c>
      <c r="D1112" s="65" t="inlineStr">
        <is>
          <t>2021.03-2021.12</t>
        </is>
      </c>
      <c r="E1112" s="65" t="inlineStr">
        <is>
          <t>15个乡镇</t>
        </is>
      </c>
      <c r="F1112" s="62" t="inlineStr">
        <is>
          <t>1.更换入户设施3146套；2.新建检查井54座；3.维修及更换管线28.5km。</t>
        </is>
      </c>
      <c r="G1112" s="29" t="n">
        <v>766.53</v>
      </c>
      <c r="H1112" s="62" t="inlineStr">
        <is>
          <t>解决了15个乡镇95个行政村饮水问题</t>
        </is>
      </c>
      <c r="I1112" s="29" t="n">
        <v>38</v>
      </c>
      <c r="J1112" s="163" t="n">
        <v>0.3033</v>
      </c>
      <c r="K1112" s="163" t="n">
        <v>1.2648</v>
      </c>
      <c r="L1112" s="29" t="inlineStr">
        <is>
          <t>水务局</t>
        </is>
      </c>
      <c r="M1112" s="65" t="inlineStr">
        <is>
          <t>自来水公司</t>
        </is>
      </c>
      <c r="N1112" s="65" t="n">
        <v>2020.12</v>
      </c>
      <c r="O1112" s="65" t="n"/>
    </row>
    <row r="1113" ht="46" customHeight="1" s="145">
      <c r="A1113" s="65" t="inlineStr">
        <is>
          <t>(23)</t>
        </is>
      </c>
      <c r="B1113" s="65" t="inlineStr">
        <is>
          <t>环县三年脱贫攻坚农村饮水安全巩固提升项目蓄水池工程</t>
        </is>
      </c>
      <c r="C1113" s="65" t="inlineStr">
        <is>
          <t>续建</t>
        </is>
      </c>
      <c r="D1113" s="65" t="inlineStr">
        <is>
          <t>2021.03-2021.12</t>
        </is>
      </c>
      <c r="E1113" s="65" t="inlineStr">
        <is>
          <t>20个乡镇
143个行政村</t>
        </is>
      </c>
      <c r="F1113" s="34" t="inlineStr">
        <is>
          <t>新建钢筋混凝土地下蓄水池工程229处，每处混凝土集雨场500平方米、沉淀池229座；每处工程配套潜水泵1台、Dn50PE100管20m。</t>
        </is>
      </c>
      <c r="G1113" s="29" t="n">
        <v>143.4</v>
      </c>
      <c r="H1113" s="34" t="inlineStr">
        <is>
          <t>解决20个乡镇143个行政村4967户20171人饮水水量不足、供水保证率不高的问题</t>
        </is>
      </c>
      <c r="I1113" s="65" t="n">
        <v>143</v>
      </c>
      <c r="J1113" s="164" t="n">
        <v>0.4967</v>
      </c>
      <c r="K1113" s="164" t="n">
        <v>2.0171</v>
      </c>
      <c r="L1113" s="65" t="inlineStr">
        <is>
          <t>水务局</t>
        </is>
      </c>
      <c r="M1113" s="65" t="inlineStr">
        <is>
          <t>水务局</t>
        </is>
      </c>
      <c r="N1113" s="65" t="n">
        <v>2020.12</v>
      </c>
      <c r="O1113" s="65" t="n"/>
    </row>
    <row r="1114" ht="61" customHeight="1" s="145">
      <c r="A1114" s="65" t="inlineStr">
        <is>
          <t>(24)</t>
        </is>
      </c>
      <c r="B1114" s="65" t="inlineStr">
        <is>
          <t>环县虎洞镇贾驿村贾塬管道延伸工程</t>
        </is>
      </c>
      <c r="C1114" s="65" t="inlineStr">
        <is>
          <t>新建</t>
        </is>
      </c>
      <c r="D1114" s="65" t="inlineStr">
        <is>
          <t>2021.03-2021.12</t>
        </is>
      </c>
      <c r="E1114" s="65" t="inlineStr">
        <is>
          <t>虎洞镇贾驿村</t>
        </is>
      </c>
      <c r="F1114" s="34" t="inlineStr">
        <is>
          <t>埋设Dg108(壁厚5mm)上水无缝钢管1700m；新建5000m³地下高位蓄水池1座、闸阀井50座；埋设输水管道40201m，其中：1.6MpaDn90PE管8587m、1.6MpaDn63PE管2460m、1.6MpaDn50PE管13176m、1.6MpaDn40PE管7752m、1.6MpaDn32PE管8226m，埋设管道标志桩210个；配套入户设施399户</t>
        </is>
      </c>
      <c r="G1114" s="65" t="n">
        <v>1122.17</v>
      </c>
      <c r="H1114" s="34" t="inlineStr">
        <is>
          <t>解决虎洞镇贾驿村贾塬组、前渠组，小南沟乡陈掌村马路塬组、陈掌组，许掌村许掌组、杨掌组399户1626人（脱贫户（监测对象）167户721人）的用水问题。</t>
        </is>
      </c>
      <c r="I1114" s="65" t="n">
        <v>3</v>
      </c>
      <c r="J1114" s="164" t="n">
        <v>0.0399</v>
      </c>
      <c r="K1114" s="164" t="n">
        <v>0.1626</v>
      </c>
      <c r="L1114" s="65" t="inlineStr">
        <is>
          <t>水务局</t>
        </is>
      </c>
      <c r="M1114" s="65" t="inlineStr">
        <is>
          <t>水务局</t>
        </is>
      </c>
      <c r="N1114" s="65" t="n">
        <v>2020.12</v>
      </c>
      <c r="O1114" s="65" t="n"/>
    </row>
    <row r="1115" ht="34" customHeight="1" s="145">
      <c r="A1115" s="65" t="inlineStr">
        <is>
          <t>(25)</t>
        </is>
      </c>
      <c r="B1115" s="65" t="inlineStr">
        <is>
          <t>环县农村饮水水源地安全防护工程</t>
        </is>
      </c>
      <c r="C1115" s="65" t="inlineStr">
        <is>
          <t>新建</t>
        </is>
      </c>
      <c r="D1115" s="65" t="inlineStr">
        <is>
          <t>2021.03-2021.12</t>
        </is>
      </c>
      <c r="E1115" s="65" t="inlineStr">
        <is>
          <t>20个乡镇</t>
        </is>
      </c>
      <c r="F1115" s="34" t="inlineStr">
        <is>
          <t>各乡镇水源地安装水池检修口、检查井防坠网等水源地安全防护设施。</t>
        </is>
      </c>
      <c r="G1115" s="65" t="n">
        <v>820</v>
      </c>
      <c r="H1115" s="34" t="inlineStr">
        <is>
          <t>解决了20个乡镇138个行政村30852户139500人的水源保护问题。</t>
        </is>
      </c>
      <c r="I1115" s="65" t="n">
        <v>138</v>
      </c>
      <c r="J1115" s="164" t="n">
        <v>3.085</v>
      </c>
      <c r="K1115" s="164" t="n">
        <v>13.95</v>
      </c>
      <c r="L1115" s="65" t="inlineStr">
        <is>
          <t>水务局</t>
        </is>
      </c>
      <c r="M1115" s="65" t="inlineStr">
        <is>
          <t>自来水公司</t>
        </is>
      </c>
      <c r="N1115" s="65" t="n">
        <v>2020.12</v>
      </c>
      <c r="O1115" s="65" t="n"/>
    </row>
    <row r="1116" ht="79" customHeight="1" s="145">
      <c r="A1116" s="65" t="inlineStr">
        <is>
          <t>(26)</t>
        </is>
      </c>
      <c r="B1116" s="65" t="inlineStr">
        <is>
          <t>环县木钵镇农村饮水应急水源工程</t>
        </is>
      </c>
      <c r="C1116" s="65" t="inlineStr">
        <is>
          <t>新建</t>
        </is>
      </c>
      <c r="D1116" s="65" t="inlineStr">
        <is>
          <t>2021.03-2021.12</t>
        </is>
      </c>
      <c r="E1116" s="65" t="inlineStr">
        <is>
          <t>木钵镇、曲子镇</t>
        </is>
      </c>
      <c r="F1116" s="34" t="inlineStr">
        <is>
          <t>新建200m³原水池1座、400m³清水池1座，安装60m³/h反渗透设备1套，新建3*4*4.5m钢筋混凝土泵坑1座。0.3*0.3m排水沟30m。拆除5间管理房，扩建厂房491.04㎡；电缆沟40m，埋设电缆30m，DN400钢带双臂波纹排水管20m，DN200PE（1.0Mp）链接管道85m，DN110PE（1.0Mp）供水管25m，新建机井观察井（2.5*2.5*2.5m）1座；检查井（1.2*1.2）1座，检查井（1.5*1.6）1座；新建室外C20混凝土道路25m，宽3.4m。</t>
        </is>
      </c>
      <c r="G1116" s="65" t="n">
        <v>428</v>
      </c>
      <c r="H1116" s="34" t="inlineStr">
        <is>
          <t>解决了2个乡镇11个行政村54个自然村18569人的夏季高峰期用水问题。</t>
        </is>
      </c>
      <c r="I1116" s="65" t="n">
        <v>11</v>
      </c>
      <c r="J1116" s="164" t="n">
        <v>0.4126</v>
      </c>
      <c r="K1116" s="164" t="n">
        <v>1.8569</v>
      </c>
      <c r="L1116" s="65" t="inlineStr">
        <is>
          <t>水务局</t>
        </is>
      </c>
      <c r="M1116" s="65" t="inlineStr">
        <is>
          <t>自来水公司</t>
        </is>
      </c>
      <c r="N1116" s="65" t="n">
        <v>2020.12</v>
      </c>
      <c r="O1116" s="65" t="n"/>
    </row>
    <row r="1117" ht="165" customHeight="1" s="145">
      <c r="A1117" s="65" t="inlineStr">
        <is>
          <t>(27)</t>
        </is>
      </c>
      <c r="B1117" s="65" t="inlineStr">
        <is>
          <t>环县农村饮水虎车毛泵站提升改造工程</t>
        </is>
      </c>
      <c r="C1117" s="65" t="inlineStr">
        <is>
          <t>新建</t>
        </is>
      </c>
      <c r="D1117" s="65" t="inlineStr">
        <is>
          <t>2021.03-2021.12</t>
        </is>
      </c>
      <c r="E1117" s="65" t="inlineStr">
        <is>
          <t>虎洞、车道、毛井</t>
        </is>
      </c>
      <c r="F1117" s="34" t="inlineStr">
        <is>
          <t>1、李窑湾加压泵站架设10KV高压线路0.2km，380V低压线路0.1km；安装100KVA变压器1套，变频泵CD㎡0-12(15KW)2套，自动化控制系统1套。
2、高庙湾加压泵站架设10KV高压线路0.2km，380V低压线路0.1km；安装100KVA变压器1套，变频泵CDM42-7-2（45KW）3套，自动化控制系统1套。
3、虎洞水厂加压泵站安装200KVA变压器1套，变频泵CDM42-120（45KW）3套，自动化控制系统1套。
4、张刘渠加压泵站架设10KV高压线路0.3km，380V低压线路0.2km；安装125KVA变压器1套，变频泵CDM42-100-2（37KW）3套，自动化控制系统1套。
5、三眼井加压泵站安装125KVA变压器1套，变频泵CDM42-90-2（30KW）3套，自动化控制系统1套。
6、杨咀子加压泵站架设10KV高压线路0.2km，380V低压线路0.1km；安装400KVA变压器1套，变频泵CDM46-50-8（90KW）3套，变频泵46-50-5（55KW）2套，变频泵46-30-7（45KW）2套，自动化控制系统1套。</t>
        </is>
      </c>
      <c r="G1117" s="65" t="n">
        <v>845</v>
      </c>
      <c r="H1117" s="34" t="inlineStr">
        <is>
          <t>解决了4个乡镇12个行政村58个自然村3807户17724人供水量不足问题。</t>
        </is>
      </c>
      <c r="I1117" s="65" t="n">
        <v>12</v>
      </c>
      <c r="J1117" s="164" t="n">
        <v>0.3807</v>
      </c>
      <c r="K1117" s="164" t="n">
        <v>1.7724</v>
      </c>
      <c r="L1117" s="65" t="inlineStr">
        <is>
          <t>水务局</t>
        </is>
      </c>
      <c r="M1117" s="65" t="inlineStr">
        <is>
          <t>自来水公司</t>
        </is>
      </c>
      <c r="N1117" s="65" t="n">
        <v>2020.12</v>
      </c>
      <c r="O1117" s="65" t="n"/>
    </row>
    <row r="1118" ht="67" customHeight="1" s="145">
      <c r="A1118" s="65" t="inlineStr">
        <is>
          <t>(28)</t>
        </is>
      </c>
      <c r="B1118" s="97" t="inlineStr">
        <is>
          <t>环县毛井镇高家洼村农村供水水源工程</t>
        </is>
      </c>
      <c r="C1118" s="65" t="inlineStr">
        <is>
          <t>新建</t>
        </is>
      </c>
      <c r="D1118" s="65" t="inlineStr">
        <is>
          <t>2021.03-2021.12</t>
        </is>
      </c>
      <c r="E1118" s="65" t="inlineStr">
        <is>
          <t>毛井镇</t>
        </is>
      </c>
      <c r="F1118" s="34" t="inlineStr">
        <is>
          <t>D15-204-6型多级离心泵2台(1用1备)，泵房62.4㎡，管理站1座519.35㎡，铺设100级110PE 上水管道2600m,铺设Dg100无缝钢管4900m 50m³进水前池1座，200m³蓄水池 1座，5000m³蓄水池1座，新建闸阀井8座，自动化控制系统1套。安装80KVA变压器1台，架设高压线路各0.2km,架设底压线路各0. 2km。</t>
        </is>
      </c>
      <c r="G1118" s="65" t="n">
        <v>585</v>
      </c>
      <c r="H1118" s="34" t="inlineStr">
        <is>
          <t>解决了1个乡镇2个行政村1214户4932冬季水源不足问题。</t>
        </is>
      </c>
      <c r="I1118" s="65" t="n">
        <v>2</v>
      </c>
      <c r="J1118" s="164" t="n">
        <v>0.1214</v>
      </c>
      <c r="K1118" s="164" t="n">
        <v>0.4932</v>
      </c>
      <c r="L1118" s="65" t="inlineStr">
        <is>
          <t>水务局</t>
        </is>
      </c>
      <c r="M1118" s="65" t="inlineStr">
        <is>
          <t>自来水公司</t>
        </is>
      </c>
      <c r="N1118" s="65" t="n">
        <v>2020.12</v>
      </c>
      <c r="O1118" s="65" t="n"/>
    </row>
    <row r="1119" ht="60" customHeight="1" s="145">
      <c r="A1119" s="65" t="inlineStr">
        <is>
          <t>(29)</t>
        </is>
      </c>
      <c r="B1119" s="65" t="inlineStr">
        <is>
          <t>环县山城乡八里铺村农村饮水提升改造工程</t>
        </is>
      </c>
      <c r="C1119" s="65" t="inlineStr">
        <is>
          <t>新建</t>
        </is>
      </c>
      <c r="D1119" s="65" t="inlineStr">
        <is>
          <t>2021.03-2021.12</t>
        </is>
      </c>
      <c r="E1119" s="65" t="inlineStr">
        <is>
          <t>山城乡八里铺村</t>
        </is>
      </c>
      <c r="F1119" s="34" t="inlineStr">
        <is>
          <t>修建500m³调蓄水池1座，配套D25- 30-15/238型离心泵2台(一备一用)，100KVA变压器一台，新建150m³调蓄水池1座，增配DFW50-14/40型离心泵2台(一备一用)，50KVA变压器1台，铺设1.6MpaDN90PE扬水管2800m, 新建5000m³开敞式蓄水池及200m³地下封闭式蓄水池各1座。</t>
        </is>
      </c>
      <c r="G1119" s="65" t="n">
        <v>300</v>
      </c>
      <c r="H1119" s="34" t="inlineStr">
        <is>
          <t>解决了1个乡镇1个行政村292户1153人冬季水源不足问题。</t>
        </is>
      </c>
      <c r="I1119" s="65" t="n">
        <v>1</v>
      </c>
      <c r="J1119" s="164" t="n">
        <v>0.0292</v>
      </c>
      <c r="K1119" s="164" t="n">
        <v>0.1153</v>
      </c>
      <c r="L1119" s="65" t="inlineStr">
        <is>
          <t>水务局</t>
        </is>
      </c>
      <c r="M1119" s="65" t="inlineStr">
        <is>
          <t>自来水公司</t>
        </is>
      </c>
      <c r="N1119" s="65" t="n">
        <v>2020.12</v>
      </c>
      <c r="O1119" s="65" t="n"/>
    </row>
    <row r="1120" ht="70" customHeight="1" s="145">
      <c r="A1120" s="65" t="inlineStr">
        <is>
          <t>(30)</t>
        </is>
      </c>
      <c r="B1120" s="65" t="inlineStr">
        <is>
          <t>环县甜水南湫农村饮水安全工程二泵站迁改项目</t>
        </is>
      </c>
      <c r="C1120" s="65" t="inlineStr">
        <is>
          <t>新建</t>
        </is>
      </c>
      <c r="D1120" s="65" t="inlineStr">
        <is>
          <t>2021.03-2021.12</t>
        </is>
      </c>
      <c r="E1120" s="65" t="inlineStr">
        <is>
          <t>甜水镇、南湫乡</t>
        </is>
      </c>
      <c r="F1120" s="34" t="inlineStr">
        <is>
          <t>修建泵站1座，管理房129.87m²，泵房102m²，新建500m³进水前池1座，埋设Dg125上水钢管0.6km,Dn90PE供水管0.4km,修建闸阀井(1.4X1.6)5座，安装100KVA变压器1台，架设10KV高压线路1.0km,380V 低压线路0.5km,更换2#泵站变频泵3台，增加变频泵2台(DFL立式多级离心泵3台Q=15m³/h,h=240m、DFL立式多级离心泵2台Q=5m³/h,h=60m)安装自动化控制设备1套。</t>
        </is>
      </c>
      <c r="G1120" s="65" t="n">
        <v>330</v>
      </c>
      <c r="H1120" s="34" t="inlineStr">
        <is>
          <t>解决了2乡镇13个行政村3180户11299人农村饮水问题。</t>
        </is>
      </c>
      <c r="I1120" s="65" t="n">
        <v>13</v>
      </c>
      <c r="J1120" s="164" t="n">
        <v>0.318</v>
      </c>
      <c r="K1120" s="164" t="n">
        <v>1.1299</v>
      </c>
      <c r="L1120" s="65" t="inlineStr">
        <is>
          <t>水务局</t>
        </is>
      </c>
      <c r="M1120" s="65" t="inlineStr">
        <is>
          <t>自来水公司</t>
        </is>
      </c>
      <c r="N1120" s="65" t="n">
        <v>2020.12</v>
      </c>
      <c r="O1120" s="65" t="n"/>
    </row>
    <row r="1121" ht="53" customHeight="1" s="145">
      <c r="A1121" s="65" t="inlineStr">
        <is>
          <t>(31)</t>
        </is>
      </c>
      <c r="B1121" s="65" t="inlineStr">
        <is>
          <t>环县农村供水管网改造及机井维修工程</t>
        </is>
      </c>
      <c r="C1121" s="65" t="inlineStr">
        <is>
          <t>维修</t>
        </is>
      </c>
      <c r="D1121" s="65" t="inlineStr">
        <is>
          <t>2021.03-2021.12</t>
        </is>
      </c>
      <c r="E1121" s="65" t="inlineStr">
        <is>
          <t>环城镇、洪德镇、曲子镇</t>
        </is>
      </c>
      <c r="F1121" s="34" t="inlineStr">
        <is>
          <t>对环城镇唐塬村李家塬组、堡子掌、许阳山、曹家沟和上掌5个自然组的自来水供水管线安装DN25减压阀10个，修建闸阀井10座，安装连接管道1250m，智能水表44套；洪德镇赵洼村配套入户设施50户；对曲子镇西沟村机井进行维修等</t>
        </is>
      </c>
      <c r="G1121" s="65" t="n">
        <v>200</v>
      </c>
      <c r="H1121" s="34" t="inlineStr">
        <is>
          <t>保障3个乡镇3个行政村2900人的饮水问题。</t>
        </is>
      </c>
      <c r="I1121" s="65" t="n">
        <v>3</v>
      </c>
      <c r="J1121" s="164" t="n">
        <v>0.0644</v>
      </c>
      <c r="K1121" s="164" t="n">
        <v>0.29</v>
      </c>
      <c r="L1121" s="65" t="inlineStr">
        <is>
          <t>水务局</t>
        </is>
      </c>
      <c r="M1121" s="65" t="inlineStr">
        <is>
          <t>水务局</t>
        </is>
      </c>
      <c r="N1121" s="65" t="n">
        <v>2020.12</v>
      </c>
      <c r="O1121" s="65" t="n"/>
    </row>
    <row r="1122" ht="44" customHeight="1" s="145">
      <c r="A1122" s="65" t="inlineStr">
        <is>
          <t>(32)</t>
        </is>
      </c>
      <c r="B1122" s="65" t="inlineStr">
        <is>
          <t>环县合道等15个乡镇机井及淡化设备维修工程</t>
        </is>
      </c>
      <c r="C1122" s="65" t="inlineStr">
        <is>
          <t>维修</t>
        </is>
      </c>
      <c r="D1122" s="65" t="inlineStr">
        <is>
          <t>2021.03-2021.12</t>
        </is>
      </c>
      <c r="E1122" s="65" t="inlineStr">
        <is>
          <t>合道等15个乡镇</t>
        </is>
      </c>
      <c r="F1122" s="34" t="inlineStr">
        <is>
          <t>对15个乡镇116眼机井维修水泵、淡化设备等。</t>
        </is>
      </c>
      <c r="G1122" s="65" t="n">
        <v>928</v>
      </c>
      <c r="H1122" s="34" t="inlineStr">
        <is>
          <t>保障15个乡镇107个行政村的用水问题。</t>
        </is>
      </c>
      <c r="I1122" s="65" t="n">
        <v>107</v>
      </c>
      <c r="J1122" s="164" t="n">
        <v>0.82</v>
      </c>
      <c r="K1122" s="164" t="n">
        <v>3.51</v>
      </c>
      <c r="L1122" s="65" t="inlineStr">
        <is>
          <t>水务局</t>
        </is>
      </c>
      <c r="M1122" s="65" t="inlineStr">
        <is>
          <t>水务局</t>
        </is>
      </c>
      <c r="N1122" s="65" t="n">
        <v>2020.12</v>
      </c>
      <c r="O1122" s="65" t="n"/>
    </row>
    <row r="1123" ht="33" customHeight="1" s="145">
      <c r="A1123" s="65" t="inlineStr">
        <is>
          <t>(33)</t>
        </is>
      </c>
      <c r="B1123" s="65" t="inlineStr">
        <is>
          <t>机井工程</t>
        </is>
      </c>
      <c r="C1123" s="65" t="inlineStr">
        <is>
          <t>新建</t>
        </is>
      </c>
      <c r="D1123" s="65" t="inlineStr">
        <is>
          <t>2021.03-2021.12</t>
        </is>
      </c>
      <c r="E1123" s="65" t="inlineStr">
        <is>
          <t>八珠、合道2个乡镇</t>
        </is>
      </c>
      <c r="F1123" s="34" t="inlineStr">
        <is>
          <t>新打机井5眼。</t>
        </is>
      </c>
      <c r="G1123" s="65" t="n">
        <v>375</v>
      </c>
      <c r="H1123" s="34" t="inlineStr">
        <is>
          <t>保障2个乡镇3个行政村的用水问题。</t>
        </is>
      </c>
      <c r="I1123" s="65" t="n">
        <v>3</v>
      </c>
      <c r="J1123" s="164" t="n">
        <v>0.0469</v>
      </c>
      <c r="K1123" s="164" t="n">
        <v>0.2003</v>
      </c>
      <c r="L1123" s="65" t="inlineStr">
        <is>
          <t>水务局</t>
        </is>
      </c>
      <c r="M1123" s="65" t="inlineStr">
        <is>
          <t>水务局</t>
        </is>
      </c>
      <c r="N1123" s="65" t="n">
        <v>2020.12</v>
      </c>
      <c r="O1123" s="65" t="n"/>
    </row>
    <row r="1124" ht="33" customHeight="1" s="145">
      <c r="A1124" s="65" t="inlineStr">
        <is>
          <t>(34)</t>
        </is>
      </c>
      <c r="B1124" s="65" t="inlineStr">
        <is>
          <t>蓄水池工程</t>
        </is>
      </c>
      <c r="C1124" s="65" t="inlineStr">
        <is>
          <t>新建</t>
        </is>
      </c>
      <c r="D1124" s="65" t="inlineStr">
        <is>
          <t>2021.03-2021.12</t>
        </is>
      </c>
      <c r="E1124" s="65" t="inlineStr">
        <is>
          <t>车道等4个乡镇</t>
        </is>
      </c>
      <c r="F1124" s="34" t="inlineStr">
        <is>
          <t>新建150m³蓄水池43座</t>
        </is>
      </c>
      <c r="G1124" s="65" t="n">
        <v>516</v>
      </c>
      <c r="H1124" s="34" t="inlineStr">
        <is>
          <t>保障4个乡镇17个行政村的饮水问题。</t>
        </is>
      </c>
      <c r="I1124" s="65" t="n">
        <v>17</v>
      </c>
      <c r="J1124" s="164" t="n">
        <v>0.2627</v>
      </c>
      <c r="K1124" s="164" t="n">
        <v>1.0703</v>
      </c>
      <c r="L1124" s="65" t="inlineStr">
        <is>
          <t>水务局</t>
        </is>
      </c>
      <c r="M1124" s="65" t="inlineStr">
        <is>
          <t>水务局</t>
        </is>
      </c>
      <c r="N1124" s="65" t="n">
        <v>2020.12</v>
      </c>
      <c r="O1124" s="65" t="n"/>
    </row>
    <row r="1125" ht="57" customHeight="1" s="145">
      <c r="A1125" s="65" t="inlineStr">
        <is>
          <t>(35)</t>
        </is>
      </c>
      <c r="B1125" s="65" t="inlineStr">
        <is>
          <t>环县农村养殖产业供水工程合计</t>
        </is>
      </c>
      <c r="C1125" s="65" t="inlineStr">
        <is>
          <t>新建</t>
        </is>
      </c>
      <c r="D1125" s="65" t="inlineStr">
        <is>
          <t>2021.03-2021.12</t>
        </is>
      </c>
      <c r="E1125" s="65" t="inlineStr">
        <is>
          <t>20个乡镇221个行政村</t>
        </is>
      </c>
      <c r="F1125" s="34" t="inlineStr">
        <is>
          <t>新建300m³钢筋混凝土蓄水池124座、200m³钢筋混凝土蓄水池221座</t>
        </is>
      </c>
      <c r="G1125" s="65" t="n">
        <v>5795</v>
      </c>
      <c r="H1125" s="34" t="inlineStr">
        <is>
          <t>解决全县20个乡镇221个行政村221个“331+”养殖专业合作社和124个千只湖羊标准化养殖示范专业合作社的羊畜饮水问题</t>
        </is>
      </c>
      <c r="I1125" s="65" t="n">
        <v>221</v>
      </c>
      <c r="J1125" s="164" t="n">
        <v>1.1728</v>
      </c>
      <c r="K1125" s="164" t="n">
        <v>3.8706</v>
      </c>
      <c r="L1125" s="65" t="inlineStr">
        <is>
          <t>水务局</t>
        </is>
      </c>
      <c r="M1125" s="65" t="inlineStr">
        <is>
          <t>水务局</t>
        </is>
      </c>
      <c r="N1125" s="65" t="n">
        <v>2020.12</v>
      </c>
      <c r="O1125" s="65" t="n"/>
    </row>
    <row r="1126" ht="55" customHeight="1" s="145">
      <c r="A1126" s="65" t="inlineStr">
        <is>
          <t>(36)</t>
        </is>
      </c>
      <c r="B1126" s="65" t="inlineStr">
        <is>
          <t>环县环城镇等9乡镇农村人饮应急水源工程</t>
        </is>
      </c>
      <c r="C1126" s="65" t="inlineStr">
        <is>
          <t>续建</t>
        </is>
      </c>
      <c r="D1126" s="65" t="inlineStr">
        <is>
          <t>2021.03-2021.12</t>
        </is>
      </c>
      <c r="E1126" s="65" t="inlineStr">
        <is>
          <t>环城镇</t>
        </is>
      </c>
      <c r="F1126" s="34" t="inlineStr">
        <is>
          <t>新建108万m³调蓄水池1座，配套加压泵站1座</t>
        </is>
      </c>
      <c r="G1126" s="97">
        <f>7716.6-1164.42-10</f>
        <v/>
      </c>
      <c r="H1126" s="34" t="inlineStr">
        <is>
          <t>解决县城和环城、洪德、曲子、木钵、虎洞、车道、毛井、芦家湾、小南沟9乡镇及其农村冬季供水能力不足问题</t>
        </is>
      </c>
      <c r="I1126" s="65" t="n">
        <v>21</v>
      </c>
      <c r="J1126" s="164" t="n">
        <v>0.5309</v>
      </c>
      <c r="K1126" s="164" t="n">
        <v>2.3891</v>
      </c>
      <c r="L1126" s="65" t="inlineStr">
        <is>
          <t>水务局</t>
        </is>
      </c>
      <c r="M1126" s="65" t="inlineStr">
        <is>
          <t>自来水公司</t>
        </is>
      </c>
      <c r="N1126" s="65" t="n">
        <v>2020.12</v>
      </c>
      <c r="O1126" s="65" t="n"/>
    </row>
    <row r="1127" ht="47" customHeight="1" s="145">
      <c r="A1127" s="65" t="inlineStr">
        <is>
          <t>(37)</t>
        </is>
      </c>
      <c r="B1127" s="65" t="inlineStr">
        <is>
          <t>环县小南沟乡农村供水应急水源工程</t>
        </is>
      </c>
      <c r="C1127" s="65" t="inlineStr">
        <is>
          <t>续建</t>
        </is>
      </c>
      <c r="D1127" s="65" t="inlineStr">
        <is>
          <t>2021.03-2021.12</t>
        </is>
      </c>
      <c r="E1127" s="65" t="inlineStr">
        <is>
          <t>小南沟乡</t>
        </is>
      </c>
      <c r="F1127" s="34" t="inlineStr">
        <is>
          <t>新建2000m³调蓄水池2座，铺设DN300PE上水管线600m，铺设DN140PE供水管线300m。新建闸阀井5座。安装自动化控制系统一套；新建管理站 1座，建筑面积129.87㎡</t>
        </is>
      </c>
      <c r="G1127" s="65" t="n">
        <v>396.79</v>
      </c>
      <c r="H1127" s="34" t="inlineStr">
        <is>
          <t>解决了1个乡镇4个行政村12个自然组465户2077人饮水水量不足问题</t>
        </is>
      </c>
      <c r="I1127" s="65" t="n">
        <v>4</v>
      </c>
      <c r="J1127" s="164" t="n">
        <v>0.0465</v>
      </c>
      <c r="K1127" s="164" t="n">
        <v>0.2077</v>
      </c>
      <c r="L1127" s="65" t="inlineStr">
        <is>
          <t>水务局</t>
        </is>
      </c>
      <c r="M1127" s="65" t="inlineStr">
        <is>
          <t>水务局</t>
        </is>
      </c>
      <c r="N1127" s="65" t="n">
        <v>2020.12</v>
      </c>
      <c r="O1127" s="65" t="n"/>
    </row>
    <row r="1128" ht="108" customHeight="1" s="145">
      <c r="A1128" s="65" t="inlineStr">
        <is>
          <t>(38)</t>
        </is>
      </c>
      <c r="B1128" s="65" t="inlineStr">
        <is>
          <t>曲子镇西沟村供水工程项目</t>
        </is>
      </c>
      <c r="C1128" s="65" t="inlineStr">
        <is>
          <t>新建</t>
        </is>
      </c>
      <c r="D1128" s="65" t="inlineStr">
        <is>
          <t>2021.03-2021.12</t>
        </is>
      </c>
      <c r="E1128" s="65" t="inlineStr">
        <is>
          <t>曲子镇</t>
        </is>
      </c>
      <c r="F1128" s="34" t="inlineStr">
        <is>
          <t>1.道桥组供水工程：新建200m³蓄水池1座，埋设供水管线592m，上水管道60m，闸阀井1座，管道穿路2处，集中供水点1处；配套自动化控制系统1套。
2.塘掌、阳洼及秋沟组供水工程：埋设供水管线1800m穿公路2处；新建9㎡配电房1处、闸阀井1座；安装30KVA变压器1台，架设高压线路1.3km、低压线路0.05km，安装潜水泵2台，配套自动化控制系统1套。                            
3.南马塬组供水工程：新打机井1眼，安装潜水泵4台，新建150m³蓄水池1座，新建200m³蓄水池1座，埋设供水管线1450m，闸阀井2座，新建供水点1处；安装80KVA变压器1台，架设高压线路0.07km、低压线路0.03km，配套自动化控制系统1套。</t>
        </is>
      </c>
      <c r="G1128" s="97" t="n">
        <v>260</v>
      </c>
      <c r="H1128" s="34" t="inlineStr">
        <is>
          <t>保障西沟村群众饮水安全。</t>
        </is>
      </c>
      <c r="I1128" s="65" t="n">
        <v>1</v>
      </c>
      <c r="J1128" s="164" t="n">
        <v>0.0208</v>
      </c>
      <c r="K1128" s="164" t="n">
        <v>0.0832</v>
      </c>
      <c r="L1128" s="65" t="inlineStr">
        <is>
          <t>水务局</t>
        </is>
      </c>
      <c r="M1128" s="65" t="inlineStr">
        <is>
          <t>水务局</t>
        </is>
      </c>
      <c r="N1128" s="65" t="n">
        <v>2020.12</v>
      </c>
      <c r="O1128" s="65" t="n"/>
    </row>
    <row r="1129" ht="63" customHeight="1" s="145">
      <c r="A1129" s="65" t="inlineStr">
        <is>
          <t>(39)</t>
        </is>
      </c>
      <c r="B1129" s="65" t="inlineStr">
        <is>
          <t>供水设施采购项目</t>
        </is>
      </c>
      <c r="C1129" s="65" t="inlineStr">
        <is>
          <t>新建</t>
        </is>
      </c>
      <c r="D1129" s="65" t="inlineStr">
        <is>
          <t>2021.03-2021.12</t>
        </is>
      </c>
      <c r="E1129" s="65" t="inlineStr">
        <is>
          <t>20个乡镇</t>
        </is>
      </c>
      <c r="F1129" s="34" t="inlineStr">
        <is>
          <t>抗旱应急物资共110万元，其中购买水罐859个，共计80.92万元，其中1.5方水罐172个， 每个870元，共14.9460万元；2方水罐687个，每个960元，共计65.9520万元。 购买各类水泵及配套设施106套，每套2223.5元，共计23.57万元；预购大型水泵10台，每台5510元，共计5.51万元</t>
        </is>
      </c>
      <c r="G1129" s="65" t="n">
        <v>110</v>
      </c>
      <c r="H1129" s="34" t="inlineStr">
        <is>
          <t>保障全县产业发展。</t>
        </is>
      </c>
      <c r="I1129" s="65" t="n">
        <v>251</v>
      </c>
      <c r="J1129" s="164" t="n">
        <v>3.401</v>
      </c>
      <c r="K1129" s="164" t="n">
        <v>15.3045</v>
      </c>
      <c r="L1129" s="65" t="inlineStr">
        <is>
          <t>水务局</t>
        </is>
      </c>
      <c r="M1129" s="65" t="inlineStr">
        <is>
          <t>水务局</t>
        </is>
      </c>
      <c r="N1129" s="65" t="n">
        <v>2020.12</v>
      </c>
      <c r="O1129" s="65" t="n"/>
    </row>
    <row r="1130" ht="126" customHeight="1" s="145">
      <c r="A1130" s="65" t="inlineStr">
        <is>
          <t>(40)</t>
        </is>
      </c>
      <c r="B1130" s="65" t="inlineStr">
        <is>
          <t>环县毛井镇红土咀村管道延伸供水工程</t>
        </is>
      </c>
      <c r="C1130" s="65" t="inlineStr">
        <is>
          <t>新建</t>
        </is>
      </c>
      <c r="D1130" s="65" t="inlineStr">
        <is>
          <t>2021.03-2021.12</t>
        </is>
      </c>
      <c r="E1130" s="65" t="inlineStr">
        <is>
          <t>毛井镇红土咀村</t>
        </is>
      </c>
      <c r="F1130" s="34" t="inlineStr">
        <is>
          <t>1.泵站工程：新建200m³地下圆形蓄水池1座、9㎡配电房1处；安装200QJ20-338/25卧式潜水泵2台（一备一用）、80KVA变压器1台、高压计量器1套、GP柜1面；架设高压线路0.6km、低压线路0.15km。2.高位蓄水池工程：新建500m³地下圆形蓄水池1座。
3.管道工程：（1）引水管道工程：埋设1.6MpaDn90PE引水管道4023m，管道穿路3处；新建闸阀井6座、管道标志桩20个。（2）上水管道工程：埋设上水管道11.279km,其中：Dg108无缝钢套管（壁厚5mm )8.909km、1.6MpaDn110PE管道2.370km，管道穿路10处；新建C30砼镇墩30座、闸阀井9座、管道标志桩56个、3:7灰土截水墙75道。（3）供水管道工程：埋设1.6MpaDn90PE上水管道2.560km，管道穿路3处；新建闸阀井3座、管道标志桩13个、3:7灰土截水墙17道、供水点1处。</t>
        </is>
      </c>
      <c r="G1130" s="65" t="n">
        <v>390.09</v>
      </c>
      <c r="H1130" s="34" t="inlineStr">
        <is>
          <t>提升红土咀村6个自然村374户1505人的饮水问题。</t>
        </is>
      </c>
      <c r="I1130" s="65" t="n">
        <v>1</v>
      </c>
      <c r="J1130" s="164" t="n">
        <v>0.0374</v>
      </c>
      <c r="K1130" s="164" t="n">
        <v>0.1505</v>
      </c>
      <c r="L1130" s="65" t="inlineStr">
        <is>
          <t>水务局</t>
        </is>
      </c>
      <c r="M1130" s="65" t="inlineStr">
        <is>
          <t>水务局</t>
        </is>
      </c>
      <c r="N1130" s="65" t="n">
        <v>2020.12</v>
      </c>
      <c r="O1130" s="65" t="n"/>
    </row>
    <row r="1131" ht="132" customHeight="1" s="145">
      <c r="A1131" s="65" t="inlineStr">
        <is>
          <t>(41)</t>
        </is>
      </c>
      <c r="B1131" s="65" t="inlineStr">
        <is>
          <t>环县甜水镇何塬村管道延伸
供水工程</t>
        </is>
      </c>
      <c r="C1131" s="65" t="inlineStr">
        <is>
          <t>新建</t>
        </is>
      </c>
      <c r="D1131" s="65" t="inlineStr">
        <is>
          <t>2021.03-2021.12</t>
        </is>
      </c>
      <c r="E1131" s="65" t="inlineStr">
        <is>
          <t>甜水镇何塬村</t>
        </is>
      </c>
      <c r="F1131" s="34" t="inlineStr">
        <is>
          <t xml:space="preserve"> 1、泵站工程：修建泵站1座，安装潜水泵2台、启动柜1面、自动化设备1套；新建200m³地下圆形蓄水池1座、9㎡配电房1间；安装80KVA变压器1台、高压计量器1套、配电柜1面、GP柜1面；架设高压线路1.4km、低压线路0.1km。 2、高位蓄水池工程：新建100m³、200m³圆形地下高位蓄水池各1座。 3、管道工程：（1）上水管道工程：埋设1.6MpaDn90PE引水管道6.984km、无缝上水钢管4.759km、1.6MpaDn110PE上水管道4.11km，管道穿路3处；新建C30砼镇墩30座、闸阀井8座、管道标志桩52个、3：7灰土截水墙105道。（2）供水管道工程：埋设供水管道6.671km，管道穿路2处；新建闸阀井5座、管道标志桩27个、3：7灰土截水墙44道、供水点3处；安装 Dn90减压阀3套。</t>
        </is>
      </c>
      <c r="G1131" s="65" t="n">
        <v>400</v>
      </c>
      <c r="H1131" s="34" t="inlineStr">
        <is>
          <t>提升何塬村6个自然村150户618人的饮水问题。</t>
        </is>
      </c>
      <c r="I1131" s="65" t="n">
        <v>1</v>
      </c>
      <c r="J1131" s="164" t="n">
        <v>0.015</v>
      </c>
      <c r="K1131" s="164" t="n">
        <v>0.0618</v>
      </c>
      <c r="L1131" s="65" t="inlineStr">
        <is>
          <t>水务局</t>
        </is>
      </c>
      <c r="M1131" s="65" t="inlineStr">
        <is>
          <t>水务局</t>
        </is>
      </c>
      <c r="N1131" s="65" t="n">
        <v>2020.12</v>
      </c>
      <c r="O1131" s="65" t="n"/>
    </row>
    <row r="1132" ht="74" customHeight="1" s="145">
      <c r="A1132" s="65" t="inlineStr">
        <is>
          <t>(42)</t>
        </is>
      </c>
      <c r="B1132" s="65" t="inlineStr">
        <is>
          <t>环县合道镇沈岭村沈沟洼机井管道延伸供水工程</t>
        </is>
      </c>
      <c r="C1132" s="65" t="inlineStr">
        <is>
          <t>新建</t>
        </is>
      </c>
      <c r="D1132" s="65" t="inlineStr">
        <is>
          <t>2021.03-2021.12</t>
        </is>
      </c>
      <c r="E1132" s="65" t="inlineStr">
        <is>
          <t>合道镇沈岭村</t>
        </is>
      </c>
      <c r="F1132" s="34" t="inlineStr">
        <is>
          <t>新建200m³高位水池1座，埋设无缝上水钢管3510m,上水管道穿路180m，埋设供水管道17423m,供水管道穿路3处，新建闸阀井10座，管道标志桩105个，3:7灰土截水墙174道，安装卧式潜水泵(200QJ20-243/18)2台(一备一用)，配套电缆（VV-3×25）80m，自动化设备1套，安装80KVA变压器1台，低压线路0.1km，高压计量器1套，自来水入户70户。</t>
        </is>
      </c>
      <c r="G1132" s="65" t="n">
        <v>245</v>
      </c>
      <c r="H1132" s="34" t="inlineStr">
        <is>
          <t>提升沈岭村张坪、沈沟洼组70户294人的饮水问题。</t>
        </is>
      </c>
      <c r="I1132" s="65" t="n">
        <v>1</v>
      </c>
      <c r="J1132" s="164" t="n">
        <v>0.007</v>
      </c>
      <c r="K1132" s="164" t="n">
        <v>0.0294</v>
      </c>
      <c r="L1132" s="65" t="inlineStr">
        <is>
          <t>水务局</t>
        </is>
      </c>
      <c r="M1132" s="65" t="inlineStr">
        <is>
          <t>水务局</t>
        </is>
      </c>
      <c r="N1132" s="65" t="n">
        <v>2020.12</v>
      </c>
      <c r="O1132" s="65" t="n"/>
    </row>
    <row r="1133" ht="74" customHeight="1" s="145">
      <c r="A1133" s="65" t="inlineStr">
        <is>
          <t>(43)</t>
        </is>
      </c>
      <c r="B1133" s="65" t="inlineStr">
        <is>
          <t>环县天池乡曹李川机井供水提升工程</t>
        </is>
      </c>
      <c r="C1133" s="65" t="inlineStr">
        <is>
          <t>新建</t>
        </is>
      </c>
      <c r="D1133" s="65" t="inlineStr">
        <is>
          <t>2021.03-2021.12</t>
        </is>
      </c>
      <c r="E1133" s="65" t="inlineStr">
        <is>
          <t>天池乡</t>
        </is>
      </c>
      <c r="F1133" s="34" t="inlineStr">
        <is>
          <t>新建200m³蓄水池1座，上水钢管4.3km；供水管道32.2km，新建闸阀井64座，入户配套。</t>
        </is>
      </c>
      <c r="G1133" s="65" t="n">
        <v>349</v>
      </c>
      <c r="H1133" s="34" t="inlineStr">
        <is>
          <t>解决1个乡镇3个行政村106户406人的饮水问题。</t>
        </is>
      </c>
      <c r="I1133" s="65" t="n">
        <v>1</v>
      </c>
      <c r="J1133" s="164" t="n">
        <v>0.0106</v>
      </c>
      <c r="K1133" s="164" t="n">
        <v>0.0406</v>
      </c>
      <c r="L1133" s="65" t="inlineStr">
        <is>
          <t>水务局</t>
        </is>
      </c>
      <c r="M1133" s="65" t="inlineStr">
        <is>
          <t>水务局</t>
        </is>
      </c>
      <c r="N1133" s="65" t="n">
        <v>2020.12</v>
      </c>
      <c r="O1133" s="65" t="n"/>
    </row>
    <row r="1134" ht="74" customHeight="1" s="145">
      <c r="A1134" s="65" t="inlineStr">
        <is>
          <t>(44)</t>
        </is>
      </c>
      <c r="B1134" s="65" t="inlineStr">
        <is>
          <t>环县洪德镇私盐路新集子村管道延伸供水工程</t>
        </is>
      </c>
      <c r="C1134" s="65" t="inlineStr">
        <is>
          <t>新建</t>
        </is>
      </c>
      <c r="D1134" s="65" t="inlineStr">
        <is>
          <t>2021.03-2021.12</t>
        </is>
      </c>
      <c r="E1134" s="65" t="inlineStr">
        <is>
          <t>洪德镇</t>
        </is>
      </c>
      <c r="F1134" s="34" t="inlineStr">
        <is>
          <t>埋设供水管道13.705km，管道穿路6处，管道穿河11处，新建阀门井7座；新建200m³蓄水池一座；新建供水点2处。</t>
        </is>
      </c>
      <c r="G1134" s="65" t="n">
        <v>209.98</v>
      </c>
      <c r="H1134" s="34" t="inlineStr">
        <is>
          <t>解决1个乡镇2个行政村472户1987人的饮水问题。</t>
        </is>
      </c>
      <c r="I1134" s="65" t="n">
        <v>2</v>
      </c>
      <c r="J1134" s="164" t="n">
        <v>0.0472</v>
      </c>
      <c r="K1134" s="164" t="n">
        <v>0.1987</v>
      </c>
      <c r="L1134" s="65" t="inlineStr">
        <is>
          <t>水务局</t>
        </is>
      </c>
      <c r="M1134" s="65" t="inlineStr">
        <is>
          <t>水务局</t>
        </is>
      </c>
      <c r="N1134" s="65" t="n">
        <v>2020.12</v>
      </c>
      <c r="O1134" s="65" t="n"/>
    </row>
    <row r="1135" ht="74" customHeight="1" s="145">
      <c r="A1135" s="65" t="inlineStr">
        <is>
          <t>(45)</t>
        </is>
      </c>
      <c r="B1135" s="65" t="inlineStr">
        <is>
          <t>环县毛井镇丁连掌等3个行政村管道延伸供水工程</t>
        </is>
      </c>
      <c r="C1135" s="65" t="inlineStr">
        <is>
          <t>新建</t>
        </is>
      </c>
      <c r="D1135" s="65" t="inlineStr">
        <is>
          <t>2021.03-2021.12</t>
        </is>
      </c>
      <c r="E1135" s="65" t="inlineStr">
        <is>
          <t>毛井镇</t>
        </is>
      </c>
      <c r="F1135" s="34" t="inlineStr">
        <is>
          <t>新建100m³高位蓄水池1座；埋设上水钢管450m；埋设引水管道11.579km，新建阀门井10座。</t>
        </is>
      </c>
      <c r="G1135" s="65" t="n">
        <v>119.04</v>
      </c>
      <c r="H1135" s="34" t="inlineStr">
        <is>
          <t>解决1个乡镇3个行政村834户3156人的饮水问题。</t>
        </is>
      </c>
      <c r="I1135" s="65" t="n">
        <v>3</v>
      </c>
      <c r="J1135" s="164" t="n">
        <v>0.0834</v>
      </c>
      <c r="K1135" s="164" t="n">
        <v>0.3156</v>
      </c>
      <c r="L1135" s="65" t="inlineStr">
        <is>
          <t>水务局</t>
        </is>
      </c>
      <c r="M1135" s="65" t="inlineStr">
        <is>
          <t>水务局</t>
        </is>
      </c>
      <c r="N1135" s="65" t="n">
        <v>2020.12</v>
      </c>
      <c r="O1135" s="65" t="n"/>
    </row>
    <row r="1136" ht="37" customHeight="1" s="145">
      <c r="A1136" s="24" t="n">
        <v>2.1</v>
      </c>
      <c r="B1136" s="24" t="inlineStr">
        <is>
          <t>羊产业用水小电井及场窖工程合计</t>
        </is>
      </c>
      <c r="C1136" s="24" t="inlineStr">
        <is>
          <t>新建</t>
        </is>
      </c>
      <c r="D1136" s="24" t="n"/>
      <c r="E1136" s="24" t="inlineStr">
        <is>
          <t>20个乡镇</t>
        </is>
      </c>
      <c r="F1136" s="31" t="inlineStr">
        <is>
          <t>新建一场一窖460处、小电井675眼。</t>
        </is>
      </c>
      <c r="G1136" s="24" t="n">
        <v>836.6</v>
      </c>
      <c r="H1136" s="31" t="inlineStr">
        <is>
          <t>保障1135户的羊产业用水。</t>
        </is>
      </c>
      <c r="I1136" s="24">
        <f>SUM(I1137:I1156)</f>
        <v/>
      </c>
      <c r="J1136" s="160">
        <f>SUM(J1137:J1156)</f>
        <v/>
      </c>
      <c r="K1136" s="160">
        <f>SUM(K1137:K1156)</f>
        <v/>
      </c>
      <c r="L1136" s="65" t="inlineStr">
        <is>
          <t>水务局</t>
        </is>
      </c>
      <c r="M1136" s="65" t="inlineStr">
        <is>
          <t>水务局</t>
        </is>
      </c>
      <c r="N1136" s="65" t="n">
        <v>2020.12</v>
      </c>
      <c r="O1136" s="65" t="n"/>
    </row>
    <row r="1137" ht="90" customFormat="1" customHeight="1" s="2">
      <c r="A1137" s="32" t="inlineStr">
        <is>
          <t>（1）</t>
        </is>
      </c>
      <c r="B1137" s="29" t="inlineStr">
        <is>
          <t>羊产业用水小电井及场窖工程</t>
        </is>
      </c>
      <c r="C1137" s="65" t="inlineStr">
        <is>
          <t xml:space="preserve">新建 </t>
        </is>
      </c>
      <c r="D1137" s="65" t="inlineStr">
        <is>
          <t>2021.03-2021.12</t>
        </is>
      </c>
      <c r="E1137" s="65" t="inlineStr">
        <is>
          <t>合道镇</t>
        </is>
      </c>
      <c r="F1137" s="34" t="inlineStr">
        <is>
          <t>新建一场一窖25处、小电井34眼，其中：常崾岘村一场一窖5处；陈旗塬村一场一窖1处、小电井1眼；大路洼村一场一窖1处、小电井3眼；红崖洼村小电井4眼；陶洼子村小电井3眼；杨坪沟村一场一窖3处；赵家塬村一场一窖1处；赵台村一场一窖2处、小电井1眼；朱家塬村一场一窖3、小电井3眼；唐台子村一场一窖4处、小电井4眼；梁坪村一场一窖1处、小电井9眼；尚西坪村一场一窖1处、小电井2眼；寨子坪村一场一窖1处；瓦天沟村一场一窖1处、小电井4眼；何坪村一场一窖1处。</t>
        </is>
      </c>
      <c r="G1137" s="180">
        <f>25*0.5+34*0.4</f>
        <v/>
      </c>
      <c r="H1137" s="62" t="inlineStr">
        <is>
          <t>保障59户的羊产业用水。</t>
        </is>
      </c>
      <c r="I1137" s="162" t="n">
        <v>15</v>
      </c>
      <c r="J1137" s="163" t="n">
        <v>0.0059</v>
      </c>
      <c r="K1137" s="163" t="n">
        <v>0.0265</v>
      </c>
      <c r="L1137" s="65" t="inlineStr">
        <is>
          <t>环县水务局</t>
        </is>
      </c>
      <c r="M1137" s="29" t="inlineStr">
        <is>
          <t>合道镇</t>
        </is>
      </c>
      <c r="N1137" s="65" t="n">
        <v>2020.12</v>
      </c>
      <c r="O1137" s="65" t="n"/>
    </row>
    <row r="1138" ht="69" customFormat="1" customHeight="1" s="2">
      <c r="A1138" s="32" t="inlineStr">
        <is>
          <t>（2）</t>
        </is>
      </c>
      <c r="B1138" s="29" t="inlineStr">
        <is>
          <t>羊产业用水小电井及场窖工程</t>
        </is>
      </c>
      <c r="C1138" s="65" t="inlineStr">
        <is>
          <t xml:space="preserve">新建 </t>
        </is>
      </c>
      <c r="D1138" s="65" t="inlineStr">
        <is>
          <t>2021.03-2021.12</t>
        </is>
      </c>
      <c r="E1138" s="65" t="inlineStr">
        <is>
          <t>洪德镇</t>
        </is>
      </c>
      <c r="F1138" s="34" t="inlineStr">
        <is>
          <t>新建一场一窖42处、小电井53眼，其中：苏长沟村一场一窖1处；许旗村一场一窖5处；丁阳渠子村小电井22眼；河连湾村一场一窖1处、小电井2眼；赵洼村一场一窖1处；李塬村一场一窖1处；寇河村一场一窖7处、小电井13眼；苗河村一场一窖5处；梁岔村小电井5眼；私盐路村小电井4眼；洪德街村一场一窖9处、小电井1眼；马塬村一场一窖6处、小电井1眼；李达掌村小电井5眼；张塬村一场一窖6处</t>
        </is>
      </c>
      <c r="G1138" s="65">
        <f>42*0.5+53*0.4</f>
        <v/>
      </c>
      <c r="H1138" s="62" t="inlineStr">
        <is>
          <t>保障95户的羊产业用水。</t>
        </is>
      </c>
      <c r="I1138" s="29" t="n">
        <v>14</v>
      </c>
      <c r="J1138" s="163" t="n">
        <v>0.0095</v>
      </c>
      <c r="K1138" s="163" t="n">
        <v>0.0427</v>
      </c>
      <c r="L1138" s="65" t="inlineStr">
        <is>
          <t>环县水务局</t>
        </is>
      </c>
      <c r="M1138" s="65" t="inlineStr">
        <is>
          <t>洪德镇</t>
        </is>
      </c>
      <c r="N1138" s="65" t="n">
        <v>2020.12</v>
      </c>
      <c r="O1138" s="65" t="n"/>
    </row>
    <row r="1139" ht="57" customFormat="1" customHeight="1" s="2">
      <c r="A1139" s="32" t="inlineStr">
        <is>
          <t>（3）</t>
        </is>
      </c>
      <c r="B1139" s="29" t="inlineStr">
        <is>
          <t>羊产业用水小电井及场窖工程</t>
        </is>
      </c>
      <c r="C1139" s="65" t="inlineStr">
        <is>
          <t xml:space="preserve">新建 </t>
        </is>
      </c>
      <c r="D1139" s="65" t="inlineStr">
        <is>
          <t>2021.03-2021.12</t>
        </is>
      </c>
      <c r="E1139" s="65" t="inlineStr">
        <is>
          <t>南湫乡</t>
        </is>
      </c>
      <c r="F1139" s="34" t="inlineStr">
        <is>
          <t>新建一场一窖42处，其中：党家洼村一场一窖2处；洪涝池村一场一窖5处；花儿山村一场一窖13处；杨兴堡村一场一窖3处；岳后渠村一场一窖19处。</t>
        </is>
      </c>
      <c r="G1139" s="65">
        <f>42*0.5</f>
        <v/>
      </c>
      <c r="H1139" s="62" t="inlineStr">
        <is>
          <t>保障42户的羊产业用水。</t>
        </is>
      </c>
      <c r="I1139" s="181" t="n">
        <v>5</v>
      </c>
      <c r="J1139" s="182" t="n">
        <v>0.0042</v>
      </c>
      <c r="K1139" s="182" t="n">
        <v>0.019</v>
      </c>
      <c r="L1139" s="65" t="inlineStr">
        <is>
          <t>环县水务局</t>
        </is>
      </c>
      <c r="M1139" s="65" t="inlineStr">
        <is>
          <t>南湫乡</t>
        </is>
      </c>
      <c r="N1139" s="65" t="n">
        <v>2020.12</v>
      </c>
      <c r="O1139" s="65" t="n"/>
    </row>
    <row r="1140" ht="52" customFormat="1" customHeight="1" s="2">
      <c r="A1140" s="32" t="inlineStr">
        <is>
          <t>（4）</t>
        </is>
      </c>
      <c r="B1140" s="29" t="inlineStr">
        <is>
          <t>羊产业用水小电井及场窖工程</t>
        </is>
      </c>
      <c r="C1140" s="65" t="inlineStr">
        <is>
          <t xml:space="preserve">新建 </t>
        </is>
      </c>
      <c r="D1140" s="65" t="inlineStr">
        <is>
          <t>2021.03-2021.12</t>
        </is>
      </c>
      <c r="E1140" s="65" t="inlineStr">
        <is>
          <t>八珠乡</t>
        </is>
      </c>
      <c r="F1140" s="34" t="inlineStr">
        <is>
          <t>新建一场一窖21处、小电井60眼， 其中：曹塬村一场一窖12处；杏树沟村小电井3眼；塔尔咀村一场一窖2处、小电井24眼；马连掌村小电井12眼；冯家湾村一场一窖5处、 小电井11眼；湫坝沟村小电井6眼；白塬村一场一窖2处、小电井4眼。</t>
        </is>
      </c>
      <c r="G1140" s="65">
        <f>21*0.5+60*0.4</f>
        <v/>
      </c>
      <c r="H1140" s="62" t="inlineStr">
        <is>
          <t>保障81户的羊产业用水。</t>
        </is>
      </c>
      <c r="I1140" s="29" t="n">
        <v>7</v>
      </c>
      <c r="J1140" s="163" t="n">
        <v>0.0081</v>
      </c>
      <c r="K1140" s="163" t="n">
        <v>0.0365</v>
      </c>
      <c r="L1140" s="65" t="inlineStr">
        <is>
          <t>环县水务局</t>
        </is>
      </c>
      <c r="M1140" s="65" t="inlineStr">
        <is>
          <t>八珠乡</t>
        </is>
      </c>
      <c r="N1140" s="65" t="n">
        <v>2020.12</v>
      </c>
      <c r="O1140" s="65" t="n"/>
    </row>
    <row r="1141" ht="82" customFormat="1" customHeight="1" s="2">
      <c r="A1141" s="32" t="inlineStr">
        <is>
          <t>（5）</t>
        </is>
      </c>
      <c r="B1141" s="29" t="inlineStr">
        <is>
          <t>羊产业用水小电井及场窖工程</t>
        </is>
      </c>
      <c r="C1141" s="65" t="inlineStr">
        <is>
          <t xml:space="preserve">新建 </t>
        </is>
      </c>
      <c r="D1141" s="65" t="inlineStr">
        <is>
          <t>2021.03-2021.12</t>
        </is>
      </c>
      <c r="E1141" s="65" t="inlineStr">
        <is>
          <t>车道镇</t>
        </is>
      </c>
      <c r="F1141" s="34" t="inlineStr">
        <is>
          <t>新建一场一窖20处，小电井108眼，其中：元峁村一场一窖1处、小电井1眼；苦水掌村小电井14眼；双庙村小电井2眼；王西掌村小电井5眼；吊渠村小电井2眼；三角城村一场一窖9处；杨掌村小电井5眼；万安村小电井38眼；魏洼村小电井16眼；陈掌村小电井11眼；红台村小电井7眼；樱桃掌村一场一窖4处、小电井11眼；安掌村一场一窖2处、小电井2眼；代掌村小电井6眼；刘渠村一场一窖1处、小电井2眼；刘园子村一场一窖3处。</t>
        </is>
      </c>
      <c r="G1141" s="65">
        <f>20*0.5+108*0.4</f>
        <v/>
      </c>
      <c r="H1141" s="62" t="inlineStr">
        <is>
          <t>保障128户的羊产业用水。</t>
        </is>
      </c>
      <c r="I1141" s="29" t="n">
        <v>16</v>
      </c>
      <c r="J1141" s="163" t="n">
        <v>0.0128</v>
      </c>
      <c r="K1141" s="163" t="n">
        <v>0.0578</v>
      </c>
      <c r="L1141" s="65" t="inlineStr">
        <is>
          <t>环县水务局</t>
        </is>
      </c>
      <c r="M1141" s="65" t="inlineStr">
        <is>
          <t>车道镇</t>
        </is>
      </c>
      <c r="N1141" s="65" t="n">
        <v>2020.12</v>
      </c>
      <c r="O1141" s="65" t="n"/>
    </row>
    <row r="1142" ht="60" customFormat="1" customHeight="1" s="2">
      <c r="A1142" s="32" t="inlineStr">
        <is>
          <t>（6）</t>
        </is>
      </c>
      <c r="B1142" s="29" t="inlineStr">
        <is>
          <t>羊产业用水小电井及场窖工程</t>
        </is>
      </c>
      <c r="C1142" s="65" t="inlineStr">
        <is>
          <t xml:space="preserve">新建 </t>
        </is>
      </c>
      <c r="D1142" s="65" t="inlineStr">
        <is>
          <t>2021.03-2021.12</t>
        </is>
      </c>
      <c r="E1142" s="29" t="inlineStr">
        <is>
          <t>耿湾乡</t>
        </is>
      </c>
      <c r="F1142" s="62" t="inlineStr">
        <is>
          <t>新建一场一窖48处、小电井5眼，其中：郝东掌村一场一窖3处；潘掌村一场一窖21处、小电井3眼；张台村一场一窖3处；万湾村一场一窖13处；郜庄村一场一窖2处；许掌村一场一窖2处；韩老庄村一场一窖3处；天桥村小电井2眼；桃树掌村一场一窖1处。</t>
        </is>
      </c>
      <c r="G1142" s="29">
        <f>48*0.5+5*0.4</f>
        <v/>
      </c>
      <c r="H1142" s="62" t="inlineStr">
        <is>
          <t>保障9户的羊产业用水。</t>
        </is>
      </c>
      <c r="I1142" s="29" t="n">
        <v>9</v>
      </c>
      <c r="J1142" s="163" t="n">
        <v>0.0053</v>
      </c>
      <c r="K1142" s="163" t="n">
        <v>0.024</v>
      </c>
      <c r="L1142" s="65" t="inlineStr">
        <is>
          <t>环县水务局</t>
        </is>
      </c>
      <c r="M1142" s="29" t="inlineStr">
        <is>
          <t>耿湾乡</t>
        </is>
      </c>
      <c r="N1142" s="65" t="n">
        <v>2020.12</v>
      </c>
      <c r="O1142" s="65" t="n"/>
    </row>
    <row r="1143" ht="78" customFormat="1" customHeight="1" s="2">
      <c r="A1143" s="32" t="inlineStr">
        <is>
          <t>（7）</t>
        </is>
      </c>
      <c r="B1143" s="29" t="inlineStr">
        <is>
          <t>羊产业用水小电井及场窖工程</t>
        </is>
      </c>
      <c r="C1143" s="65" t="inlineStr">
        <is>
          <t xml:space="preserve">新建 </t>
        </is>
      </c>
      <c r="D1143" s="65" t="inlineStr">
        <is>
          <t>2021.03-2021.12</t>
        </is>
      </c>
      <c r="E1143" s="29" t="inlineStr">
        <is>
          <t>环城镇</t>
        </is>
      </c>
      <c r="F1143" s="62" t="inlineStr">
        <is>
          <t>新建一场一窖38处、小电井27眼，其中：北郭塬村小电井1眼；陈汤塬村一场一窖2处；城东塬村一场一窖1处；高龚塬村一场一窖8处、小电井1眼；耿家沟村一场一窖4处、小电井1眼；漫塬村一场一窖2处、小电井4眼；宁老庄村一场一窖3处：肖川村一场一窖3处、小电井6眼；杨庙掌村一场一窖5处；张滩滩村一场一窖1处、小电井7眼；张淌村一场一窖1处、小电井1眼；赵小掌村一场一窖5处：鸳鸯沟村一场一窖3处；西川村小电井5眼；十八里村小电井1眼。</t>
        </is>
      </c>
      <c r="G1143" s="29">
        <f>38*0.5+27*0.4</f>
        <v/>
      </c>
      <c r="H1143" s="62" t="inlineStr">
        <is>
          <t>保障65户的羊产业用水。</t>
        </is>
      </c>
      <c r="I1143" s="29" t="n">
        <v>15</v>
      </c>
      <c r="J1143" s="163" t="n">
        <v>0.0065</v>
      </c>
      <c r="K1143" s="163" t="n">
        <v>0.0291</v>
      </c>
      <c r="L1143" s="65" t="inlineStr">
        <is>
          <t>环县水务局</t>
        </is>
      </c>
      <c r="M1143" s="29" t="inlineStr">
        <is>
          <t>环城镇</t>
        </is>
      </c>
      <c r="N1143" s="65" t="n">
        <v>2020.12</v>
      </c>
      <c r="O1143" s="65" t="n"/>
    </row>
    <row r="1144" ht="56" customFormat="1" customHeight="1" s="2">
      <c r="A1144" s="32" t="inlineStr">
        <is>
          <t>（8）</t>
        </is>
      </c>
      <c r="B1144" s="29" t="inlineStr">
        <is>
          <t>羊产业用水小电井及场窖工程</t>
        </is>
      </c>
      <c r="C1144" s="65" t="inlineStr">
        <is>
          <t xml:space="preserve">新建 </t>
        </is>
      </c>
      <c r="D1144" s="65" t="inlineStr">
        <is>
          <t>2021.03-2021.12</t>
        </is>
      </c>
      <c r="E1144" s="29" t="inlineStr">
        <is>
          <t>虎洞镇</t>
        </is>
      </c>
      <c r="F1144" s="62" t="inlineStr">
        <is>
          <t>新建一场一窖25处、小电井66眼，其中：贾驿村砖砌窖19眼；常兆台村一场一窖1处、小电井12眼；刘谢掌村小电井5眼；高庙湾村一场一窖9处；金庄塬村小电井12眼；张大掌村小电井21眼；张家湾村一场一窖11处、小电井11眼；半个城村一场一窖4处、小电井2眼；魏家河村小电井3眼。</t>
        </is>
      </c>
      <c r="G1144" s="29">
        <f>25*0.5+66*0.4</f>
        <v/>
      </c>
      <c r="H1144" s="62" t="inlineStr">
        <is>
          <t>保障91户的羊产业用水。</t>
        </is>
      </c>
      <c r="I1144" s="29" t="n">
        <v>9</v>
      </c>
      <c r="J1144" s="163" t="n">
        <v>0.0091</v>
      </c>
      <c r="K1144" s="163" t="n">
        <v>0.041</v>
      </c>
      <c r="L1144" s="65" t="inlineStr">
        <is>
          <t>环县水务局</t>
        </is>
      </c>
      <c r="M1144" s="29" t="inlineStr">
        <is>
          <t>虎洞镇</t>
        </is>
      </c>
      <c r="N1144" s="65" t="n">
        <v>2020.12</v>
      </c>
      <c r="O1144" s="65" t="n"/>
    </row>
    <row r="1145" ht="52" customFormat="1" customHeight="1" s="2">
      <c r="A1145" s="32" t="inlineStr">
        <is>
          <t>（9）</t>
        </is>
      </c>
      <c r="B1145" s="29" t="inlineStr">
        <is>
          <t>羊产业用水小电井及场窖工程</t>
        </is>
      </c>
      <c r="C1145" s="65" t="inlineStr">
        <is>
          <t xml:space="preserve">新建 </t>
        </is>
      </c>
      <c r="D1145" s="65" t="inlineStr">
        <is>
          <t>2021.03-2021.12</t>
        </is>
      </c>
      <c r="E1145" s="29" t="inlineStr">
        <is>
          <t>芦家湾乡</t>
        </is>
      </c>
      <c r="F1145" s="62" t="inlineStr">
        <is>
          <t>新建小电井45眼，其中：杨兴庄村小电井7眼；花儿掌村小电井1眼；庙儿掌村小电井3眼；井川村小电井24眼；宋家掌村小电井2眼；桃李湾村小电井7眼；王庄村小电井1眼；大堡条村砖砌窖6眼。</t>
        </is>
      </c>
      <c r="G1145" s="29">
        <f>45*0.4</f>
        <v/>
      </c>
      <c r="H1145" s="62" t="inlineStr">
        <is>
          <t>保障45户的羊产业用水。</t>
        </is>
      </c>
      <c r="I1145" s="29" t="n">
        <v>8</v>
      </c>
      <c r="J1145" s="163" t="n">
        <v>0.0045</v>
      </c>
      <c r="K1145" s="163" t="n">
        <v>0.0203</v>
      </c>
      <c r="L1145" s="65" t="inlineStr">
        <is>
          <t>环县水务局</t>
        </is>
      </c>
      <c r="M1145" s="29" t="inlineStr">
        <is>
          <t>芦家湾乡</t>
        </is>
      </c>
      <c r="N1145" s="65" t="n">
        <v>2020.12</v>
      </c>
      <c r="O1145" s="65" t="n"/>
    </row>
    <row r="1146" ht="51" customFormat="1" customHeight="1" s="2">
      <c r="A1146" s="32" t="inlineStr">
        <is>
          <t>（10）</t>
        </is>
      </c>
      <c r="B1146" s="29" t="inlineStr">
        <is>
          <t>羊产业用水小电井及场窖工程</t>
        </is>
      </c>
      <c r="C1146" s="65" t="inlineStr">
        <is>
          <t xml:space="preserve">新建 </t>
        </is>
      </c>
      <c r="D1146" s="65" t="inlineStr">
        <is>
          <t>2021.03-2021.12</t>
        </is>
      </c>
      <c r="E1146" s="29" t="inlineStr">
        <is>
          <t>罗山川乡</t>
        </is>
      </c>
      <c r="F1146" s="110" t="inlineStr">
        <is>
          <t>新建一场一窖4处，其中：龙柏山村一场一窖4处。</t>
        </is>
      </c>
      <c r="G1146" s="29">
        <f>4*0.5</f>
        <v/>
      </c>
      <c r="H1146" s="62" t="inlineStr">
        <is>
          <t>保障4户的羊产业用水。</t>
        </is>
      </c>
      <c r="I1146" s="29" t="n">
        <v>1</v>
      </c>
      <c r="J1146" s="182" t="n">
        <v>0.0004</v>
      </c>
      <c r="K1146" s="182" t="n">
        <v>0.0013</v>
      </c>
      <c r="L1146" s="65" t="inlineStr">
        <is>
          <t>环县水务局</t>
        </is>
      </c>
      <c r="M1146" s="29" t="inlineStr">
        <is>
          <t>罗山川乡</t>
        </is>
      </c>
      <c r="N1146" s="65" t="n">
        <v>2020.12</v>
      </c>
      <c r="O1146" s="65" t="n"/>
    </row>
    <row r="1147" ht="57" customFormat="1" customHeight="1" s="2">
      <c r="A1147" s="32" t="inlineStr">
        <is>
          <t>（11）</t>
        </is>
      </c>
      <c r="B1147" s="29" t="inlineStr">
        <is>
          <t>羊产业用水小电井及场窖工程</t>
        </is>
      </c>
      <c r="C1147" s="65" t="inlineStr">
        <is>
          <t xml:space="preserve">新建 </t>
        </is>
      </c>
      <c r="D1147" s="65" t="inlineStr">
        <is>
          <t>2021.03-2021.12</t>
        </is>
      </c>
      <c r="E1147" s="111" t="inlineStr">
        <is>
          <t>木钵镇</t>
        </is>
      </c>
      <c r="F1147" s="62" t="inlineStr">
        <is>
          <t>新建一场一窖16处、小电井29眼，其中：邓寨子村一场一窖3处；殷家桥村小电井1眼；白家掌村一场一窖1处、小电井5眼；周湾村一场一窖1处；二合塬村一场一窖6处、小电井3眼；郭西掌小电井7眼；井儿岔村一场一窖1处、小电井6眼；水坝滩村一场一窖3处、小电井6眼；曹旗村一场一窖1处、小电井1眼。</t>
        </is>
      </c>
      <c r="G1147" s="29">
        <f>16*0.5+29*0.4</f>
        <v/>
      </c>
      <c r="H1147" s="62" t="inlineStr">
        <is>
          <t>保障45户的羊产业用水。</t>
        </is>
      </c>
      <c r="I1147" s="29" t="n">
        <v>9</v>
      </c>
      <c r="J1147" s="163" t="n">
        <v>0.0045</v>
      </c>
      <c r="K1147" s="163" t="n">
        <v>0.0202</v>
      </c>
      <c r="L1147" s="65" t="inlineStr">
        <is>
          <t>环县水务局</t>
        </is>
      </c>
      <c r="M1147" s="111" t="inlineStr">
        <is>
          <t>木钵镇</t>
        </is>
      </c>
      <c r="N1147" s="65" t="n">
        <v>2020.12</v>
      </c>
      <c r="O1147" s="65" t="n"/>
    </row>
    <row r="1148" ht="50" customFormat="1" customHeight="1" s="2">
      <c r="A1148" s="32" t="inlineStr">
        <is>
          <t>（12）</t>
        </is>
      </c>
      <c r="B1148" s="29" t="inlineStr">
        <is>
          <t>羊产业用水小电井及场窖工程</t>
        </is>
      </c>
      <c r="C1148" s="65" t="inlineStr">
        <is>
          <t xml:space="preserve">新建 </t>
        </is>
      </c>
      <c r="D1148" s="65" t="inlineStr">
        <is>
          <t>2021.03-2021.12</t>
        </is>
      </c>
      <c r="E1148" s="29" t="inlineStr">
        <is>
          <t>甜水镇</t>
        </is>
      </c>
      <c r="F1148" s="62" t="inlineStr">
        <is>
          <t>新建一场一窖18处、小电井4眼，其中：何塬村新建一场一窖2处；邱滩村一场一窖1处、小电井1眼；赵掌村一场一窖7处；高崾岘村一场一窖8处；大良洼村小电井3眼。</t>
        </is>
      </c>
      <c r="G1148" s="29">
        <f>18*0.5+4*0.4</f>
        <v/>
      </c>
      <c r="H1148" s="62" t="inlineStr">
        <is>
          <t>保障22户的羊产业用水。</t>
        </is>
      </c>
      <c r="I1148" s="29" t="n">
        <v>5</v>
      </c>
      <c r="J1148" s="163" t="n">
        <v>0.0022</v>
      </c>
      <c r="K1148" s="163" t="n">
        <v>0.01</v>
      </c>
      <c r="L1148" s="65" t="inlineStr">
        <is>
          <t>环县水务局</t>
        </is>
      </c>
      <c r="M1148" s="29" t="inlineStr">
        <is>
          <t>甜水镇</t>
        </is>
      </c>
      <c r="N1148" s="65" t="n">
        <v>2020.12</v>
      </c>
      <c r="O1148" s="65" t="n"/>
    </row>
    <row r="1149" ht="47" customFormat="1" customHeight="1" s="2">
      <c r="A1149" s="32" t="inlineStr">
        <is>
          <t>（13）</t>
        </is>
      </c>
      <c r="B1149" s="29" t="inlineStr">
        <is>
          <t>羊产业用水小电井及场窖工程</t>
        </is>
      </c>
      <c r="C1149" s="65" t="inlineStr">
        <is>
          <t xml:space="preserve">新建 </t>
        </is>
      </c>
      <c r="D1149" s="65" t="inlineStr">
        <is>
          <t>2021.03-2021.12</t>
        </is>
      </c>
      <c r="E1149" s="29" t="inlineStr">
        <is>
          <t>天池乡</t>
        </is>
      </c>
      <c r="F1149" s="62" t="inlineStr">
        <is>
          <t>新建一场一窖9处、小电井15眼，其中：张邓塬村一场一窖4处；梁家河村一场一窖1处；苏北岔村一场一窖2处、小电井2眼；潘老庄村小电井5眼；井渠淌村小电井3眼；碾盘岭村一场一窖2处、小电井5眼。</t>
        </is>
      </c>
      <c r="G1149" s="29">
        <f>9*0.5+15*0.4</f>
        <v/>
      </c>
      <c r="H1149" s="62" t="inlineStr">
        <is>
          <t>保障24户的羊产业用水。</t>
        </is>
      </c>
      <c r="I1149" s="29" t="n">
        <v>6</v>
      </c>
      <c r="J1149" s="163" t="n">
        <v>0.0024</v>
      </c>
      <c r="K1149" s="163" t="n">
        <v>0.0123</v>
      </c>
      <c r="L1149" s="65" t="inlineStr">
        <is>
          <t>环县水务局</t>
        </is>
      </c>
      <c r="M1149" s="29" t="inlineStr">
        <is>
          <t>天池乡</t>
        </is>
      </c>
      <c r="N1149" s="65" t="n">
        <v>2020.12</v>
      </c>
      <c r="O1149" s="65" t="n"/>
    </row>
    <row r="1150" ht="35" customFormat="1" customHeight="1" s="2">
      <c r="A1150" s="32" t="inlineStr">
        <is>
          <t>（14）</t>
        </is>
      </c>
      <c r="B1150" s="29" t="inlineStr">
        <is>
          <t>羊产业用水小电井及场窖工程</t>
        </is>
      </c>
      <c r="C1150" s="65" t="inlineStr">
        <is>
          <t xml:space="preserve">新建 </t>
        </is>
      </c>
      <c r="D1150" s="65" t="inlineStr">
        <is>
          <t>2021.03-2021.12</t>
        </is>
      </c>
      <c r="E1150" s="29" t="inlineStr">
        <is>
          <t>山城乡</t>
        </is>
      </c>
      <c r="F1150" s="62" t="inlineStr">
        <is>
          <t>新建一场一窖35处，其中：山城堡村一场一窖9处；王山口子村一场一窖13处；冯家沟村一场一窖7处；郝掌村一场一窖6处。</t>
        </is>
      </c>
      <c r="G1150" s="29">
        <f>35*0.5</f>
        <v/>
      </c>
      <c r="H1150" s="62" t="inlineStr">
        <is>
          <t>保障35户的羊产业用水。</t>
        </is>
      </c>
      <c r="I1150" s="29" t="n">
        <v>4</v>
      </c>
      <c r="J1150" s="163" t="n">
        <v>0.0035</v>
      </c>
      <c r="K1150" s="163" t="n">
        <v>0.0156</v>
      </c>
      <c r="L1150" s="65" t="inlineStr">
        <is>
          <t>环县水务局</t>
        </is>
      </c>
      <c r="M1150" s="29" t="inlineStr">
        <is>
          <t>山城乡</t>
        </is>
      </c>
      <c r="N1150" s="65" t="n">
        <v>2020.12</v>
      </c>
      <c r="O1150" s="65" t="n"/>
    </row>
    <row r="1151" ht="46" customFormat="1" customHeight="1" s="2">
      <c r="A1151" s="32" t="inlineStr">
        <is>
          <t>（15）</t>
        </is>
      </c>
      <c r="B1151" s="29" t="inlineStr">
        <is>
          <t>羊产业用水小电井及场窖工程</t>
        </is>
      </c>
      <c r="C1151" s="65" t="inlineStr">
        <is>
          <t xml:space="preserve">新建 </t>
        </is>
      </c>
      <c r="D1151" s="65" t="inlineStr">
        <is>
          <t>2021.03-2021.12</t>
        </is>
      </c>
      <c r="E1151" s="111" t="inlineStr">
        <is>
          <t>毛井镇</t>
        </is>
      </c>
      <c r="F1151" s="62" t="inlineStr">
        <is>
          <t>新建一场一窖16处、小电井39眼，其中：二条俭村小电井3眼；杨东掌村一场一窖1处；红糜湾村一场一窖1处；施家滩村一场一窖3处；高家洼村一场一窖1处；丁连掌村小电井11眼；红土咀村小电井23眼；马趟村一场一窖10处、小电井2眼。</t>
        </is>
      </c>
      <c r="G1151" s="183">
        <f>16*0.5+39*0.4</f>
        <v/>
      </c>
      <c r="H1151" s="62" t="inlineStr">
        <is>
          <t>保障55户的羊产业用水。</t>
        </is>
      </c>
      <c r="I1151" s="116" t="n">
        <v>8</v>
      </c>
      <c r="J1151" s="184" t="n">
        <v>0.0055</v>
      </c>
      <c r="K1151" s="184" t="n">
        <v>0.0248</v>
      </c>
      <c r="L1151" s="65" t="inlineStr">
        <is>
          <t>环县水务局</t>
        </is>
      </c>
      <c r="M1151" s="111" t="inlineStr">
        <is>
          <t>毛井镇</t>
        </is>
      </c>
      <c r="N1151" s="65" t="n">
        <v>2020.12</v>
      </c>
      <c r="O1151" s="65" t="n"/>
    </row>
    <row r="1152" ht="68" customFormat="1" customHeight="1" s="2">
      <c r="A1152" s="32" t="inlineStr">
        <is>
          <t>（16）</t>
        </is>
      </c>
      <c r="B1152" s="29" t="inlineStr">
        <is>
          <t>羊产业用水小电井及场窖工程</t>
        </is>
      </c>
      <c r="C1152" s="65" t="inlineStr">
        <is>
          <t xml:space="preserve">新建 </t>
        </is>
      </c>
      <c r="D1152" s="65" t="inlineStr">
        <is>
          <t>2021.03-2021.12</t>
        </is>
      </c>
      <c r="E1152" s="29" t="inlineStr">
        <is>
          <t>曲子镇</t>
        </is>
      </c>
      <c r="F1152" s="62" t="inlineStr">
        <is>
          <t>新建一场一窖42处、小电井65眼，其中：五里桥村一场一窖1处；刘旗村小电井4眼；高李湾村一场一窖2处、小电井2眼；楼房子村一场一窖21处、小电井4眼；西沟村一场一窖8处、小电井31眼；宋家塬村一场一窖6处、小电井12眼；许家塬村小电井2眼；金村寺小电井1眼；金盆掌村一场一窖3处、小电井3眼；小庄子村小电井3眼；马家河村小电井1眼；董家塬村一场一窖1处、小电井2眼。</t>
        </is>
      </c>
      <c r="G1152" s="185">
        <f>42*0.5+65*0.4</f>
        <v/>
      </c>
      <c r="H1152" s="62" t="inlineStr">
        <is>
          <t>保障107户的羊产业用水。</t>
        </is>
      </c>
      <c r="I1152" s="29" t="n">
        <v>12</v>
      </c>
      <c r="J1152" s="163" t="n">
        <v>0.0107</v>
      </c>
      <c r="K1152" s="163" t="n">
        <v>0.0483</v>
      </c>
      <c r="L1152" s="65" t="inlineStr">
        <is>
          <t>环县水务局</t>
        </is>
      </c>
      <c r="M1152" s="29" t="inlineStr">
        <is>
          <t>曲子镇</t>
        </is>
      </c>
      <c r="N1152" s="65" t="n">
        <v>2020.12</v>
      </c>
      <c r="O1152" s="65" t="n"/>
    </row>
    <row r="1153" ht="55" customFormat="1" customHeight="1" s="2">
      <c r="A1153" s="32" t="inlineStr">
        <is>
          <t>（17）</t>
        </is>
      </c>
      <c r="B1153" s="29" t="inlineStr">
        <is>
          <t>羊产业用水小电井及场窖工程</t>
        </is>
      </c>
      <c r="C1153" s="65" t="inlineStr">
        <is>
          <t xml:space="preserve">新建 </t>
        </is>
      </c>
      <c r="D1153" s="65" t="inlineStr">
        <is>
          <t>2021.03-2021.12</t>
        </is>
      </c>
      <c r="E1153" s="29" t="inlineStr">
        <is>
          <t>小南沟乡</t>
        </is>
      </c>
      <c r="F1153" s="62" t="inlineStr">
        <is>
          <t>新建一场一窖41处、小电井47眼，其中：小南沟村小电井10眼；许掌村一场一窖7处、小电井13眼；陈掌村一场一窖4处、小电井2眼；李塬村小电井1眼；汪天子村一场一窖2处、小电井5眼；李上山村一场一窖9处；粉子山村一场一窖18处；燕麦掌村小电井1眼；杨胡套子村一场一窖1处；丁寨柯村小电井1眼；连川村小电井14眼。</t>
        </is>
      </c>
      <c r="G1153" s="185">
        <f>41*0.5+47*0.4</f>
        <v/>
      </c>
      <c r="H1153" s="62" t="inlineStr">
        <is>
          <t>保障88户的羊产业用水。</t>
        </is>
      </c>
      <c r="I1153" s="29" t="n">
        <v>11</v>
      </c>
      <c r="J1153" s="163" t="n">
        <v>0.008800000000000001</v>
      </c>
      <c r="K1153" s="163" t="n">
        <v>0.0396</v>
      </c>
      <c r="L1153" s="65" t="inlineStr">
        <is>
          <t>环县水务局</t>
        </is>
      </c>
      <c r="M1153" s="29" t="inlineStr">
        <is>
          <t>小南沟乡</t>
        </is>
      </c>
      <c r="N1153" s="65" t="n">
        <v>2020.12</v>
      </c>
      <c r="O1153" s="65" t="n"/>
    </row>
    <row r="1154" ht="39" customFormat="1" customHeight="1" s="2">
      <c r="A1154" s="32" t="inlineStr">
        <is>
          <t>（18）</t>
        </is>
      </c>
      <c r="B1154" s="29" t="inlineStr">
        <is>
          <t>羊产业用水小电井及场窖工程</t>
        </is>
      </c>
      <c r="C1154" s="65" t="inlineStr">
        <is>
          <t xml:space="preserve">新建 </t>
        </is>
      </c>
      <c r="D1154" s="65" t="inlineStr">
        <is>
          <t>2021.03-2021.12</t>
        </is>
      </c>
      <c r="E1154" s="29" t="inlineStr">
        <is>
          <t>樊家川镇</t>
        </is>
      </c>
      <c r="F1154" s="34" t="inlineStr">
        <is>
          <t>新建一场一窖6处、小电井4眼，其中：慕家河村一场一窖2处、小电井1眼；郝集村小电井1眼；马骏滩村一场一窖2处、小电井1眼；李崾岘村一场一窖2处、小电井1眼。</t>
        </is>
      </c>
      <c r="G1154" s="180">
        <f>6*0.5+4*0.4</f>
        <v/>
      </c>
      <c r="H1154" s="62" t="inlineStr">
        <is>
          <t>保障10户的羊产业用水。</t>
        </is>
      </c>
      <c r="I1154" s="29" t="n">
        <v>4</v>
      </c>
      <c r="J1154" s="163" t="n">
        <v>0.001</v>
      </c>
      <c r="K1154" s="163" t="n">
        <v>0.005</v>
      </c>
      <c r="L1154" s="65" t="inlineStr">
        <is>
          <t>环县水务局</t>
        </is>
      </c>
      <c r="M1154" s="29" t="inlineStr">
        <is>
          <t>樊家川镇</t>
        </is>
      </c>
      <c r="N1154" s="65" t="n">
        <v>2020.12</v>
      </c>
      <c r="O1154" s="65" t="n"/>
    </row>
    <row r="1155" ht="58" customFormat="1" customHeight="1" s="2">
      <c r="A1155" s="32" t="inlineStr">
        <is>
          <t>（19）</t>
        </is>
      </c>
      <c r="B1155" s="29" t="inlineStr">
        <is>
          <t>羊产业用水小电井及场窖工程</t>
        </is>
      </c>
      <c r="C1155" s="65" t="inlineStr">
        <is>
          <t xml:space="preserve">新建 </t>
        </is>
      </c>
      <c r="D1155" s="65" t="inlineStr">
        <is>
          <t>2021.03-2021.12</t>
        </is>
      </c>
      <c r="E1155" s="29" t="inlineStr">
        <is>
          <t>演武乡</t>
        </is>
      </c>
      <c r="F1155" s="34" t="inlineStr">
        <is>
          <t>新建一场一窖11处、小电井74眼，其中：佛茬村一场一窖2处、小电井22眼；刘家坪村一场一窖6处、小电井8眼；黒泉河村一场一窖1处；曳郭咀村小电井12眼；走马硷村小电井4眼；吴家塬村一场一窖1处、小电井4眼；路家塬村一场一窖1处、小电井23眼；杨家洼村小电井1眼。</t>
        </is>
      </c>
      <c r="G1155" s="118">
        <f>11*0.5+74*0.4</f>
        <v/>
      </c>
      <c r="H1155" s="62" t="inlineStr">
        <is>
          <t>保障85户的羊产业用水。</t>
        </is>
      </c>
      <c r="I1155" s="111" t="n">
        <v>8</v>
      </c>
      <c r="J1155" s="186" t="n">
        <v>0.008500000000000001</v>
      </c>
      <c r="K1155" s="186" t="n">
        <v>0.039</v>
      </c>
      <c r="L1155" s="65" t="inlineStr">
        <is>
          <t>环县水务局</t>
        </is>
      </c>
      <c r="M1155" s="29" t="inlineStr">
        <is>
          <t>演武乡</t>
        </is>
      </c>
      <c r="N1155" s="65" t="n">
        <v>2020.12</v>
      </c>
      <c r="O1155" s="65" t="n"/>
    </row>
    <row r="1156" ht="37" customFormat="1" customHeight="1" s="2">
      <c r="A1156" s="32" t="inlineStr">
        <is>
          <t>（20）</t>
        </is>
      </c>
      <c r="B1156" s="29" t="inlineStr">
        <is>
          <t>羊产业用水小电井及场窖工程</t>
        </is>
      </c>
      <c r="C1156" s="65" t="inlineStr">
        <is>
          <t xml:space="preserve">新建 </t>
        </is>
      </c>
      <c r="D1156" s="65" t="inlineStr">
        <is>
          <t>2021.03-2021.12</t>
        </is>
      </c>
      <c r="E1156" s="29" t="inlineStr">
        <is>
          <t>秦团庄乡</t>
        </is>
      </c>
      <c r="F1156" s="34" t="inlineStr">
        <is>
          <t>新建一场一窖1处，其中：新峁村一场一窖1处。</t>
        </is>
      </c>
      <c r="G1156" s="118">
        <f>1*0.5</f>
        <v/>
      </c>
      <c r="H1156" s="62" t="inlineStr">
        <is>
          <t>保障1户的羊产业用水。</t>
        </is>
      </c>
      <c r="I1156" s="111" t="n">
        <v>1</v>
      </c>
      <c r="J1156" s="186" t="n">
        <v>0.0001</v>
      </c>
      <c r="K1156" s="186" t="n">
        <v>0.0005</v>
      </c>
      <c r="L1156" s="65" t="inlineStr">
        <is>
          <t>环县水务局</t>
        </is>
      </c>
      <c r="M1156" s="29" t="inlineStr">
        <is>
          <t>秦团庄乡</t>
        </is>
      </c>
      <c r="N1156" s="65" t="n">
        <v>2020.12</v>
      </c>
      <c r="O1156" s="65" t="n"/>
    </row>
    <row r="1157" ht="37" customHeight="1" s="145">
      <c r="A1157" s="32" t="inlineStr">
        <is>
          <t>（21）</t>
        </is>
      </c>
      <c r="B1157" s="29" t="inlineStr">
        <is>
          <t>羊产业用水小电井及场窖工程</t>
        </is>
      </c>
      <c r="C1157" s="65" t="inlineStr">
        <is>
          <t xml:space="preserve">新建 </t>
        </is>
      </c>
      <c r="D1157" s="65" t="inlineStr">
        <is>
          <t>2021.03-2021.12</t>
        </is>
      </c>
      <c r="E1157" s="29" t="inlineStr">
        <is>
          <t>八珠乡</t>
        </is>
      </c>
      <c r="F1157" s="34" t="inlineStr">
        <is>
          <t>新建一场一窖10处，小电井40眼，砖砌窖27眼，集流场1处，其中：八珠塬村砖砌窖2眼；曹塬村一场一窖5处，砖砌窖1眼；瓦崾岘砖砌窖2眼；杏树沟村小电井4眼，砖砌窖1眼；塔儿咀村一场一窖1处，小电井15眼，砖砌窖5眼；马连掌村小电井5眼，砖砌窖1眼；冯家湾村一场一窖3处，小电井8眼，砖砌窖7眼；湫坝沟村小电井4眼，集流场1处，砖砌窖1眼；白塬村一场一窖1处，小电井4眼，砖砌窖6眼；苟塬村砖砌窖1眼。</t>
        </is>
      </c>
      <c r="G1157" s="118" t="n">
        <v>29.3</v>
      </c>
      <c r="H1157" s="62" t="inlineStr">
        <is>
          <t>保障78户351人饮水问题</t>
        </is>
      </c>
      <c r="I1157" s="111" t="n">
        <v>10</v>
      </c>
      <c r="J1157" s="186" t="n">
        <v>0.0078</v>
      </c>
      <c r="K1157" s="186" t="n">
        <v>0.0351</v>
      </c>
      <c r="L1157" s="65" t="inlineStr">
        <is>
          <t>水务局</t>
        </is>
      </c>
      <c r="M1157" s="29" t="inlineStr">
        <is>
          <t>八珠乡</t>
        </is>
      </c>
      <c r="N1157" s="65" t="n">
        <v>2020.12</v>
      </c>
      <c r="O1157" s="65" t="n"/>
    </row>
    <row r="1158" ht="52" customHeight="1" s="145">
      <c r="A1158" s="32" t="inlineStr">
        <is>
          <t>（22）</t>
        </is>
      </c>
      <c r="B1158" s="29" t="inlineStr">
        <is>
          <t>羊产业用水小电井及场窖工程</t>
        </is>
      </c>
      <c r="C1158" s="65" t="inlineStr">
        <is>
          <t xml:space="preserve">新建 </t>
        </is>
      </c>
      <c r="D1158" s="65" t="inlineStr">
        <is>
          <t>2021.03-2021.12</t>
        </is>
      </c>
      <c r="E1158" s="29" t="inlineStr">
        <is>
          <t>罗山乡</t>
        </is>
      </c>
      <c r="F1158" s="34" t="inlineStr">
        <is>
          <t>新建一场一窖4处，砖砌窖22眼，集流场1处，其中：苇芝城村村砖砌窖2眼；龙柏山村一场一窖4处，砖砌窖9眼；大树塬村砖砌窖3眼，集流场1处；陈渠子村砖砌窖7眼；山水湾村砖砌窖1眼。</t>
        </is>
      </c>
      <c r="G1158" s="118" t="n">
        <v>8.800000000000001</v>
      </c>
      <c r="H1158" s="62" t="inlineStr">
        <is>
          <t>保障27户138人饮水问题</t>
        </is>
      </c>
      <c r="I1158" s="111" t="n">
        <v>5</v>
      </c>
      <c r="J1158" s="186" t="n">
        <v>0.0027</v>
      </c>
      <c r="K1158" s="186" t="n">
        <v>0.0138</v>
      </c>
      <c r="L1158" s="65" t="inlineStr">
        <is>
          <t>水务局</t>
        </is>
      </c>
      <c r="M1158" s="29" t="inlineStr">
        <is>
          <t>罗山乡</t>
        </is>
      </c>
      <c r="N1158" s="65" t="n">
        <v>2020.12</v>
      </c>
      <c r="O1158" s="65" t="n"/>
    </row>
    <row r="1159" ht="37" customHeight="1" s="145">
      <c r="A1159" s="32" t="inlineStr">
        <is>
          <t>（23）</t>
        </is>
      </c>
      <c r="B1159" s="29" t="inlineStr">
        <is>
          <t>羊产业用水小电井及场窖工程</t>
        </is>
      </c>
      <c r="C1159" s="65" t="inlineStr">
        <is>
          <t xml:space="preserve">新建 </t>
        </is>
      </c>
      <c r="D1159" s="65" t="inlineStr">
        <is>
          <t>2021.03-2021.12</t>
        </is>
      </c>
      <c r="E1159" s="29" t="inlineStr">
        <is>
          <t>甜水镇</t>
        </is>
      </c>
      <c r="F1159" s="34" t="inlineStr">
        <is>
          <t>新建一场一窖10处，砖砌窖13眼，集流场2处，小电井1眼，其中：狼儿滩村砖砌窖1眼；高崾岘村一场一窖4处，砖砌窖5眼，集流场2处；何塬村一场一窖2处，砖砌窖6眼；邱滩村一场一窖1处，砖砌窖1眼，小电井1眼；赵掌村一场一窖3处。</t>
        </is>
      </c>
      <c r="G1159" s="118" t="n">
        <v>9.699999999999999</v>
      </c>
      <c r="H1159" s="62" t="inlineStr">
        <is>
          <t>保障26户121人饮水问题</t>
        </is>
      </c>
      <c r="I1159" s="111" t="n">
        <v>5</v>
      </c>
      <c r="J1159" s="186" t="n">
        <v>0.0026</v>
      </c>
      <c r="K1159" s="186" t="n">
        <v>0.0121</v>
      </c>
      <c r="L1159" s="65" t="inlineStr">
        <is>
          <t>水务局</t>
        </is>
      </c>
      <c r="M1159" s="29" t="inlineStr">
        <is>
          <t>甜水镇</t>
        </is>
      </c>
      <c r="N1159" s="65" t="n">
        <v>2020.12</v>
      </c>
      <c r="O1159" s="65" t="n"/>
    </row>
    <row r="1160" ht="49" customHeight="1" s="145">
      <c r="A1160" s="32" t="inlineStr">
        <is>
          <t>（24）</t>
        </is>
      </c>
      <c r="B1160" s="29" t="inlineStr">
        <is>
          <t>羊产业用水小电井及场窖工程</t>
        </is>
      </c>
      <c r="C1160" s="65" t="inlineStr">
        <is>
          <t xml:space="preserve">新建 </t>
        </is>
      </c>
      <c r="D1160" s="65" t="inlineStr">
        <is>
          <t>2021.03-2021.12</t>
        </is>
      </c>
      <c r="E1160" s="29" t="inlineStr">
        <is>
          <t>樊家川镇</t>
        </is>
      </c>
      <c r="F1160" s="34" t="inlineStr">
        <is>
          <t>新建一场一窖2处，砖砌窖20眼，小电井2眼，其中：长城村砖砌窖4眼；马骏滩村一场一窖1处，砖砌窖1眼，小电井1眼；李崾岘村砖砌窖2眼；慕家河村一场一窖1处，砖砌窖4眼；郝集村砖砌窖4眼，小电井1眼。</t>
        </is>
      </c>
      <c r="G1160" s="118" t="n">
        <v>7.8</v>
      </c>
      <c r="H1160" s="62" t="inlineStr">
        <is>
          <t>保障24户110人饮水问题</t>
        </is>
      </c>
      <c r="I1160" s="111" t="n">
        <v>5</v>
      </c>
      <c r="J1160" s="186" t="n">
        <v>0.0024</v>
      </c>
      <c r="K1160" s="186" t="n">
        <v>0.011</v>
      </c>
      <c r="L1160" s="65" t="inlineStr">
        <is>
          <t>水务局</t>
        </is>
      </c>
      <c r="M1160" s="29" t="inlineStr">
        <is>
          <t>樊家川镇</t>
        </is>
      </c>
      <c r="N1160" s="65" t="n">
        <v>2020.12</v>
      </c>
      <c r="O1160" s="65" t="n"/>
    </row>
    <row r="1161" ht="37" customHeight="1" s="145">
      <c r="A1161" s="32" t="inlineStr">
        <is>
          <t>（25）</t>
        </is>
      </c>
      <c r="B1161" s="29" t="inlineStr">
        <is>
          <t>羊产业用水小电井及场窖工程</t>
        </is>
      </c>
      <c r="C1161" s="65" t="inlineStr">
        <is>
          <t xml:space="preserve">新建 </t>
        </is>
      </c>
      <c r="D1161" s="65" t="inlineStr">
        <is>
          <t>2021.03-2021.12</t>
        </is>
      </c>
      <c r="E1161" s="29" t="inlineStr">
        <is>
          <t>天池乡</t>
        </is>
      </c>
      <c r="F1161" s="34" t="inlineStr">
        <is>
          <t>新建砖砌窖1眼，其中：张邓塬村砖砌窖1眼。</t>
        </is>
      </c>
      <c r="G1161" s="118" t="n">
        <v>0.3</v>
      </c>
      <c r="H1161" s="62" t="inlineStr">
        <is>
          <t>保障1户5人饮水问题</t>
        </is>
      </c>
      <c r="I1161" s="111" t="n">
        <v>1</v>
      </c>
      <c r="J1161" s="186" t="n">
        <v>0.0001</v>
      </c>
      <c r="K1161" s="186" t="n">
        <v>0.0005</v>
      </c>
      <c r="L1161" s="65" t="inlineStr">
        <is>
          <t>水务局</t>
        </is>
      </c>
      <c r="M1161" s="29" t="inlineStr">
        <is>
          <t>天池乡</t>
        </is>
      </c>
      <c r="N1161" s="65" t="n">
        <v>2020.12</v>
      </c>
      <c r="O1161" s="65" t="n"/>
    </row>
    <row r="1162" ht="94" customHeight="1" s="145">
      <c r="A1162" s="32" t="inlineStr">
        <is>
          <t>（26）</t>
        </is>
      </c>
      <c r="B1162" s="29" t="inlineStr">
        <is>
          <t>羊产业用水小电井及场窖工程</t>
        </is>
      </c>
      <c r="C1162" s="65" t="inlineStr">
        <is>
          <t xml:space="preserve">新建 </t>
        </is>
      </c>
      <c r="D1162" s="65" t="inlineStr">
        <is>
          <t>2021.03-2021.12</t>
        </is>
      </c>
      <c r="E1162" s="29" t="inlineStr">
        <is>
          <t>洪德镇</t>
        </is>
      </c>
      <c r="F1162" s="34" t="inlineStr">
        <is>
          <t>新建一场一窖30处，砖砌窖130眼，集流场4处，小电井39眼，其中：李塬村一场一窖1处；苗河村一场一窖3处；河连湾村砖砌窖1眼，小电井1眼；洪德街村一场一窖8处，砖砌窖8眼；许旗村一场一窖1处；新集子村一场一窖31处；丁阳渠子小电井8眼；梁岔村小电井12处；赵洼村一场一窖1处，砖砌窖1眼；李达掌村一场一窖29处，小电井3眼；寇河村一场一窖8处，砖砌窖12眼，小电井9眼；马塬村一场一窖2处，砖砌窖20眼，集流场4处，小电井4眼；苏长沟村一场一窖2处，砖砌窖2眼；私盐路村砖砌窖25眼，小电井2眼。</t>
        </is>
      </c>
      <c r="G1162" s="118" t="n">
        <v>70.40000000000001</v>
      </c>
      <c r="H1162" s="62" t="inlineStr">
        <is>
          <t>保障203户915人饮水问题</t>
        </is>
      </c>
      <c r="I1162" s="111" t="n">
        <v>15</v>
      </c>
      <c r="J1162" s="186" t="n">
        <v>0.0203</v>
      </c>
      <c r="K1162" s="186" t="n">
        <v>0.0915</v>
      </c>
      <c r="L1162" s="65" t="inlineStr">
        <is>
          <t>水务局</t>
        </is>
      </c>
      <c r="M1162" s="29" t="inlineStr">
        <is>
          <t>洪德镇</t>
        </is>
      </c>
      <c r="N1162" s="65" t="n">
        <v>2020.12</v>
      </c>
      <c r="O1162" s="65" t="n"/>
    </row>
    <row r="1163" ht="66" customHeight="1" s="145">
      <c r="A1163" s="32" t="inlineStr">
        <is>
          <t>（27）</t>
        </is>
      </c>
      <c r="B1163" s="29" t="inlineStr">
        <is>
          <t>羊产业用水小电井及场窖工程</t>
        </is>
      </c>
      <c r="C1163" s="65" t="inlineStr">
        <is>
          <t xml:space="preserve">新建 </t>
        </is>
      </c>
      <c r="D1163" s="65" t="inlineStr">
        <is>
          <t>2021.03-2021.12</t>
        </is>
      </c>
      <c r="E1163" s="29" t="inlineStr">
        <is>
          <t>虎洞镇</t>
        </is>
      </c>
      <c r="F1163" s="34" t="inlineStr">
        <is>
          <t>新建一场一窖3处，砖砌窖66眼，集流场1处，小电井22眼，其中：张大掌村砖砌窖2眼，小电井7眼；半个城村一场一窖3处，砖砌窖5眼；高庙湾村砖砌窖8眼；贾驿村砖砌窖10眼；刘解掌村砖砌窖16眼，集流场1处，小电井1眼；张湾村小电井3眼，砖砌窖8眼；常兆台村砖砌窖3眼，小电井7眼；金庄塬村小电井3眼，砖砌窖15眼。</t>
        </is>
      </c>
      <c r="G1163" s="118" t="n">
        <v>30.3</v>
      </c>
      <c r="H1163" s="62" t="inlineStr">
        <is>
          <t>保障92户452人饮水问题</t>
        </is>
      </c>
      <c r="I1163" s="111" t="n">
        <v>8</v>
      </c>
      <c r="J1163" s="186" t="n">
        <v>0.0092</v>
      </c>
      <c r="K1163" s="186" t="n">
        <v>0.0452</v>
      </c>
      <c r="L1163" s="65" t="inlineStr">
        <is>
          <t>水务局</t>
        </is>
      </c>
      <c r="M1163" s="29" t="inlineStr">
        <is>
          <t>虎洞镇</t>
        </is>
      </c>
      <c r="N1163" s="65" t="n">
        <v>2020.12</v>
      </c>
      <c r="O1163" s="65" t="n"/>
    </row>
    <row r="1164" ht="66" customHeight="1" s="145">
      <c r="A1164" s="32" t="inlineStr">
        <is>
          <t>（28）</t>
        </is>
      </c>
      <c r="B1164" s="29" t="inlineStr">
        <is>
          <t>羊产业用水小电井及场窖工程</t>
        </is>
      </c>
      <c r="C1164" s="65" t="inlineStr">
        <is>
          <t xml:space="preserve">新建 </t>
        </is>
      </c>
      <c r="D1164" s="65" t="inlineStr">
        <is>
          <t>2021.03-2021.12</t>
        </is>
      </c>
      <c r="E1164" s="29" t="inlineStr">
        <is>
          <t>曲子镇</t>
        </is>
      </c>
      <c r="F1164" s="34" t="inlineStr">
        <is>
          <t>新建一场一窖7处，砖砌窖19眼，小电井6眼，其中：五里桥村砖砌窖3眼；刘旗村小电井1眼；高李湾村砖砌窖1眼，小电井1眼；楼房子村一场一窖4处；西沟村砖砌窖7眼，小电井2眼；宋家塬村一场一窖1处，砖砌窖2眼；许家塬村砖砌窖2眼，小电井1眼；金盆掌村一场一窖1处，砖砌窖2眼；小庄子村砖砌窖1眼；马家河村小电井1眼；董家塬村一场一窖1处，砖砌窖1眼。</t>
        </is>
      </c>
      <c r="G1164" s="118" t="n">
        <v>12.4</v>
      </c>
      <c r="H1164" s="62" t="inlineStr">
        <is>
          <t>保障33户143人饮水问题</t>
        </is>
      </c>
      <c r="I1164" s="111" t="n">
        <v>11</v>
      </c>
      <c r="J1164" s="186" t="n">
        <v>0.0033</v>
      </c>
      <c r="K1164" s="186" t="n">
        <v>0.0143</v>
      </c>
      <c r="L1164" s="65" t="inlineStr">
        <is>
          <t>水务局</t>
        </is>
      </c>
      <c r="M1164" s="29" t="inlineStr">
        <is>
          <t>曲子镇</t>
        </is>
      </c>
      <c r="N1164" s="65" t="n">
        <v>2020.12</v>
      </c>
      <c r="O1164" s="65" t="n"/>
    </row>
    <row r="1165" ht="66" customHeight="1" s="145">
      <c r="A1165" s="32" t="inlineStr">
        <is>
          <t>（29）</t>
        </is>
      </c>
      <c r="B1165" s="29" t="inlineStr">
        <is>
          <t>羊产业用水小电井及场窖工程</t>
        </is>
      </c>
      <c r="C1165" s="65" t="inlineStr">
        <is>
          <t xml:space="preserve">新建 </t>
        </is>
      </c>
      <c r="D1165" s="65" t="inlineStr">
        <is>
          <t>2021.03-2021.12</t>
        </is>
      </c>
      <c r="E1165" s="29" t="inlineStr">
        <is>
          <t>演武乡</t>
        </is>
      </c>
      <c r="F1165" s="34" t="inlineStr">
        <is>
          <t>新建一场一窖4处，砖砌窖2眼，小电井43眼，其中：曳郭咀村小电井7眼；走马硷村小电井1眼；路家塬村一场一窖1处，砖砌窖11眼，小电井1眼；吴家塬村小电井3眼；刘坪村一场一窖1处，砖砌窖2眼，小电井3眼；杨家洼村小电井2眼；佛岔村一场一窖2处，小电井16眼。</t>
        </is>
      </c>
      <c r="G1165" s="118" t="n">
        <v>19.8</v>
      </c>
      <c r="H1165" s="62" t="inlineStr">
        <is>
          <t>保障49户256人饮水问题</t>
        </is>
      </c>
      <c r="I1165" s="111" t="n">
        <v>7</v>
      </c>
      <c r="J1165" s="186" t="n">
        <v>0.0049</v>
      </c>
      <c r="K1165" s="186" t="n">
        <v>0.0256</v>
      </c>
      <c r="L1165" s="65" t="inlineStr">
        <is>
          <t>水务局</t>
        </is>
      </c>
      <c r="M1165" s="29" t="inlineStr">
        <is>
          <t>演武乡</t>
        </is>
      </c>
      <c r="N1165" s="65" t="n">
        <v>2020.12</v>
      </c>
    </row>
    <row r="1166" ht="66" customHeight="1" s="145">
      <c r="A1166" s="32" t="inlineStr">
        <is>
          <t>（30）</t>
        </is>
      </c>
      <c r="B1166" s="29" t="inlineStr">
        <is>
          <t>羊产业用水小电井及场窖工程</t>
        </is>
      </c>
      <c r="C1166" s="65" t="inlineStr">
        <is>
          <t xml:space="preserve">新建 </t>
        </is>
      </c>
      <c r="D1166" s="65" t="inlineStr">
        <is>
          <t>2021.03-2021.12</t>
        </is>
      </c>
      <c r="E1166" s="29" t="inlineStr">
        <is>
          <t>南湫乡</t>
        </is>
      </c>
      <c r="F1166" s="34" t="inlineStr">
        <is>
          <t>新建一场一窖17处，砖砌窖22眼，集流场4处，其中：双井子村砖砌窖10眼；党家洼村一场一窖1处，砖砌窖1眼；岳后渠村一场一窖3处，砖砌窖7眼，集流场3处；杨兴堡村一场一窖3处，砖砌窖2眼，集流场1处；洪涝池村一场一窖3处；花儿山村一场一窖6处，砖砌窖2眼。</t>
        </is>
      </c>
      <c r="G1166" s="118" t="n">
        <v>15.9</v>
      </c>
      <c r="H1166" s="62" t="inlineStr">
        <is>
          <t>保障43户196人饮水问题</t>
        </is>
      </c>
      <c r="I1166" s="111" t="n">
        <v>6</v>
      </c>
      <c r="J1166" s="186" t="n">
        <v>0.0043</v>
      </c>
      <c r="K1166" s="186" t="n">
        <v>0.0196</v>
      </c>
      <c r="L1166" s="65" t="inlineStr">
        <is>
          <t>水务局</t>
        </is>
      </c>
      <c r="M1166" s="29" t="inlineStr">
        <is>
          <t>南湫乡</t>
        </is>
      </c>
      <c r="N1166" s="65" t="n">
        <v>2020.12</v>
      </c>
    </row>
    <row r="1167" ht="86" customHeight="1" s="145">
      <c r="A1167" s="32" t="inlineStr">
        <is>
          <t>（31）</t>
        </is>
      </c>
      <c r="B1167" s="29" t="inlineStr">
        <is>
          <t>羊产业用水小电井及场窖工程</t>
        </is>
      </c>
      <c r="C1167" s="65" t="inlineStr">
        <is>
          <t xml:space="preserve">新建 </t>
        </is>
      </c>
      <c r="D1167" s="65" t="inlineStr">
        <is>
          <t>2021.03-2021.12</t>
        </is>
      </c>
      <c r="E1167" s="29" t="inlineStr">
        <is>
          <t>合道镇</t>
        </is>
      </c>
      <c r="F1167" s="34" t="inlineStr">
        <is>
          <t>新建一场一窖14处，砖砌窖13眼，小电井23眼，其中：常崾岘村一场一窖2处，砖砌窖1眼；陈旗塬村一场一窖1处，小电井1眼；大路洼村一场一窖1处，小电井3眼；何家坪村一场一窖1处1；红崖洼村小电井3眼；梁坪村小电井6眼；尚西坪村小电井2眼；沈家岭村砖砌窖4眼；唐台子村一场一窖1处，砖砌窖1眼，小电井2眼；陶洼子村小电井2眼；瓦天沟村一场一窖1处，砖砌窖1眼，小电井4眼；杨坪沟村一场一窖3处；寨子坪村一场一窖1处；赵台村一场一窖2处，砖砌窖4眼；赵家塬村砖砌窖1眼；朱家塬村一场一窖1处，砖砌窖1眼。</t>
        </is>
      </c>
      <c r="G1167" s="118" t="n">
        <v>20.1</v>
      </c>
      <c r="H1167" s="62" t="inlineStr">
        <is>
          <t>保障50户197人饮水问题</t>
        </is>
      </c>
      <c r="I1167" s="111" t="n">
        <v>16</v>
      </c>
      <c r="J1167" s="186" t="n">
        <v>0.005</v>
      </c>
      <c r="K1167" s="186" t="n">
        <v>0.0197</v>
      </c>
      <c r="L1167" s="65" t="inlineStr">
        <is>
          <t>水务局</t>
        </is>
      </c>
      <c r="M1167" s="29" t="inlineStr">
        <is>
          <t>合道镇</t>
        </is>
      </c>
      <c r="N1167" s="65" t="n">
        <v>2020.12</v>
      </c>
    </row>
    <row r="1168" ht="75" customHeight="1" s="145">
      <c r="A1168" s="32" t="inlineStr">
        <is>
          <t>（32）</t>
        </is>
      </c>
      <c r="B1168" s="29" t="inlineStr">
        <is>
          <t>羊产业用水小电井及场窖工程</t>
        </is>
      </c>
      <c r="C1168" s="65" t="inlineStr">
        <is>
          <t xml:space="preserve">新建 </t>
        </is>
      </c>
      <c r="D1168" s="65" t="inlineStr">
        <is>
          <t>2021.03-2021.12</t>
        </is>
      </c>
      <c r="E1168" s="29" t="inlineStr">
        <is>
          <t>耿湾乡</t>
        </is>
      </c>
      <c r="F1168" s="34" t="inlineStr">
        <is>
          <t>新建一场一窖21处，砖砌窖26眼，集流场2处，小电井3眼，其中：早流渠村砖砌窖3眼；天桥村砖砌窖1眼；潘掌村一场一窖3处，砖砌窖3眼，小电井2眼；韩老庄村一场一窖3处，砖砌窖5眼，集流场1处；郝东掌村一场一窖3处，砖砌窖7眼；万湾村一场一窖7处，砖砌窖4眼，小电井1眼；郜庄村一场一窖1处；黑城岔村集流场1处；天桥村砖砌窖3眼；许掌村一场一窖2处；张台村一场一窖2处。</t>
        </is>
      </c>
      <c r="G1168" s="118" t="n">
        <v>19.9</v>
      </c>
      <c r="H1168" s="62" t="inlineStr">
        <is>
          <t>保障50户198人饮水问题</t>
        </is>
      </c>
      <c r="I1168" s="111" t="n">
        <v>11</v>
      </c>
      <c r="J1168" s="186" t="n">
        <v>0.005</v>
      </c>
      <c r="K1168" s="186" t="n">
        <v>0.0198</v>
      </c>
      <c r="L1168" s="65" t="inlineStr">
        <is>
          <t>水务局</t>
        </is>
      </c>
      <c r="M1168" s="29" t="inlineStr">
        <is>
          <t>耿湾乡</t>
        </is>
      </c>
      <c r="N1168" s="65" t="n">
        <v>2020.12</v>
      </c>
    </row>
    <row r="1169" ht="66" customHeight="1" s="145">
      <c r="A1169" s="32" t="inlineStr">
        <is>
          <t>（33）</t>
        </is>
      </c>
      <c r="B1169" s="29" t="inlineStr">
        <is>
          <t>羊产业用水小电井及场窖工程</t>
        </is>
      </c>
      <c r="C1169" s="65" t="inlineStr">
        <is>
          <t xml:space="preserve">新建 </t>
        </is>
      </c>
      <c r="D1169" s="65" t="inlineStr">
        <is>
          <t>2021.03-2021.12</t>
        </is>
      </c>
      <c r="E1169" s="29" t="inlineStr">
        <is>
          <t>山城乡</t>
        </is>
      </c>
      <c r="F1169" s="34" t="inlineStr">
        <is>
          <t>新建一场一窖40处，砖砌窖13眼，集流场3处，其中：八里铺村砖砌窖1眼；冯家沟村集流场1处；郝掌村一场一窖9处，砖砌窖2眼；山城堡村一场一窖6处，砖砌窖2眼，集流场2处；王山口子村一场一窖25处，砖砌窖7眼；赵庄砖砌窖1处。</t>
        </is>
      </c>
      <c r="G1169" s="118" t="n">
        <v>24.5</v>
      </c>
      <c r="H1169" s="62" t="inlineStr">
        <is>
          <t>保障56户252人饮水问题</t>
        </is>
      </c>
      <c r="I1169" s="111" t="n">
        <v>6</v>
      </c>
      <c r="J1169" s="186" t="n">
        <v>0.0056</v>
      </c>
      <c r="K1169" s="186" t="n">
        <v>0.0252</v>
      </c>
      <c r="L1169" s="65" t="inlineStr">
        <is>
          <t>水务局</t>
        </is>
      </c>
      <c r="M1169" s="29" t="inlineStr">
        <is>
          <t>山城乡</t>
        </is>
      </c>
      <c r="N1169" s="65" t="n">
        <v>2020.12</v>
      </c>
    </row>
    <row r="1170" ht="66" customHeight="1" s="145">
      <c r="A1170" s="32" t="inlineStr">
        <is>
          <t>（34）</t>
        </is>
      </c>
      <c r="B1170" s="29" t="inlineStr">
        <is>
          <t>羊产业用水小电井及场窖工程</t>
        </is>
      </c>
      <c r="C1170" s="65" t="inlineStr">
        <is>
          <t xml:space="preserve">新建 </t>
        </is>
      </c>
      <c r="D1170" s="65" t="inlineStr">
        <is>
          <t>2021.03-2021.12</t>
        </is>
      </c>
      <c r="E1170" s="29" t="inlineStr">
        <is>
          <t>小南沟乡</t>
        </is>
      </c>
      <c r="F1170" s="34" t="inlineStr">
        <is>
          <t>新建一场一窖15处，砖砌窖22眼，集流场2处，小电井10眼，其中：许掌村一场一窖1处，砖砌窖4眼，小电井6眼；陈掌村一场一窖2处，砖砌窖7眼，集流场1处，小电井1眼；汪天子一场一窖2处；李上山村砖砌窖6眼；粉子山村一场一窖9处，砖砌窖3眼，集流场1处；燕麦掌村小电井1眼；杨胡套子村一场一窖1处，砖砌窖1眼；丁寨柯村小电井1眼；连川村砖砌窖1眼，小电井1眼。</t>
        </is>
      </c>
      <c r="G1170" s="118" t="n">
        <v>18.5</v>
      </c>
      <c r="H1170" s="62" t="inlineStr">
        <is>
          <t>保障49户226人饮水问题</t>
        </is>
      </c>
      <c r="I1170" s="111" t="n">
        <v>9</v>
      </c>
      <c r="J1170" s="186" t="n">
        <v>0.0049</v>
      </c>
      <c r="K1170" s="186" t="n">
        <v>0.0226</v>
      </c>
      <c r="L1170" s="65" t="inlineStr">
        <is>
          <t>水务局</t>
        </is>
      </c>
      <c r="M1170" s="29" t="inlineStr">
        <is>
          <t>小南沟乡</t>
        </is>
      </c>
      <c r="N1170" s="65" t="n">
        <v>2020.12</v>
      </c>
    </row>
    <row r="1171" ht="66" customHeight="1" s="145">
      <c r="A1171" s="32" t="inlineStr">
        <is>
          <t>（35）</t>
        </is>
      </c>
      <c r="B1171" s="29" t="inlineStr">
        <is>
          <t>羊产业用水小电井及场窖工程</t>
        </is>
      </c>
      <c r="C1171" s="65" t="inlineStr">
        <is>
          <t xml:space="preserve">新建 </t>
        </is>
      </c>
      <c r="D1171" s="65" t="inlineStr">
        <is>
          <t>2021.03-2021.12</t>
        </is>
      </c>
      <c r="E1171" s="29" t="inlineStr">
        <is>
          <t>木钵镇</t>
        </is>
      </c>
      <c r="F1171" s="34" t="inlineStr">
        <is>
          <t>新建一场一窖7处，砖砌窖25眼，集流场4处，小电井12眼，其中：白家掌村砖砌窖3眼，集流场1处，小电井1眼；郭西掌村砖砌窖3眼，小电井4眼；水坝滩村一场一窖1处，砖砌窖2眼，小电井4眼；井儿岔村一场一窖1处，砖砌窖2眼，小电井2眼；邓寨子村一场一窖2处，砖砌窖10眼，集流场2处，小电井1眼；二合塬村一场一窖3处，砖砌窖5眼，集流场1处。</t>
        </is>
      </c>
      <c r="G1171" s="118" t="n">
        <v>16.6</v>
      </c>
      <c r="H1171" s="62" t="inlineStr">
        <is>
          <t>保障48户249人饮水问题</t>
        </is>
      </c>
      <c r="I1171" s="111" t="n">
        <v>6</v>
      </c>
      <c r="J1171" s="186" t="n">
        <v>0.0048</v>
      </c>
      <c r="K1171" s="186" t="n">
        <v>0.0249</v>
      </c>
      <c r="L1171" s="65" t="inlineStr">
        <is>
          <t>水务局</t>
        </is>
      </c>
      <c r="M1171" s="29" t="inlineStr">
        <is>
          <t>木钵镇</t>
        </is>
      </c>
      <c r="N1171" s="65" t="n">
        <v>2020.12</v>
      </c>
    </row>
    <row r="1172" ht="66" customHeight="1" s="145">
      <c r="A1172" s="32" t="inlineStr">
        <is>
          <t>（36）</t>
        </is>
      </c>
      <c r="B1172" s="29" t="inlineStr">
        <is>
          <t>羊产业用水小电井及场窖工程</t>
        </is>
      </c>
      <c r="C1172" s="65" t="inlineStr">
        <is>
          <t xml:space="preserve">新建 </t>
        </is>
      </c>
      <c r="D1172" s="65" t="inlineStr">
        <is>
          <t>2021.03-2021.12</t>
        </is>
      </c>
      <c r="E1172" s="29" t="inlineStr">
        <is>
          <t>毛井镇</t>
        </is>
      </c>
      <c r="F1172" s="34" t="inlineStr">
        <is>
          <t>新建一场一窖7处，砖砌窖25眼，集流场1处，小电井34眼，其中：二条俭村小电井8眼；施家滩村一场一窖1处，砖砌窖8眼，小电井2眼；高家洼村砖砌窖4眼；乔崾岘村一场一窖1处，砖砌窖5眼；杨东掌村一场一窖1处；马趟村一场一窖4处，砖砌窖4眼，集流场1处；红糜湾村砖砌窖1眼；红土咀村砖砌窖2眼，小电井13眼；丁连掌村砖砌窖2眼，小电井9眼；砖城子村小电井1眼。</t>
        </is>
      </c>
      <c r="G1172" s="118" t="n">
        <v>24.8</v>
      </c>
      <c r="H1172" s="62" t="inlineStr">
        <is>
          <t>保障67户287人饮水问题</t>
        </is>
      </c>
      <c r="I1172" s="111" t="n">
        <v>10</v>
      </c>
      <c r="J1172" s="186" t="n">
        <v>0.0067</v>
      </c>
      <c r="K1172" s="186" t="n">
        <v>0.0287</v>
      </c>
      <c r="L1172" s="65" t="inlineStr">
        <is>
          <t>水务局</t>
        </is>
      </c>
      <c r="M1172" s="29" t="inlineStr">
        <is>
          <t>毛井镇</t>
        </is>
      </c>
      <c r="N1172" s="65" t="n">
        <v>2020.12</v>
      </c>
    </row>
    <row r="1173" ht="57" customHeight="1" s="145">
      <c r="A1173" s="32" t="inlineStr">
        <is>
          <t>（37）</t>
        </is>
      </c>
      <c r="B1173" s="29" t="inlineStr">
        <is>
          <t>羊产业用水小电井及场窖工程</t>
        </is>
      </c>
      <c r="C1173" s="65" t="inlineStr">
        <is>
          <t xml:space="preserve">新建 </t>
        </is>
      </c>
      <c r="D1173" s="65" t="inlineStr">
        <is>
          <t>2021.03-2021.12</t>
        </is>
      </c>
      <c r="E1173" s="29" t="inlineStr">
        <is>
          <t>秦团庄乡</t>
        </is>
      </c>
      <c r="F1173" s="34" t="inlineStr">
        <is>
          <t>新建一场一窖4处，砖砌窖22眼，其中：新峁村一场一窖1处，砖砌窖2眼；新集子村砖砌窖4眼；秦团庄村砖砌窖4眼；王团庄村砖砌窖3眼；大天子村一场一窖2处，砖砌窖7眼；贾塬村砖砌窖2眼；南掌堡子一场一窖1处。</t>
        </is>
      </c>
      <c r="G1173" s="118" t="n">
        <v>7.5</v>
      </c>
      <c r="H1173" s="62" t="inlineStr">
        <is>
          <t>保障26户112人饮水问题</t>
        </is>
      </c>
      <c r="I1173" s="111" t="n">
        <v>7</v>
      </c>
      <c r="J1173" s="186" t="n">
        <v>0.0026</v>
      </c>
      <c r="K1173" s="186" t="n">
        <v>0.0112</v>
      </c>
      <c r="L1173" s="65" t="inlineStr">
        <is>
          <t>水务局</t>
        </is>
      </c>
      <c r="M1173" s="29" t="inlineStr">
        <is>
          <t>秦团庄乡</t>
        </is>
      </c>
      <c r="N1173" s="65" t="n">
        <v>2020.12</v>
      </c>
    </row>
    <row r="1174" ht="37" customFormat="1" customHeight="1" s="2">
      <c r="A1174" s="55" t="inlineStr">
        <is>
          <t>（三）</t>
        </is>
      </c>
      <c r="B1174" s="55" t="inlineStr">
        <is>
          <t>教育文化卫生项目</t>
        </is>
      </c>
      <c r="C1174" s="55" t="n"/>
      <c r="D1174" s="55" t="n"/>
      <c r="E1174" s="55" t="n"/>
      <c r="F1174" s="123" t="n"/>
      <c r="G1174" s="55">
        <f>G1175+G1199+G1200+G1201</f>
        <v/>
      </c>
      <c r="H1174" s="123" t="n"/>
      <c r="I1174" s="55" t="n"/>
      <c r="J1174" s="168" t="n"/>
      <c r="K1174" s="168" t="n"/>
      <c r="L1174" s="55" t="n"/>
      <c r="M1174" s="55" t="n"/>
      <c r="N1174" s="55" t="n"/>
      <c r="O1174" s="55" t="n"/>
    </row>
    <row r="1175" ht="22.5" customFormat="1" customHeight="1" s="2">
      <c r="A1175" s="21" t="inlineStr">
        <is>
          <t>1.1</t>
        </is>
      </c>
      <c r="B1175" s="24" t="inlineStr">
        <is>
          <t>村卫生室建设合计</t>
        </is>
      </c>
      <c r="C1175" s="24" t="inlineStr">
        <is>
          <t>新建</t>
        </is>
      </c>
      <c r="D1175" s="24" t="inlineStr">
        <is>
          <t>2021.01-2021.12</t>
        </is>
      </c>
      <c r="E1175" s="24" t="inlineStr">
        <is>
          <t>有关乡镇</t>
        </is>
      </c>
      <c r="F1175" s="31" t="inlineStr">
        <is>
          <t>新建村卫生室23个，每处补助15万元。</t>
        </is>
      </c>
      <c r="G1175" s="119" t="n">
        <v>345</v>
      </c>
      <c r="H1175" s="31" t="inlineStr">
        <is>
          <t>解决本村及周边群众就医困难问题。</t>
        </is>
      </c>
      <c r="I1175" s="24" t="n">
        <v>23</v>
      </c>
      <c r="J1175" s="160">
        <f>SUM(J1176:J1198)</f>
        <v/>
      </c>
      <c r="K1175" s="160">
        <f>SUM(K1176:K1198)</f>
        <v/>
      </c>
      <c r="L1175" s="24" t="inlineStr">
        <is>
          <t>卫健局</t>
        </is>
      </c>
      <c r="M1175" s="24" t="inlineStr">
        <is>
          <t>有关单位</t>
        </is>
      </c>
      <c r="N1175" s="24" t="n">
        <v>2020.12</v>
      </c>
      <c r="O1175" s="24" t="n"/>
    </row>
    <row r="1176" ht="22.5" customFormat="1" customHeight="1" s="2">
      <c r="A1176" s="32" t="inlineStr">
        <is>
          <t>(1)</t>
        </is>
      </c>
      <c r="B1176" s="65" t="inlineStr">
        <is>
          <t>村卫生室建设</t>
        </is>
      </c>
      <c r="C1176" s="65" t="inlineStr">
        <is>
          <t>新建</t>
        </is>
      </c>
      <c r="D1176" s="65" t="inlineStr">
        <is>
          <t>2021-2022</t>
        </is>
      </c>
      <c r="E1176" s="65" t="inlineStr">
        <is>
          <t>赵家塬村</t>
        </is>
      </c>
      <c r="F1176" s="34" t="inlineStr">
        <is>
          <t>赵家塬村建设六室分设村卫生室，60平方米。</t>
        </is>
      </c>
      <c r="G1176" s="65" t="n">
        <v>15</v>
      </c>
      <c r="H1176" s="34" t="inlineStr">
        <is>
          <t>解决本村及周边群众就医困难问题。</t>
        </is>
      </c>
      <c r="I1176" s="65" t="n">
        <v>1</v>
      </c>
      <c r="J1176" s="164" t="n">
        <v>0.0183</v>
      </c>
      <c r="K1176" s="164" t="n">
        <v>0.07870000000000001</v>
      </c>
      <c r="L1176" s="65" t="inlineStr">
        <is>
          <t>卫健局</t>
        </is>
      </c>
      <c r="M1176" s="65" t="inlineStr">
        <is>
          <t>合道中心卫生院</t>
        </is>
      </c>
      <c r="N1176" s="65" t="n">
        <v>2020.12</v>
      </c>
      <c r="O1176" s="65" t="n"/>
    </row>
    <row r="1177" ht="22.5" customFormat="1" customHeight="1" s="2">
      <c r="A1177" s="32" t="inlineStr">
        <is>
          <t>(2)</t>
        </is>
      </c>
      <c r="B1177" s="65" t="inlineStr">
        <is>
          <t>村卫生室建设</t>
        </is>
      </c>
      <c r="C1177" s="65" t="inlineStr">
        <is>
          <t>新建</t>
        </is>
      </c>
      <c r="D1177" s="65" t="inlineStr">
        <is>
          <t>2021-2022</t>
        </is>
      </c>
      <c r="E1177" s="65" t="inlineStr">
        <is>
          <t>梁坪村</t>
        </is>
      </c>
      <c r="F1177" s="34" t="inlineStr">
        <is>
          <t>赵家塬村建设六室分设村卫生室，60平方米。</t>
        </is>
      </c>
      <c r="G1177" s="65" t="n">
        <v>15</v>
      </c>
      <c r="H1177" s="34" t="inlineStr">
        <is>
          <t>解决本村及周边群众就医困难问题。</t>
        </is>
      </c>
      <c r="I1177" s="65" t="n">
        <v>1</v>
      </c>
      <c r="J1177" s="164" t="n">
        <v>0.0133</v>
      </c>
      <c r="K1177" s="164" t="n">
        <v>0.0551</v>
      </c>
      <c r="L1177" s="65" t="inlineStr">
        <is>
          <t>卫健局</t>
        </is>
      </c>
      <c r="M1177" s="65" t="inlineStr">
        <is>
          <t>合道中心卫生院</t>
        </is>
      </c>
      <c r="N1177" s="65" t="n">
        <v>2020.12</v>
      </c>
      <c r="O1177" s="65" t="n"/>
    </row>
    <row r="1178" ht="22.5" customFormat="1" customHeight="1" s="2">
      <c r="A1178" s="32" t="inlineStr">
        <is>
          <t>(3)</t>
        </is>
      </c>
      <c r="B1178" s="65" t="inlineStr">
        <is>
          <t>村卫生室建设</t>
        </is>
      </c>
      <c r="C1178" s="65" t="inlineStr">
        <is>
          <t>新建</t>
        </is>
      </c>
      <c r="D1178" s="65" t="inlineStr">
        <is>
          <t>2021-2022</t>
        </is>
      </c>
      <c r="E1178" s="65" t="inlineStr">
        <is>
          <t>何塬村</t>
        </is>
      </c>
      <c r="F1178" s="34" t="inlineStr">
        <is>
          <t>赵家塬村建设六室分设村卫生室，60平方米。</t>
        </is>
      </c>
      <c r="G1178" s="65" t="n">
        <v>15</v>
      </c>
      <c r="H1178" s="34" t="inlineStr">
        <is>
          <t>解决本村及周边群众就医困难问题。</t>
        </is>
      </c>
      <c r="I1178" s="65" t="n">
        <v>1</v>
      </c>
      <c r="J1178" s="164" t="n">
        <v>0.0293</v>
      </c>
      <c r="K1178" s="164" t="n">
        <v>0.105</v>
      </c>
      <c r="L1178" s="65" t="inlineStr">
        <is>
          <t>卫健局</t>
        </is>
      </c>
      <c r="M1178" s="65" t="inlineStr">
        <is>
          <t>甜水中心卫生院</t>
        </is>
      </c>
      <c r="N1178" s="65" t="n">
        <v>2020.12</v>
      </c>
      <c r="O1178" s="65" t="n"/>
    </row>
    <row r="1179" ht="22.5" customFormat="1" customHeight="1" s="2">
      <c r="A1179" s="32" t="inlineStr">
        <is>
          <t>(4)</t>
        </is>
      </c>
      <c r="B1179" s="65" t="inlineStr">
        <is>
          <t>村卫生室建设</t>
        </is>
      </c>
      <c r="C1179" s="65" t="inlineStr">
        <is>
          <t>新建</t>
        </is>
      </c>
      <c r="D1179" s="65" t="inlineStr">
        <is>
          <t>2021-2022</t>
        </is>
      </c>
      <c r="E1179" s="65" t="inlineStr">
        <is>
          <t>周塬村部</t>
        </is>
      </c>
      <c r="F1179" s="34" t="inlineStr">
        <is>
          <t>赵家塬村建设六室分设村卫生室，60平方米。</t>
        </is>
      </c>
      <c r="G1179" s="65" t="n">
        <v>15</v>
      </c>
      <c r="H1179" s="34" t="inlineStr">
        <is>
          <t>解决本村及周边群众就医困难问题。</t>
        </is>
      </c>
      <c r="I1179" s="65" t="n">
        <v>1</v>
      </c>
      <c r="J1179" s="164" t="n">
        <v>0.0045</v>
      </c>
      <c r="K1179" s="164" t="n">
        <v>0.042</v>
      </c>
      <c r="L1179" s="65" t="inlineStr">
        <is>
          <t>卫健局</t>
        </is>
      </c>
      <c r="M1179" s="65" t="inlineStr">
        <is>
          <t>环中医医院</t>
        </is>
      </c>
      <c r="N1179" s="65" t="n">
        <v>2020.12</v>
      </c>
      <c r="O1179" s="65" t="n"/>
    </row>
    <row r="1180" ht="22.5" customFormat="1" customHeight="1" s="2">
      <c r="A1180" s="32" t="inlineStr">
        <is>
          <t>(5)</t>
        </is>
      </c>
      <c r="B1180" s="65" t="inlineStr">
        <is>
          <t>村卫生室建设</t>
        </is>
      </c>
      <c r="C1180" s="65" t="inlineStr">
        <is>
          <t>新建</t>
        </is>
      </c>
      <c r="D1180" s="65" t="inlineStr">
        <is>
          <t>2021-2022</t>
        </is>
      </c>
      <c r="E1180" s="65" t="inlineStr">
        <is>
          <t>马塬村</t>
        </is>
      </c>
      <c r="F1180" s="34" t="inlineStr">
        <is>
          <t>赵家塬村建设六室分设村卫生室，60平方米。</t>
        </is>
      </c>
      <c r="G1180" s="65" t="n">
        <v>15</v>
      </c>
      <c r="H1180" s="34" t="inlineStr">
        <is>
          <t>解决本村及周边群众就医困难问题。</t>
        </is>
      </c>
      <c r="I1180" s="65" t="n">
        <v>1</v>
      </c>
      <c r="J1180" s="164" t="n">
        <v>0.0216</v>
      </c>
      <c r="K1180" s="164" t="n">
        <v>0.09950000000000001</v>
      </c>
      <c r="L1180" s="65" t="inlineStr">
        <is>
          <t>卫健局</t>
        </is>
      </c>
      <c r="M1180" s="65" t="inlineStr">
        <is>
          <t>洪德镇卫生院</t>
        </is>
      </c>
      <c r="N1180" s="65" t="n">
        <v>2020.12</v>
      </c>
      <c r="O1180" s="65" t="n"/>
    </row>
    <row r="1181" ht="22.5" customFormat="1" customHeight="1" s="2">
      <c r="A1181" s="32" t="inlineStr">
        <is>
          <t>(6)</t>
        </is>
      </c>
      <c r="B1181" s="65" t="inlineStr">
        <is>
          <t>村卫生室建设</t>
        </is>
      </c>
      <c r="C1181" s="65" t="inlineStr">
        <is>
          <t>新建</t>
        </is>
      </c>
      <c r="D1181" s="65" t="inlineStr">
        <is>
          <t>2021-2022</t>
        </is>
      </c>
      <c r="E1181" s="65" t="inlineStr">
        <is>
          <t>寇河村</t>
        </is>
      </c>
      <c r="F1181" s="34" t="inlineStr">
        <is>
          <t>赵家塬村建设六室分设村卫生室，60平方米。</t>
        </is>
      </c>
      <c r="G1181" s="65" t="n">
        <v>15</v>
      </c>
      <c r="H1181" s="34" t="inlineStr">
        <is>
          <t>解决本村及周边群众就医困难问题。</t>
        </is>
      </c>
      <c r="I1181" s="65" t="n">
        <v>1</v>
      </c>
      <c r="J1181" s="164" t="n">
        <v>0.0287</v>
      </c>
      <c r="K1181" s="164" t="n">
        <v>0.1308</v>
      </c>
      <c r="L1181" s="65" t="inlineStr">
        <is>
          <t>卫健局</t>
        </is>
      </c>
      <c r="M1181" s="65" t="inlineStr">
        <is>
          <t>洪德镇卫生院</t>
        </is>
      </c>
      <c r="N1181" s="65" t="n">
        <v>2020.12</v>
      </c>
      <c r="O1181" s="65" t="n"/>
    </row>
    <row r="1182" ht="22.5" customFormat="1" customHeight="1" s="2">
      <c r="A1182" s="32" t="inlineStr">
        <is>
          <t>(7)</t>
        </is>
      </c>
      <c r="B1182" s="65" t="inlineStr">
        <is>
          <t>村卫生室建设</t>
        </is>
      </c>
      <c r="C1182" s="65" t="inlineStr">
        <is>
          <t>新建</t>
        </is>
      </c>
      <c r="D1182" s="65" t="inlineStr">
        <is>
          <t>2021-2022</t>
        </is>
      </c>
      <c r="E1182" s="65" t="inlineStr">
        <is>
          <t>赵洼村</t>
        </is>
      </c>
      <c r="F1182" s="34" t="inlineStr">
        <is>
          <t>赵家塬村建设六室分设村卫生室，60平方米。</t>
        </is>
      </c>
      <c r="G1182" s="65" t="n">
        <v>15</v>
      </c>
      <c r="H1182" s="34" t="inlineStr">
        <is>
          <t>解决本村及周边群众就医困难问题。</t>
        </is>
      </c>
      <c r="I1182" s="65" t="n">
        <v>1</v>
      </c>
      <c r="J1182" s="164" t="n">
        <v>0.0433</v>
      </c>
      <c r="K1182" s="164" t="n">
        <v>0.1998</v>
      </c>
      <c r="L1182" s="65" t="inlineStr">
        <is>
          <t>卫健局</t>
        </is>
      </c>
      <c r="M1182" s="65" t="inlineStr">
        <is>
          <t>洪德镇卫生院</t>
        </is>
      </c>
      <c r="N1182" s="65" t="n">
        <v>2020.12</v>
      </c>
      <c r="O1182" s="65" t="n"/>
    </row>
    <row r="1183" ht="22.5" customFormat="1" customHeight="1" s="2">
      <c r="A1183" s="32" t="inlineStr">
        <is>
          <t>(8)</t>
        </is>
      </c>
      <c r="B1183" s="65" t="inlineStr">
        <is>
          <t>村卫生室建设</t>
        </is>
      </c>
      <c r="C1183" s="65" t="inlineStr">
        <is>
          <t>新建</t>
        </is>
      </c>
      <c r="D1183" s="65" t="inlineStr">
        <is>
          <t>2021-2022</t>
        </is>
      </c>
      <c r="E1183" s="65" t="inlineStr">
        <is>
          <t>金庄塬村</t>
        </is>
      </c>
      <c r="F1183" s="34" t="inlineStr">
        <is>
          <t>赵家塬村建设六室分设村卫生室，60平方米。</t>
        </is>
      </c>
      <c r="G1183" s="65" t="n">
        <v>15</v>
      </c>
      <c r="H1183" s="34" t="inlineStr">
        <is>
          <t>解决本村及周边群众就医困难问题。</t>
        </is>
      </c>
      <c r="I1183" s="65" t="n">
        <v>1</v>
      </c>
      <c r="J1183" s="164" t="n">
        <v>0.0332</v>
      </c>
      <c r="K1183" s="164" t="n">
        <v>0.0496</v>
      </c>
      <c r="L1183" s="65" t="inlineStr">
        <is>
          <t>卫健局</t>
        </is>
      </c>
      <c r="M1183" s="65" t="inlineStr">
        <is>
          <t>虎洞中心卫生院</t>
        </is>
      </c>
      <c r="N1183" s="65" t="n">
        <v>2020.12</v>
      </c>
      <c r="O1183" s="65" t="n"/>
    </row>
    <row r="1184" ht="22.5" customFormat="1" customHeight="1" s="2">
      <c r="A1184" s="32" t="inlineStr">
        <is>
          <t>(9)</t>
        </is>
      </c>
      <c r="B1184" s="65" t="inlineStr">
        <is>
          <t>村卫生室建设</t>
        </is>
      </c>
      <c r="C1184" s="65" t="inlineStr">
        <is>
          <t>新建</t>
        </is>
      </c>
      <c r="D1184" s="65" t="inlineStr">
        <is>
          <t>2021-2022</t>
        </is>
      </c>
      <c r="E1184" s="65" t="inlineStr">
        <is>
          <t>杨东掌村</t>
        </is>
      </c>
      <c r="F1184" s="34" t="inlineStr">
        <is>
          <t>赵家塬村建设六室分设村卫生室，60平方米。</t>
        </is>
      </c>
      <c r="G1184" s="65" t="n">
        <v>15</v>
      </c>
      <c r="H1184" s="34" t="inlineStr">
        <is>
          <t>解决本村及周边群众就医困难问题。</t>
        </is>
      </c>
      <c r="I1184" s="65" t="n">
        <v>1</v>
      </c>
      <c r="J1184" s="164" t="n">
        <v>0.0183</v>
      </c>
      <c r="K1184" s="164" t="n">
        <v>0.0799</v>
      </c>
      <c r="L1184" s="65" t="inlineStr">
        <is>
          <t>卫健局</t>
        </is>
      </c>
      <c r="M1184" s="65" t="inlineStr">
        <is>
          <t>毛井中心卫生院</t>
        </is>
      </c>
      <c r="N1184" s="65" t="n">
        <v>2020.12</v>
      </c>
      <c r="O1184" s="65" t="n"/>
    </row>
    <row r="1185" ht="22.5" customFormat="1" customHeight="1" s="2">
      <c r="A1185" s="32" t="inlineStr">
        <is>
          <t>(10)</t>
        </is>
      </c>
      <c r="B1185" s="65" t="inlineStr">
        <is>
          <t>村卫生室建设</t>
        </is>
      </c>
      <c r="C1185" s="65" t="inlineStr">
        <is>
          <t>新建</t>
        </is>
      </c>
      <c r="D1185" s="65" t="inlineStr">
        <is>
          <t>2021-2022</t>
        </is>
      </c>
      <c r="E1185" s="65" t="inlineStr">
        <is>
          <t>孟家寨村</t>
        </is>
      </c>
      <c r="F1185" s="34" t="inlineStr">
        <is>
          <t>赵家塬村建设六室分设村卫生室，60平方米。</t>
        </is>
      </c>
      <c r="G1185" s="65" t="n">
        <v>15</v>
      </c>
      <c r="H1185" s="34" t="inlineStr">
        <is>
          <t>解决本村及周边群众就医困难问题。</t>
        </is>
      </c>
      <c r="I1185" s="65" t="n">
        <v>1</v>
      </c>
      <c r="J1185" s="164" t="n">
        <v>0.077</v>
      </c>
      <c r="K1185" s="164" t="n">
        <v>0.33</v>
      </c>
      <c r="L1185" s="65" t="inlineStr">
        <is>
          <t>卫健局</t>
        </is>
      </c>
      <c r="M1185" s="65" t="inlineStr">
        <is>
          <t>曲子中心卫生院</t>
        </is>
      </c>
      <c r="N1185" s="65" t="n">
        <v>2020.12</v>
      </c>
      <c r="O1185" s="65" t="n"/>
    </row>
    <row r="1186" ht="22.5" customFormat="1" customHeight="1" s="2">
      <c r="A1186" s="32" t="inlineStr">
        <is>
          <t>(11)</t>
        </is>
      </c>
      <c r="B1186" s="65" t="inlineStr">
        <is>
          <t>村卫生室建设</t>
        </is>
      </c>
      <c r="C1186" s="65" t="inlineStr">
        <is>
          <t>新建</t>
        </is>
      </c>
      <c r="D1186" s="65" t="inlineStr">
        <is>
          <t>2021-2022</t>
        </is>
      </c>
      <c r="E1186" s="65" t="inlineStr">
        <is>
          <t>双城村部</t>
        </is>
      </c>
      <c r="F1186" s="34" t="inlineStr">
        <is>
          <t>赵家塬村建设六室分设村卫生室，60平方米。</t>
        </is>
      </c>
      <c r="G1186" s="65" t="n">
        <v>15</v>
      </c>
      <c r="H1186" s="34" t="inlineStr">
        <is>
          <t>解决本村及周边群众就医困难问题。</t>
        </is>
      </c>
      <c r="I1186" s="65" t="n">
        <v>1</v>
      </c>
      <c r="J1186" s="164" t="n">
        <v>0.096</v>
      </c>
      <c r="K1186" s="164" t="n">
        <v>0.3483</v>
      </c>
      <c r="L1186" s="65" t="inlineStr">
        <is>
          <t>卫健局</t>
        </is>
      </c>
      <c r="M1186" s="65" t="inlineStr">
        <is>
          <t>曲子中心卫生院</t>
        </is>
      </c>
      <c r="N1186" s="65" t="n">
        <v>2020.12</v>
      </c>
      <c r="O1186" s="65" t="n"/>
    </row>
    <row r="1187" ht="22.5" customFormat="1" customHeight="1" s="2">
      <c r="A1187" s="32" t="inlineStr">
        <is>
          <t>(12)</t>
        </is>
      </c>
      <c r="B1187" s="65" t="inlineStr">
        <is>
          <t>村卫生室建设</t>
        </is>
      </c>
      <c r="C1187" s="65" t="inlineStr">
        <is>
          <t>新建</t>
        </is>
      </c>
      <c r="D1187" s="65" t="inlineStr">
        <is>
          <t>2021-2022</t>
        </is>
      </c>
      <c r="E1187" s="65" t="inlineStr">
        <is>
          <t>西沟村部</t>
        </is>
      </c>
      <c r="F1187" s="34" t="inlineStr">
        <is>
          <t>赵家塬村建设六室分设村卫生室，60平方米。</t>
        </is>
      </c>
      <c r="G1187" s="65" t="n">
        <v>15</v>
      </c>
      <c r="H1187" s="34" t="inlineStr">
        <is>
          <t>解决本村及周边群众就医困难问题。</t>
        </is>
      </c>
      <c r="I1187" s="65" t="n">
        <v>1</v>
      </c>
      <c r="J1187" s="164" t="n">
        <v>0.07000000000000001</v>
      </c>
      <c r="K1187" s="164" t="n">
        <v>0.2648</v>
      </c>
      <c r="L1187" s="65" t="inlineStr">
        <is>
          <t>卫健局</t>
        </is>
      </c>
      <c r="M1187" s="65" t="inlineStr">
        <is>
          <t>曲子中心卫生院</t>
        </is>
      </c>
      <c r="N1187" s="65" t="n">
        <v>2020.12</v>
      </c>
      <c r="O1187" s="65" t="n"/>
    </row>
    <row r="1188" ht="22.5" customFormat="1" customHeight="1" s="2">
      <c r="A1188" s="32" t="inlineStr">
        <is>
          <t>(13)</t>
        </is>
      </c>
      <c r="B1188" s="65" t="inlineStr">
        <is>
          <t>村卫生室建设</t>
        </is>
      </c>
      <c r="C1188" s="65" t="inlineStr">
        <is>
          <t>新建</t>
        </is>
      </c>
      <c r="D1188" s="65" t="inlineStr">
        <is>
          <t>2021-2022</t>
        </is>
      </c>
      <c r="E1188" s="65" t="inlineStr">
        <is>
          <t>董家塬村</t>
        </is>
      </c>
      <c r="F1188" s="34" t="inlineStr">
        <is>
          <t>赵家塬村建设六室分设村卫生室，60平方米。</t>
        </is>
      </c>
      <c r="G1188" s="65" t="n">
        <v>15</v>
      </c>
      <c r="H1188" s="34" t="inlineStr">
        <is>
          <t>解决本村及周边群众就医困难问题。</t>
        </is>
      </c>
      <c r="I1188" s="65" t="n">
        <v>1</v>
      </c>
      <c r="J1188" s="164" t="n">
        <v>0.0216</v>
      </c>
      <c r="K1188" s="164" t="n">
        <v>0.868</v>
      </c>
      <c r="L1188" s="65" t="inlineStr">
        <is>
          <t>卫健局</t>
        </is>
      </c>
      <c r="M1188" s="65" t="inlineStr">
        <is>
          <t>曲子中心卫生院</t>
        </is>
      </c>
      <c r="N1188" s="65" t="n">
        <v>2020.12</v>
      </c>
      <c r="O1188" s="65" t="n"/>
    </row>
    <row r="1189" ht="22.5" customFormat="1" customHeight="1" s="2">
      <c r="A1189" s="32" t="inlineStr">
        <is>
          <t>(14)</t>
        </is>
      </c>
      <c r="B1189" s="65" t="inlineStr">
        <is>
          <t>村卫生室建设</t>
        </is>
      </c>
      <c r="C1189" s="65" t="inlineStr">
        <is>
          <t>新建</t>
        </is>
      </c>
      <c r="D1189" s="65" t="inlineStr">
        <is>
          <t>2021-2022</t>
        </is>
      </c>
      <c r="E1189" s="65" t="inlineStr">
        <is>
          <t>谢庄村</t>
        </is>
      </c>
      <c r="F1189" s="34" t="inlineStr">
        <is>
          <t>赵家塬村建设六室分设村卫生室，60平方米。</t>
        </is>
      </c>
      <c r="G1189" s="65" t="n">
        <v>15</v>
      </c>
      <c r="H1189" s="34" t="inlineStr">
        <is>
          <t>解决本村及周边群众就医困难问题。</t>
        </is>
      </c>
      <c r="I1189" s="65" t="n">
        <v>1</v>
      </c>
      <c r="J1189" s="164" t="n">
        <v>0.015</v>
      </c>
      <c r="K1189" s="164" t="n">
        <v>0.08400000000000001</v>
      </c>
      <c r="L1189" s="65" t="inlineStr">
        <is>
          <t>卫健局</t>
        </is>
      </c>
      <c r="M1189" s="65" t="inlineStr">
        <is>
          <t>山城乡卫生院</t>
        </is>
      </c>
      <c r="N1189" s="65" t="n">
        <v>2020.12</v>
      </c>
      <c r="O1189" s="65" t="n"/>
    </row>
    <row r="1190" ht="22.5" customFormat="1" customHeight="1" s="2">
      <c r="A1190" s="32" t="inlineStr">
        <is>
          <t>(15)</t>
        </is>
      </c>
      <c r="B1190" s="65" t="inlineStr">
        <is>
          <t>村卫生室建设</t>
        </is>
      </c>
      <c r="C1190" s="65" t="inlineStr">
        <is>
          <t>新建</t>
        </is>
      </c>
      <c r="D1190" s="65" t="inlineStr">
        <is>
          <t>2021-2022</t>
        </is>
      </c>
      <c r="E1190" s="65" t="inlineStr">
        <is>
          <t>黑城岔村</t>
        </is>
      </c>
      <c r="F1190" s="34" t="inlineStr">
        <is>
          <t>赵家塬村建设六室分设村卫生室，60平方米。</t>
        </is>
      </c>
      <c r="G1190" s="65" t="n">
        <v>15</v>
      </c>
      <c r="H1190" s="34" t="inlineStr">
        <is>
          <t>解决本村及周边群众就医困难问题。</t>
        </is>
      </c>
      <c r="I1190" s="65" t="n">
        <v>1</v>
      </c>
      <c r="J1190" s="164" t="n">
        <v>0.008999999999999999</v>
      </c>
      <c r="K1190" s="164" t="n">
        <v>0.0372</v>
      </c>
      <c r="L1190" s="65" t="inlineStr">
        <is>
          <t>卫健局</t>
        </is>
      </c>
      <c r="M1190" s="65" t="inlineStr">
        <is>
          <t>耿湾乡卫生院</t>
        </is>
      </c>
      <c r="N1190" s="65" t="n">
        <v>2020.12</v>
      </c>
      <c r="O1190" s="65" t="n"/>
    </row>
    <row r="1191" ht="33.75" customFormat="1" customHeight="1" s="2">
      <c r="A1191" s="32" t="inlineStr">
        <is>
          <t>(16)</t>
        </is>
      </c>
      <c r="B1191" s="65" t="inlineStr">
        <is>
          <t>村卫生室建设</t>
        </is>
      </c>
      <c r="C1191" s="65" t="inlineStr">
        <is>
          <t>新建</t>
        </is>
      </c>
      <c r="D1191" s="65" t="inlineStr">
        <is>
          <t>2021-2022</t>
        </is>
      </c>
      <c r="E1191" s="65" t="inlineStr">
        <is>
          <t>桃树掌</t>
        </is>
      </c>
      <c r="F1191" s="34" t="inlineStr">
        <is>
          <t>赵家塬村建设六室分设村卫生室，60平方米。</t>
        </is>
      </c>
      <c r="G1191" s="65" t="n">
        <v>15</v>
      </c>
      <c r="H1191" s="34" t="inlineStr">
        <is>
          <t>解决本村及周边群众就医困难问题。</t>
        </is>
      </c>
      <c r="I1191" s="65" t="n">
        <v>1</v>
      </c>
      <c r="J1191" s="164" t="n">
        <v>0.0201</v>
      </c>
      <c r="K1191" s="164" t="n">
        <v>0.07897</v>
      </c>
      <c r="L1191" s="65" t="inlineStr">
        <is>
          <t>卫健局</t>
        </is>
      </c>
      <c r="M1191" s="65" t="inlineStr">
        <is>
          <t>耿湾乡卫生院四合塬分院</t>
        </is>
      </c>
      <c r="N1191" s="65" t="n">
        <v>2020.12</v>
      </c>
      <c r="O1191" s="65" t="n"/>
    </row>
    <row r="1192" ht="33.75" customFormat="1" customHeight="1" s="2">
      <c r="A1192" s="32" t="inlineStr">
        <is>
          <t>(17)</t>
        </is>
      </c>
      <c r="B1192" s="65" t="inlineStr">
        <is>
          <t>村卫生室建设</t>
        </is>
      </c>
      <c r="C1192" s="65" t="inlineStr">
        <is>
          <t>新建</t>
        </is>
      </c>
      <c r="D1192" s="65" t="inlineStr">
        <is>
          <t>2021-2022</t>
        </is>
      </c>
      <c r="E1192" s="65" t="inlineStr">
        <is>
          <t>耿河</t>
        </is>
      </c>
      <c r="F1192" s="34" t="inlineStr">
        <is>
          <t>赵家塬村建设六室分设村卫生室，60平方米。</t>
        </is>
      </c>
      <c r="G1192" s="65" t="n">
        <v>15</v>
      </c>
      <c r="H1192" s="34" t="inlineStr">
        <is>
          <t>解决本村及周边群众就医困难问题。</t>
        </is>
      </c>
      <c r="I1192" s="65" t="n">
        <v>1</v>
      </c>
      <c r="J1192" s="164" t="n">
        <v>0.028</v>
      </c>
      <c r="K1192" s="164" t="n">
        <v>0.1058</v>
      </c>
      <c r="L1192" s="65" t="inlineStr">
        <is>
          <t>卫健局</t>
        </is>
      </c>
      <c r="M1192" s="65" t="inlineStr">
        <is>
          <t>耿湾乡卫生院四合塬分院</t>
        </is>
      </c>
      <c r="N1192" s="65" t="n">
        <v>2020.12</v>
      </c>
      <c r="O1192" s="65" t="n"/>
    </row>
    <row r="1193" ht="22.5" customFormat="1" customHeight="1" s="2">
      <c r="A1193" s="32" t="inlineStr">
        <is>
          <t>(18)</t>
        </is>
      </c>
      <c r="B1193" s="65" t="inlineStr">
        <is>
          <t>村卫生室建设</t>
        </is>
      </c>
      <c r="C1193" s="65" t="inlineStr">
        <is>
          <t>新建</t>
        </is>
      </c>
      <c r="D1193" s="65" t="inlineStr">
        <is>
          <t>2021-2022</t>
        </is>
      </c>
      <c r="E1193" s="65" t="inlineStr">
        <is>
          <t>黄家山村</t>
        </is>
      </c>
      <c r="F1193" s="34" t="inlineStr">
        <is>
          <t>赵家塬村建设六室分设村卫生室，60平方米。</t>
        </is>
      </c>
      <c r="G1193" s="65" t="n">
        <v>15</v>
      </c>
      <c r="H1193" s="34" t="inlineStr">
        <is>
          <t>解决本村及周边群众就医困难问题。</t>
        </is>
      </c>
      <c r="I1193" s="65" t="n">
        <v>1</v>
      </c>
      <c r="J1193" s="164" t="n">
        <v>0.0246</v>
      </c>
      <c r="K1193" s="164" t="n">
        <v>0.1115</v>
      </c>
      <c r="L1193" s="65" t="inlineStr">
        <is>
          <t>卫健局</t>
        </is>
      </c>
      <c r="M1193" s="65" t="inlineStr">
        <is>
          <t>演武乡卫生院</t>
        </is>
      </c>
      <c r="N1193" s="65" t="n">
        <v>2020.12</v>
      </c>
      <c r="O1193" s="65" t="n"/>
    </row>
    <row r="1194" ht="22.5" customFormat="1" customHeight="1" s="2">
      <c r="A1194" s="32" t="inlineStr">
        <is>
          <t>(19)</t>
        </is>
      </c>
      <c r="B1194" s="65" t="inlineStr">
        <is>
          <t>村卫生室建设</t>
        </is>
      </c>
      <c r="C1194" s="65" t="inlineStr">
        <is>
          <t>新建</t>
        </is>
      </c>
      <c r="D1194" s="65" t="inlineStr">
        <is>
          <t>2021-2022</t>
        </is>
      </c>
      <c r="E1194" s="65" t="inlineStr">
        <is>
          <t>走马硷村</t>
        </is>
      </c>
      <c r="F1194" s="34" t="inlineStr">
        <is>
          <t>赵家塬村建设六室分设村卫生室，60平方米。</t>
        </is>
      </c>
      <c r="G1194" s="65" t="n">
        <v>15</v>
      </c>
      <c r="H1194" s="34" t="inlineStr">
        <is>
          <t>解决本村及周边群众就医困难问题。</t>
        </is>
      </c>
      <c r="I1194" s="65" t="n">
        <v>1</v>
      </c>
      <c r="J1194" s="164" t="n">
        <v>0.0308</v>
      </c>
      <c r="K1194" s="164" t="n">
        <v>0.1641</v>
      </c>
      <c r="L1194" s="65" t="inlineStr">
        <is>
          <t>卫健局</t>
        </is>
      </c>
      <c r="M1194" s="65" t="inlineStr">
        <is>
          <t>演武乡卫生院</t>
        </is>
      </c>
      <c r="N1194" s="65" t="n">
        <v>2020.12</v>
      </c>
      <c r="O1194" s="65" t="n"/>
    </row>
    <row r="1195" ht="22.5" customFormat="1" customHeight="1" s="2">
      <c r="A1195" s="32" t="inlineStr">
        <is>
          <t>(20)</t>
        </is>
      </c>
      <c r="B1195" s="65" t="inlineStr">
        <is>
          <t>村卫生室建设</t>
        </is>
      </c>
      <c r="C1195" s="65" t="inlineStr">
        <is>
          <t>新建</t>
        </is>
      </c>
      <c r="D1195" s="65" t="inlineStr">
        <is>
          <t>2021-2022</t>
        </is>
      </c>
      <c r="E1195" s="65" t="inlineStr">
        <is>
          <t>佛岔村</t>
        </is>
      </c>
      <c r="F1195" s="34" t="inlineStr">
        <is>
          <t>赵家塬村建设六室分设村卫生室，60平方米。</t>
        </is>
      </c>
      <c r="G1195" s="65" t="n">
        <v>15</v>
      </c>
      <c r="H1195" s="34" t="inlineStr">
        <is>
          <t>解决本村及周边群众就医困难问题。</t>
        </is>
      </c>
      <c r="I1195" s="65" t="n">
        <v>1</v>
      </c>
      <c r="J1195" s="164" t="n">
        <v>0.0388</v>
      </c>
      <c r="K1195" s="164" t="n">
        <v>0.1751</v>
      </c>
      <c r="L1195" s="65" t="inlineStr">
        <is>
          <t>卫健局</t>
        </is>
      </c>
      <c r="M1195" s="65" t="inlineStr">
        <is>
          <t>演武乡卫生院</t>
        </is>
      </c>
      <c r="N1195" s="65" t="n">
        <v>2020.12</v>
      </c>
      <c r="O1195" s="65" t="n"/>
    </row>
    <row r="1196" ht="22.5" customFormat="1" customHeight="1" s="2">
      <c r="A1196" s="32" t="inlineStr">
        <is>
          <t>(21)</t>
        </is>
      </c>
      <c r="B1196" s="65" t="inlineStr">
        <is>
          <t>村卫生室建设</t>
        </is>
      </c>
      <c r="C1196" s="65" t="inlineStr">
        <is>
          <t>新建</t>
        </is>
      </c>
      <c r="D1196" s="65" t="inlineStr">
        <is>
          <t>2021-2022</t>
        </is>
      </c>
      <c r="E1196" s="65" t="inlineStr">
        <is>
          <t>刘家坪村</t>
        </is>
      </c>
      <c r="F1196" s="34" t="inlineStr">
        <is>
          <t>赵家塬村建设六室分设村卫生室，60平方米。</t>
        </is>
      </c>
      <c r="G1196" s="65" t="n">
        <v>15</v>
      </c>
      <c r="H1196" s="34" t="inlineStr">
        <is>
          <t>解决本村及周边群众就医困难问题。</t>
        </is>
      </c>
      <c r="I1196" s="65" t="n">
        <v>1</v>
      </c>
      <c r="J1196" s="164" t="n">
        <v>0.0173</v>
      </c>
      <c r="K1196" s="164" t="n">
        <v>0.08210000000000001</v>
      </c>
      <c r="L1196" s="65" t="inlineStr">
        <is>
          <t>卫健局</t>
        </is>
      </c>
      <c r="M1196" s="65" t="inlineStr">
        <is>
          <t>演武乡卫生院</t>
        </is>
      </c>
      <c r="N1196" s="65" t="n">
        <v>2020.12</v>
      </c>
      <c r="O1196" s="65" t="n"/>
    </row>
    <row r="1197" ht="22.5" customFormat="1" customHeight="1" s="2">
      <c r="A1197" s="32" t="inlineStr">
        <is>
          <t>(22)</t>
        </is>
      </c>
      <c r="B1197" s="65" t="inlineStr">
        <is>
          <t>村卫生室建设</t>
        </is>
      </c>
      <c r="C1197" s="65" t="inlineStr">
        <is>
          <t>新建</t>
        </is>
      </c>
      <c r="D1197" s="65" t="inlineStr">
        <is>
          <t>2021-2022</t>
        </is>
      </c>
      <c r="E1197" s="65" t="inlineStr">
        <is>
          <t>吴家塬村</t>
        </is>
      </c>
      <c r="F1197" s="34" t="inlineStr">
        <is>
          <t>赵家塬村建设六室分设村卫生室，60平方米。</t>
        </is>
      </c>
      <c r="G1197" s="65" t="n">
        <v>15</v>
      </c>
      <c r="H1197" s="34" t="inlineStr">
        <is>
          <t>解决本村及周边群众就医困难问题。</t>
        </is>
      </c>
      <c r="I1197" s="65" t="n">
        <v>1</v>
      </c>
      <c r="J1197" s="164" t="n">
        <v>0.0299</v>
      </c>
      <c r="K1197" s="164" t="n">
        <v>0.1234</v>
      </c>
      <c r="L1197" s="65" t="inlineStr">
        <is>
          <t>卫健局</t>
        </is>
      </c>
      <c r="M1197" s="65" t="inlineStr">
        <is>
          <t>演武乡卫生院</t>
        </is>
      </c>
      <c r="N1197" s="65" t="n">
        <v>2020.12</v>
      </c>
      <c r="O1197" s="65" t="n"/>
    </row>
    <row r="1198" ht="22.5" customFormat="1" customHeight="1" s="2">
      <c r="A1198" s="32" t="inlineStr">
        <is>
          <t>(23)</t>
        </is>
      </c>
      <c r="B1198" s="65" t="inlineStr">
        <is>
          <t>村卫生室建设</t>
        </is>
      </c>
      <c r="C1198" s="65" t="inlineStr">
        <is>
          <t>新建</t>
        </is>
      </c>
      <c r="D1198" s="65" t="inlineStr">
        <is>
          <t>2021-2022</t>
        </is>
      </c>
      <c r="E1198" s="65" t="inlineStr">
        <is>
          <t>樱桃掌</t>
        </is>
      </c>
      <c r="F1198" s="34" t="inlineStr">
        <is>
          <t>赵家塬村建设六室分设村卫生室，60平方米。</t>
        </is>
      </c>
      <c r="G1198" s="65" t="n">
        <v>15</v>
      </c>
      <c r="H1198" s="34" t="inlineStr">
        <is>
          <t>解决本村及周边群众就医困难问题。</t>
        </is>
      </c>
      <c r="I1198" s="65" t="n">
        <v>1</v>
      </c>
      <c r="J1198" s="164" t="n">
        <v>0.6886</v>
      </c>
      <c r="K1198" s="164" t="n">
        <v>3.61367</v>
      </c>
      <c r="L1198" s="65" t="inlineStr">
        <is>
          <t>卫健局</t>
        </is>
      </c>
      <c r="M1198" s="65" t="inlineStr">
        <is>
          <t>车道镇卫生院</t>
        </is>
      </c>
      <c r="N1198" s="65" t="n">
        <v>2020.12</v>
      </c>
      <c r="O1198" s="65" t="n"/>
    </row>
    <row r="1199" ht="50" customFormat="1" customHeight="1" s="2">
      <c r="A1199" s="21" t="inlineStr">
        <is>
          <t>1.2</t>
        </is>
      </c>
      <c r="B1199" s="24" t="inlineStr">
        <is>
          <t>红色旅游基地建设项目</t>
        </is>
      </c>
      <c r="C1199" s="24" t="inlineStr">
        <is>
          <t>新建</t>
        </is>
      </c>
      <c r="D1199" s="24" t="inlineStr">
        <is>
          <t>2021.06-2121.12</t>
        </is>
      </c>
      <c r="E1199" s="24" t="inlineStr">
        <is>
          <t>河连湾村</t>
        </is>
      </c>
      <c r="F1199" s="120" t="inlineStr">
        <is>
          <t>河连湾陕甘宁省委、省政府纪念馆馆内及周边环境整治5万元，安装门禁系统10-12个6万元、游客休息椅10个6000元、垃圾桶6个4000元、水冲旅游厕所1座10万元、旱厕1座3万元、等基本服务设施。</t>
        </is>
      </c>
      <c r="G1199" s="24" t="n">
        <v>25</v>
      </c>
      <c r="H1199" s="31" t="inlineStr">
        <is>
          <t>提升纪念馆旅游接待服务能力，带动当地经济收入增长。</t>
        </is>
      </c>
      <c r="I1199" s="24" t="n">
        <v>5</v>
      </c>
      <c r="J1199" s="160" t="n">
        <v>0.3</v>
      </c>
      <c r="K1199" s="160" t="n">
        <v>1.2122</v>
      </c>
      <c r="L1199" s="24" t="inlineStr">
        <is>
          <t>文旅局</t>
        </is>
      </c>
      <c r="M1199" s="24" t="inlineStr">
        <is>
          <t>文旅局</t>
        </is>
      </c>
      <c r="N1199" s="24" t="n">
        <v>2020.12</v>
      </c>
      <c r="O1199" s="95" t="n"/>
    </row>
    <row r="1200" ht="50" customFormat="1" customHeight="1" s="2">
      <c r="A1200" s="21" t="inlineStr">
        <is>
          <t>1.3</t>
        </is>
      </c>
      <c r="B1200" s="24" t="inlineStr">
        <is>
          <t>红色村组织振兴建设红色美丽村庄试点项目</t>
        </is>
      </c>
      <c r="C1200" s="24" t="inlineStr">
        <is>
          <t>新建</t>
        </is>
      </c>
      <c r="D1200" s="24" t="inlineStr">
        <is>
          <t>2021.01-2021.12</t>
        </is>
      </c>
      <c r="E1200" s="24" t="inlineStr">
        <is>
          <t>洪德镇河连湾村</t>
        </is>
      </c>
      <c r="F1200" s="31" t="inlineStr">
        <is>
          <t>建设集学习、教育、展示、互动和服务“五位一体”的立体式红色教育基地一处，主要设置红色党史展览室、红色廉政文化教育室、红色故事大讲堂、红色文化体验中心四个功能室，</t>
        </is>
      </c>
      <c r="G1200" s="24" t="n">
        <v>37</v>
      </c>
      <c r="H1200" s="24" t="inlineStr">
        <is>
          <t>把河连湾村建设成为“唱响红色旋律、开发红色资源、发展红色经济、推动红色传承”的组织振兴红色美丽村庄。</t>
        </is>
      </c>
      <c r="I1200" s="24" t="n">
        <v>1</v>
      </c>
      <c r="J1200" s="160" t="n">
        <v>0.0601</v>
      </c>
      <c r="K1200" s="160" t="n">
        <v>0.2594</v>
      </c>
      <c r="L1200" s="24" t="inlineStr">
        <is>
          <t>洪德镇</t>
        </is>
      </c>
      <c r="M1200" s="24" t="inlineStr">
        <is>
          <t>洪德镇</t>
        </is>
      </c>
      <c r="N1200" s="24" t="n">
        <v>2020.12</v>
      </c>
      <c r="O1200" s="24" t="n"/>
    </row>
    <row r="1201" ht="50" customFormat="1" customHeight="1" s="2">
      <c r="A1201" s="21" t="inlineStr">
        <is>
          <t>1.4</t>
        </is>
      </c>
      <c r="B1201" s="24" t="inlineStr">
        <is>
          <t>校舍改造合计</t>
        </is>
      </c>
      <c r="C1201" s="24" t="inlineStr">
        <is>
          <t>新建</t>
        </is>
      </c>
      <c r="D1201" s="24" t="inlineStr">
        <is>
          <t>2021.1-2021.12</t>
        </is>
      </c>
      <c r="E1201" s="24" t="inlineStr">
        <is>
          <t>各乡镇</t>
        </is>
      </c>
      <c r="F1201" s="31" t="inlineStr">
        <is>
          <t>改造校舍1处，南开特色班基础教育设施采购。</t>
        </is>
      </c>
      <c r="G1201" s="24">
        <f>SUM(G1202:G1207)</f>
        <v/>
      </c>
      <c r="H1201" s="31" t="inlineStr">
        <is>
          <t>改善办学条件缩小城乡教育差距使城乡教育均衡发展学生全面发展。</t>
        </is>
      </c>
      <c r="I1201" s="24" t="n">
        <v>132</v>
      </c>
      <c r="J1201" s="160" t="n">
        <v>434821</v>
      </c>
      <c r="K1201" s="160" t="n">
        <v>18.2254</v>
      </c>
      <c r="L1201" s="24" t="inlineStr">
        <is>
          <t>教育局</t>
        </is>
      </c>
      <c r="M1201" s="24" t="inlineStr">
        <is>
          <t>有关学校</t>
        </is>
      </c>
      <c r="N1201" s="24" t="n">
        <v>2020.12</v>
      </c>
      <c r="O1201" s="24" t="n"/>
    </row>
    <row r="1202" ht="112.5" customFormat="1" customHeight="1" s="2">
      <c r="A1202" s="32" t="inlineStr">
        <is>
          <t>(1)</t>
        </is>
      </c>
      <c r="B1202" s="65" t="inlineStr">
        <is>
          <t>环县习仲勋红军小学教师宿舍楼及艺术楼建设项目</t>
        </is>
      </c>
      <c r="C1202" s="65" t="inlineStr">
        <is>
          <t>新建</t>
        </is>
      </c>
      <c r="D1202" s="65" t="inlineStr">
        <is>
          <t>2021-2022</t>
        </is>
      </c>
      <c r="E1202" s="65" t="inlineStr">
        <is>
          <t>环县习仲勋红军小学校园内</t>
        </is>
      </c>
      <c r="F1202" s="34" t="inlineStr">
        <is>
          <t>1、新建地上三层双面教师宿舍楼及艺术楼一栋，东西长65.50m，南北宽18.80m，建筑面积3438.52㎡，基底面积1197.02㎡，一层层高为3.90m，二、三层层高为3.60m，室内外高差0.45m，建筑高度11.55m，采用框架结构，柱下独立基础,耐火等级为二级，室内环境污染类别为Ⅰ类，屋面防水等级为Ⅱ级，结构安全等级为二级，抗震设防烈度为7°，抗震设防分类为乙类（重点设防类），框架抗震等级为三级，设计使用年限50年。
2、配套建设20m³玻璃钢化粪池1座；新建水泥砖铺装硬437.00㎡；新建花园砖130.00m。</t>
        </is>
      </c>
      <c r="G1202" s="65" t="n">
        <v>390</v>
      </c>
      <c r="H1202" s="34" t="inlineStr">
        <is>
          <t>解决了我校教师宿舍、艺术功能室紧缺及基础设施条件落后的现象，满足师生的教育教学需求，有利于完善我校的办学规模和生活服务设施。极大地改善了我校的教学环境，提高了学校的教学质量，满足当地居民适龄子女的就学需求，带动全镇及周围地区教育质量的全面提高。发挥农村义务教育学校在国家社会主义建设事业中的重要作用，为社会提供更加优质的教育。</t>
        </is>
      </c>
      <c r="I1202" s="65" t="n">
        <v>15</v>
      </c>
      <c r="J1202" s="164" t="n">
        <v>0.8</v>
      </c>
      <c r="K1202" s="164" t="n">
        <v>3.5</v>
      </c>
      <c r="L1202" s="65" t="inlineStr">
        <is>
          <t>教育局</t>
        </is>
      </c>
      <c r="M1202" s="65" t="inlineStr">
        <is>
          <t>环习仲勋红军小学</t>
        </is>
      </c>
      <c r="N1202" s="65" t="n">
        <v>2020.12</v>
      </c>
      <c r="O1202" s="65" t="n"/>
    </row>
    <row r="1203" ht="42" customFormat="1" customHeight="1" s="2">
      <c r="A1203" s="32" t="inlineStr">
        <is>
          <t>(2)</t>
        </is>
      </c>
      <c r="B1203" s="65" t="inlineStr">
        <is>
          <t>南开特色班基础教育项目</t>
        </is>
      </c>
      <c r="C1203" s="65" t="inlineStr">
        <is>
          <t>新建</t>
        </is>
      </c>
      <c r="D1203" s="65" t="inlineStr">
        <is>
          <t>2021.1-2021.12</t>
        </is>
      </c>
      <c r="E1203" s="65" t="inlineStr">
        <is>
          <t>环县习仲勋红军小学</t>
        </is>
      </c>
      <c r="F1203" s="34" t="inlineStr">
        <is>
          <t>采购电脑5台，教学一体机1台，投影仪及部分教具。</t>
        </is>
      </c>
      <c r="G1203" s="65" t="n">
        <v>5</v>
      </c>
      <c r="H1203" s="34" t="inlineStr">
        <is>
          <t>更好提升学校教育教学质量。</t>
        </is>
      </c>
      <c r="I1203" s="65" t="n">
        <v>15</v>
      </c>
      <c r="J1203" s="164" t="n">
        <v>0.8</v>
      </c>
      <c r="K1203" s="164" t="n">
        <v>3.5</v>
      </c>
      <c r="L1203" s="65" t="inlineStr">
        <is>
          <t>教育局</t>
        </is>
      </c>
      <c r="M1203" s="65" t="inlineStr">
        <is>
          <t>环习仲勋红军小学</t>
        </is>
      </c>
      <c r="N1203" s="65" t="n">
        <v>2020.12</v>
      </c>
      <c r="O1203" s="65" t="n"/>
    </row>
    <row r="1204" ht="59" customFormat="1" customHeight="1" s="2">
      <c r="A1204" s="32" t="inlineStr">
        <is>
          <t>(3)</t>
        </is>
      </c>
      <c r="B1204" s="65" t="inlineStr">
        <is>
          <t>环县甜水初级中学操场草坪及塑胶跑道建设项目</t>
        </is>
      </c>
      <c r="C1204" s="143" t="inlineStr">
        <is>
          <t>新建</t>
        </is>
      </c>
      <c r="D1204" s="143" t="inlineStr">
        <is>
          <t>2021-2021</t>
        </is>
      </c>
      <c r="E1204" s="143" t="inlineStr">
        <is>
          <t>天水镇</t>
        </is>
      </c>
      <c r="F1204" s="122" t="inlineStr">
        <is>
          <t>1、室外运动场地塑胶铺设面积为2450.12平方米，其中：2个篮球场场地塑胶铺设面积为1216平方米；200米环形跑道及100米直跑道塑胶铺设面积为1234.12平方米；2、足球场地人造草坪铺设面积为2395.60平方米；3、篮球场场地四周水泥砖铺装面积为619.23平方米；4、篮球场场地南侧设长32.6米高2.7米钢丝维护网。</t>
        </is>
      </c>
      <c r="G1204" s="143" t="n">
        <v>111.97</v>
      </c>
      <c r="H1204" s="122" t="inlineStr">
        <is>
          <t>改善办学条件缩小城乡教育差距使城乡教育均衡发展学生全面发展</t>
        </is>
      </c>
      <c r="I1204" s="143" t="n">
        <v>10</v>
      </c>
      <c r="J1204" s="143" t="n">
        <v>0.2994</v>
      </c>
      <c r="K1204" s="143" t="n">
        <v>1.1495</v>
      </c>
      <c r="L1204" s="143" t="inlineStr">
        <is>
          <t>教育局</t>
        </is>
      </c>
      <c r="M1204" s="143" t="inlineStr">
        <is>
          <t>环甜水初级中学</t>
        </is>
      </c>
      <c r="N1204" s="65" t="n">
        <v>2020.12</v>
      </c>
      <c r="O1204" s="143" t="n"/>
    </row>
    <row r="1205" ht="59" customFormat="1" customHeight="1" s="2">
      <c r="A1205" s="32" t="inlineStr">
        <is>
          <t>(4)</t>
        </is>
      </c>
      <c r="B1205" s="65" t="inlineStr">
        <is>
          <t>环县虎洞镇初级中学塑胶操场建设项目</t>
        </is>
      </c>
      <c r="C1205" s="143" t="inlineStr">
        <is>
          <t>新建</t>
        </is>
      </c>
      <c r="D1205" s="143" t="inlineStr">
        <is>
          <t>2021-2021</t>
        </is>
      </c>
      <c r="E1205" s="143" t="inlineStr">
        <is>
          <t>虎洞镇</t>
        </is>
      </c>
      <c r="F1205" s="122" t="inlineStr">
        <is>
          <t>1、塑胶面层跑道：1885.00平方米；2、硅PU面层球场：420.00平方米；3、混凝土排水暗渠：宽0.4米，高0.6米，长42.00米；4、HDPE双壁波纹管：DN500共10米；5、铸铁雨水篦子：3个；6、雨水口：3座。</t>
        </is>
      </c>
      <c r="G1205" s="143" t="n">
        <v>41.62</v>
      </c>
      <c r="H1205" s="122" t="inlineStr">
        <is>
          <t>改善办学条件缩小城乡教育差距使城乡教育均衡发展学生全面发展。</t>
        </is>
      </c>
      <c r="I1205" s="143" t="n">
        <v>10</v>
      </c>
      <c r="J1205" s="143" t="n">
        <v>0.3274</v>
      </c>
      <c r="K1205" s="143" t="n">
        <v>1.3164</v>
      </c>
      <c r="L1205" s="143" t="inlineStr">
        <is>
          <t>教育局</t>
        </is>
      </c>
      <c r="M1205" s="143" t="inlineStr">
        <is>
          <t>环虎洞镇初级中学</t>
        </is>
      </c>
      <c r="N1205" s="65" t="n">
        <v>2020.12</v>
      </c>
      <c r="O1205" s="143" t="n"/>
    </row>
    <row r="1206" ht="72" customFormat="1" customHeight="1" s="2">
      <c r="A1206" s="32" t="inlineStr">
        <is>
          <t>(5)</t>
        </is>
      </c>
      <c r="B1206" s="65" t="inlineStr">
        <is>
          <t>环县罗山川乡九年制学校校园及操场硬化工程</t>
        </is>
      </c>
      <c r="C1206" s="143" t="inlineStr">
        <is>
          <t>新建</t>
        </is>
      </c>
      <c r="D1206" s="143" t="inlineStr">
        <is>
          <t>2021-2021</t>
        </is>
      </c>
      <c r="E1206" s="143" t="inlineStr">
        <is>
          <t>罗山川乡</t>
        </is>
      </c>
      <c r="F1206" s="122" t="inlineStr">
        <is>
          <t>（1）塑胶面层跑道：1264.68㎡；（2）硅PU面层球场：521.04㎡；（3）渗水砖硬化：2534.18㎡；（4）人造草坪地坪：1050㎡；（5）自流平面层地面：427.28㎡；（6）纤维树池29座；（7）钢筋混凝土排水暗渠：宽0.4米，高0.6米，长440.0米；（8）沉砂井共8座，规格600×1000；（9）HDPE双壁波纹管DN500长8米；（10）HDPE双壁波纹管DN600长5米；</t>
        </is>
      </c>
      <c r="G1206" s="143" t="n">
        <v>228.02</v>
      </c>
      <c r="H1206" s="122" t="inlineStr">
        <is>
          <t>改善办学条件缩小城乡教育差距使城乡教育均衡发展学生全面发展。</t>
        </is>
      </c>
      <c r="I1206" s="143" t="n">
        <v>8</v>
      </c>
      <c r="J1206" s="143" t="n">
        <v>0.208</v>
      </c>
      <c r="K1206" s="143" t="n">
        <v>0.8120000000000001</v>
      </c>
      <c r="L1206" s="143" t="inlineStr">
        <is>
          <t>教育局</t>
        </is>
      </c>
      <c r="M1206" s="143" t="inlineStr">
        <is>
          <t>环罗山川乡九年制学校</t>
        </is>
      </c>
      <c r="N1206" s="65" t="n">
        <v>2020.12</v>
      </c>
      <c r="O1206" s="65" t="n"/>
    </row>
    <row r="1207" ht="59" customFormat="1" customHeight="1" s="2">
      <c r="A1207" s="32" t="inlineStr">
        <is>
          <t>(6)</t>
        </is>
      </c>
      <c r="B1207" s="65" t="inlineStr">
        <is>
          <t>环县木钵镇初级中学新建教学楼、宿舍楼建设项目</t>
        </is>
      </c>
      <c r="C1207" s="143" t="inlineStr">
        <is>
          <t>新建</t>
        </is>
      </c>
      <c r="D1207" s="143" t="inlineStr">
        <is>
          <t>2021-2022</t>
        </is>
      </c>
      <c r="E1207" s="143" t="inlineStr">
        <is>
          <t>木钵镇</t>
        </is>
      </c>
      <c r="F1207" s="122" t="inlineStr">
        <is>
          <t>1.新建三层框架结构教学楼，建筑面积为3594.75平方米；2.新建三层框架结构宿舍楼，建筑面积为4558.69平方米；3.拆除砌体结构建筑（原平房）面积：1110.46平方米；4.拆除原有轻钢结构汽车棚面积：317.86米；5.清除花园绿地108.11平方米；6.挖除原有乔木18棵；7.挖除原有机砖院坪3950.96平方米；8.挖除原有混凝土硬化274.10平方米。</t>
        </is>
      </c>
      <c r="G1207" s="143" t="n">
        <v>2870.96</v>
      </c>
      <c r="H1207" s="122" t="inlineStr">
        <is>
          <t>改善办学条件缩小城乡教育差距使城乡教育均衡发展学生全面发展。</t>
        </is>
      </c>
      <c r="I1207" s="143" t="n">
        <v>17</v>
      </c>
      <c r="J1207" s="143" t="n">
        <v>0.5748</v>
      </c>
      <c r="K1207" s="143" t="n">
        <v>2.3188</v>
      </c>
      <c r="L1207" s="143" t="inlineStr">
        <is>
          <t>教育局</t>
        </is>
      </c>
      <c r="M1207" s="143" t="inlineStr">
        <is>
          <t>环木钵镇初级中学</t>
        </is>
      </c>
      <c r="N1207" s="65" t="n">
        <v>2020.12</v>
      </c>
      <c r="O1207" s="65" t="n"/>
    </row>
    <row r="1208" ht="43" customFormat="1" customHeight="1" s="2">
      <c r="A1208" s="53" t="inlineStr">
        <is>
          <t>（四）</t>
        </is>
      </c>
      <c r="B1208" s="55" t="inlineStr">
        <is>
          <t>农村人居环境卫生整治项目</t>
        </is>
      </c>
      <c r="C1208" s="55" t="n"/>
      <c r="D1208" s="55" t="n"/>
      <c r="E1208" s="55" t="n"/>
      <c r="F1208" s="123" t="n"/>
      <c r="G1208" s="55">
        <f>G1209+G1230+G1251+G1252+G1253+G1254</f>
        <v/>
      </c>
      <c r="H1208" s="55" t="n"/>
      <c r="I1208" s="55" t="n"/>
      <c r="J1208" s="168" t="n"/>
      <c r="K1208" s="168" t="n"/>
      <c r="L1208" s="55" t="n"/>
      <c r="M1208" s="55" t="n"/>
      <c r="N1208" s="55" t="n"/>
      <c r="O1208" s="55" t="n"/>
    </row>
    <row r="1209" ht="33" customFormat="1" customHeight="1" s="2">
      <c r="A1209" s="21" t="inlineStr">
        <is>
          <t>1.1</t>
        </is>
      </c>
      <c r="B1209" s="24" t="inlineStr">
        <is>
          <t>农村户厕改造合计</t>
        </is>
      </c>
      <c r="C1209" s="24" t="inlineStr">
        <is>
          <t>新建</t>
        </is>
      </c>
      <c r="D1209" s="24" t="inlineStr">
        <is>
          <t>2021.01-2021.12</t>
        </is>
      </c>
      <c r="E1209" s="24" t="inlineStr">
        <is>
          <t>全县20个乡镇</t>
        </is>
      </c>
      <c r="F1209" s="31" t="inlineStr">
        <is>
          <t>在全县20个乡镇改造农村户用卫生厕所8103户。</t>
        </is>
      </c>
      <c r="G1209" s="24" t="n">
        <v>1126.317</v>
      </c>
      <c r="H1209" s="31" t="inlineStr">
        <is>
          <t>转变群众的卫生习惯，改善人居环境。</t>
        </is>
      </c>
      <c r="I1209" s="24" t="n">
        <v>251</v>
      </c>
      <c r="J1209" s="160" t="n">
        <v>0.8103</v>
      </c>
      <c r="K1209" s="160" t="n">
        <v>3.6464</v>
      </c>
      <c r="L1209" s="24" t="inlineStr">
        <is>
          <t>农业农村局</t>
        </is>
      </c>
      <c r="M1209" s="24" t="inlineStr">
        <is>
          <t>各乡镇</t>
        </is>
      </c>
      <c r="N1209" s="24" t="n">
        <v>2020.12</v>
      </c>
      <c r="O1209" s="24" t="n"/>
    </row>
    <row r="1210" ht="45" customFormat="1" customHeight="1" s="2">
      <c r="A1210" s="32" t="inlineStr">
        <is>
          <t>（1）</t>
        </is>
      </c>
      <c r="B1210" s="65" t="inlineStr">
        <is>
          <t>农村户厕改造</t>
        </is>
      </c>
      <c r="C1210" s="65" t="inlineStr">
        <is>
          <t>新建</t>
        </is>
      </c>
      <c r="D1210" s="65" t="inlineStr">
        <is>
          <t>2021.01-2021.12</t>
        </is>
      </c>
      <c r="E1210" s="65" t="inlineStr">
        <is>
          <t>芦家湾乡</t>
        </is>
      </c>
      <c r="F1210" s="34" t="inlineStr">
        <is>
          <t>改造农村户用卫生厕所320户，其中杨新庄村10户、花儿掌村15户、苗儿掌村187户、井川村15户、宋掌村16户、王庄村15户、桃李湾村15户、大堡条村16户、盘龙村16户、小堡条村15户。</t>
        </is>
      </c>
      <c r="G1210" s="65" t="n">
        <v>44.48</v>
      </c>
      <c r="H1210" s="34" t="inlineStr">
        <is>
          <t>转变群众的卫生习惯，改善人居环境。</t>
        </is>
      </c>
      <c r="I1210" s="65" t="n">
        <v>10</v>
      </c>
      <c r="J1210" s="164" t="n">
        <v>0.032</v>
      </c>
      <c r="K1210" s="164" t="n">
        <v>0.144</v>
      </c>
      <c r="L1210" s="65" t="inlineStr">
        <is>
          <t>农业农村局</t>
        </is>
      </c>
      <c r="M1210" s="65" t="inlineStr">
        <is>
          <t>芦家湾乡</t>
        </is>
      </c>
      <c r="N1210" s="65" t="n">
        <v>2020.12</v>
      </c>
      <c r="O1210" s="65" t="n"/>
    </row>
    <row r="1211" ht="51" customFormat="1" customHeight="1" s="2">
      <c r="A1211" s="32" t="inlineStr">
        <is>
          <t>（2）</t>
        </is>
      </c>
      <c r="B1211" s="65" t="inlineStr">
        <is>
          <t>农村户厕改造</t>
        </is>
      </c>
      <c r="C1211" s="65" t="inlineStr">
        <is>
          <t>新建</t>
        </is>
      </c>
      <c r="D1211" s="65" t="inlineStr">
        <is>
          <t>2021.01-2021.12</t>
        </is>
      </c>
      <c r="E1211" s="65" t="inlineStr">
        <is>
          <t>车道镇</t>
        </is>
      </c>
      <c r="F1211" s="34" t="inlineStr">
        <is>
          <t>改造农村户用卫生厕所600户，其中安掌村20户、陈掌村55户、代掌村20户、吊渠村65户、红台村20户、苦水掌村20户、刘渠村20户、刘园子村20户、三角城村20户、双庙村20户、万安村20户、王西掌村20户、魏洼村90户、杨掌村75户、樱桃掌村95户、元峁村20户。</t>
        </is>
      </c>
      <c r="G1211" s="65" t="n">
        <v>83.40000000000001</v>
      </c>
      <c r="H1211" s="34" t="inlineStr">
        <is>
          <t>转变群众的卫生习惯，改善人居环境。</t>
        </is>
      </c>
      <c r="I1211" s="65" t="n">
        <v>16</v>
      </c>
      <c r="J1211" s="164" t="n">
        <v>0.06</v>
      </c>
      <c r="K1211" s="164" t="n">
        <v>0.27</v>
      </c>
      <c r="L1211" s="65" t="inlineStr">
        <is>
          <t>农业农村局</t>
        </is>
      </c>
      <c r="M1211" s="65" t="inlineStr">
        <is>
          <t>车道镇</t>
        </is>
      </c>
      <c r="N1211" s="65" t="n">
        <v>2020.12</v>
      </c>
      <c r="O1211" s="65" t="n"/>
    </row>
    <row r="1212" ht="42" customFormat="1" customHeight="1" s="2">
      <c r="A1212" s="32" t="inlineStr">
        <is>
          <t>（3）</t>
        </is>
      </c>
      <c r="B1212" s="65" t="inlineStr">
        <is>
          <t>农村户厕改造</t>
        </is>
      </c>
      <c r="C1212" s="65" t="inlineStr">
        <is>
          <t>新建</t>
        </is>
      </c>
      <c r="D1212" s="65" t="inlineStr">
        <is>
          <t>2021.01-2021.12</t>
        </is>
      </c>
      <c r="E1212" s="65" t="inlineStr">
        <is>
          <t>虎洞镇</t>
        </is>
      </c>
      <c r="F1212" s="34" t="inlineStr">
        <is>
          <t>改造农村户用卫生厕所380户，其中半个城村30户、常兆台村30户、高庙湾村50户、贾驿村50户、金庄塬村30户、刘解掌村30户、砂井子村50户、魏家河村50户、张大掌村30户、张家湾村30户。</t>
        </is>
      </c>
      <c r="G1212" s="65" t="n">
        <v>52.82</v>
      </c>
      <c r="H1212" s="34" t="inlineStr">
        <is>
          <t>转变群众的卫生习惯，改善人居环境。</t>
        </is>
      </c>
      <c r="I1212" s="65" t="n">
        <v>10</v>
      </c>
      <c r="J1212" s="164" t="n">
        <v>0.038</v>
      </c>
      <c r="K1212" s="164" t="n">
        <v>0.171</v>
      </c>
      <c r="L1212" s="65" t="inlineStr">
        <is>
          <t>农业农村局</t>
        </is>
      </c>
      <c r="M1212" s="65" t="inlineStr">
        <is>
          <t>虎洞镇</t>
        </is>
      </c>
      <c r="N1212" s="65" t="n">
        <v>2020.12</v>
      </c>
      <c r="O1212" s="65" t="n"/>
    </row>
    <row r="1213" ht="51" customFormat="1" customHeight="1" s="2">
      <c r="A1213" s="32" t="inlineStr">
        <is>
          <t>（4）</t>
        </is>
      </c>
      <c r="B1213" s="65" t="inlineStr">
        <is>
          <t>农村户厕改造</t>
        </is>
      </c>
      <c r="C1213" s="65" t="inlineStr">
        <is>
          <t>新建</t>
        </is>
      </c>
      <c r="D1213" s="65" t="inlineStr">
        <is>
          <t>2021.01-2021.12</t>
        </is>
      </c>
      <c r="E1213" s="65" t="inlineStr">
        <is>
          <t>曲子镇</t>
        </is>
      </c>
      <c r="F1213" s="34" t="inlineStr">
        <is>
          <t>改造农村户用卫生厕所830户，其中马家河村22户、刘旗村70户、高李湾村44户、楼房子村64户、西沟村200户、宋家塬村30户、许家塬村78户、金村寺村28户、油坊塬村36户、金盆掌村15户、小庄子村27户、董家塬村18户、五里桥村36户、孟家寨村71户、双城村91户。</t>
        </is>
      </c>
      <c r="G1213" s="65" t="n">
        <v>115.37</v>
      </c>
      <c r="H1213" s="34" t="inlineStr">
        <is>
          <t>转变群众的卫生习惯，改善人居环境。</t>
        </is>
      </c>
      <c r="I1213" s="65" t="n">
        <v>15</v>
      </c>
      <c r="J1213" s="164" t="n">
        <v>0.083</v>
      </c>
      <c r="K1213" s="164" t="n">
        <v>0.3735</v>
      </c>
      <c r="L1213" s="65" t="inlineStr">
        <is>
          <t>农业农村局</t>
        </is>
      </c>
      <c r="M1213" s="65" t="inlineStr">
        <is>
          <t>曲子镇</t>
        </is>
      </c>
      <c r="N1213" s="65" t="n">
        <v>2020.12</v>
      </c>
      <c r="O1213" s="65" t="n"/>
    </row>
    <row r="1214" ht="36" customFormat="1" customHeight="1" s="2">
      <c r="A1214" s="32" t="inlineStr">
        <is>
          <t>（5）</t>
        </is>
      </c>
      <c r="B1214" s="65" t="inlineStr">
        <is>
          <t>农村户厕改造</t>
        </is>
      </c>
      <c r="C1214" s="65" t="inlineStr">
        <is>
          <t>新建</t>
        </is>
      </c>
      <c r="D1214" s="65" t="inlineStr">
        <is>
          <t>2021.01-2021.12</t>
        </is>
      </c>
      <c r="E1214" s="65" t="inlineStr">
        <is>
          <t>樊家川镇</t>
        </is>
      </c>
      <c r="F1214" s="34" t="inlineStr">
        <is>
          <t>改造农村户用卫生厕所220户，其中樊家川村30户、郝集村30户、李崾岘村25户、马骏滩村25户、马驿沟村30户、慕家河村30户、闫塬村25户、长城村25户。</t>
        </is>
      </c>
      <c r="G1214" s="65" t="n">
        <v>30.58</v>
      </c>
      <c r="H1214" s="34" t="inlineStr">
        <is>
          <t>转变群众的卫生习惯，改善人居环境。</t>
        </is>
      </c>
      <c r="I1214" s="65" t="n">
        <v>8</v>
      </c>
      <c r="J1214" s="164" t="n">
        <v>0.022</v>
      </c>
      <c r="K1214" s="164" t="n">
        <v>0.099</v>
      </c>
      <c r="L1214" s="65" t="inlineStr">
        <is>
          <t>农业农村局</t>
        </is>
      </c>
      <c r="M1214" s="65" t="inlineStr">
        <is>
          <t>樊家川镇</t>
        </is>
      </c>
      <c r="N1214" s="65" t="n">
        <v>2020.12</v>
      </c>
      <c r="O1214" s="65" t="n"/>
    </row>
    <row r="1215" ht="45" customFormat="1" customHeight="1" s="2">
      <c r="A1215" s="32" t="inlineStr">
        <is>
          <t>（6）</t>
        </is>
      </c>
      <c r="B1215" s="65" t="inlineStr">
        <is>
          <t>农村户厕改造</t>
        </is>
      </c>
      <c r="C1215" s="65" t="inlineStr">
        <is>
          <t>新建</t>
        </is>
      </c>
      <c r="D1215" s="65" t="inlineStr">
        <is>
          <t>2021.01-2021.12</t>
        </is>
      </c>
      <c r="E1215" s="65" t="inlineStr">
        <is>
          <t>八珠乡</t>
        </is>
      </c>
      <c r="F1215" s="34" t="inlineStr">
        <is>
          <t>改造农村户用卫生厕所280户，其中八珠塬村20户、白塬村20户、曹塬村30户、冯家湾村20户、苟塬村20户、马连掌村20户、湫坝沟村70户、塔儿咀村20户、瓦崾岘村20户、杏树沟村40户。</t>
        </is>
      </c>
      <c r="G1215" s="65" t="n">
        <v>38.92</v>
      </c>
      <c r="H1215" s="34" t="inlineStr">
        <is>
          <t>转变群众的卫生习惯，改善人居环境。</t>
        </is>
      </c>
      <c r="I1215" s="65" t="n">
        <v>10</v>
      </c>
      <c r="J1215" s="164" t="n">
        <v>0.028</v>
      </c>
      <c r="K1215" s="164" t="n">
        <v>0.126</v>
      </c>
      <c r="L1215" s="65" t="inlineStr">
        <is>
          <t>农业农村局</t>
        </is>
      </c>
      <c r="M1215" s="65" t="inlineStr">
        <is>
          <t>八珠乡</t>
        </is>
      </c>
      <c r="N1215" s="65" t="n">
        <v>2020.12</v>
      </c>
      <c r="O1215" s="65" t="n"/>
    </row>
    <row r="1216" ht="33" customFormat="1" customHeight="1" s="2">
      <c r="A1216" s="32" t="inlineStr">
        <is>
          <t>（7）</t>
        </is>
      </c>
      <c r="B1216" s="65" t="inlineStr">
        <is>
          <t>农村户厕改造</t>
        </is>
      </c>
      <c r="C1216" s="65" t="inlineStr">
        <is>
          <t>新建</t>
        </is>
      </c>
      <c r="D1216" s="65" t="inlineStr">
        <is>
          <t>2021.01-2021.12</t>
        </is>
      </c>
      <c r="E1216" s="65" t="inlineStr">
        <is>
          <t>山城乡</t>
        </is>
      </c>
      <c r="F1216" s="34" t="inlineStr">
        <is>
          <t>改造农村户用卫生厕所180户，其中王山口子村15户、八里铺村15户、山城堡村20户、寨柯村10户、冯家沟村14户、郝掌村20户、赵庄村16户、谢庄村70户。</t>
        </is>
      </c>
      <c r="G1216" s="65" t="n">
        <v>25.02</v>
      </c>
      <c r="H1216" s="34" t="inlineStr">
        <is>
          <t>转变群众的卫生习惯，改善人居环境。</t>
        </is>
      </c>
      <c r="I1216" s="65" t="n">
        <v>9</v>
      </c>
      <c r="J1216" s="164" t="n">
        <v>0.018</v>
      </c>
      <c r="K1216" s="164" t="n">
        <v>0.081</v>
      </c>
      <c r="L1216" s="65" t="inlineStr">
        <is>
          <t>农业农村局</t>
        </is>
      </c>
      <c r="M1216" s="65" t="inlineStr">
        <is>
          <t>山城乡</t>
        </is>
      </c>
      <c r="N1216" s="65" t="n">
        <v>2020.12</v>
      </c>
      <c r="O1216" s="65" t="n"/>
    </row>
    <row r="1217" ht="67" customFormat="1" customHeight="1" s="2">
      <c r="A1217" s="32" t="inlineStr">
        <is>
          <t>（8）</t>
        </is>
      </c>
      <c r="B1217" s="65" t="inlineStr">
        <is>
          <t>农村户厕改造</t>
        </is>
      </c>
      <c r="C1217" s="65" t="inlineStr">
        <is>
          <t>新建</t>
        </is>
      </c>
      <c r="D1217" s="65" t="inlineStr">
        <is>
          <t>2021.01-2021.12</t>
        </is>
      </c>
      <c r="E1217" s="65" t="inlineStr">
        <is>
          <t>环城镇</t>
        </is>
      </c>
      <c r="F1217" s="34" t="inlineStr">
        <is>
          <t>改造农村户用卫生厕所750户，其中白草塬村15户、北郭塬村20户、陈汤塬村60户、城东塬村25户、高龚塬村29户、耿家沟村24户、龚家淌村40户、红星村3户、马坊塬村60户、漫塬村38户、宁老庄村33户、冉旗寨村46户、十八里村16户、十五里沟村16户、唐塬村28户、五里屯村16户、西川村60户、肖川村23户、杨庙掌村37户、鸳鸯沟村18户、张家淌村23户、张滩滩村42户、赵小掌村49户、周塬村29户。</t>
        </is>
      </c>
      <c r="G1217" s="65" t="n">
        <v>104.25</v>
      </c>
      <c r="H1217" s="34" t="inlineStr">
        <is>
          <t>转变群众的卫生习惯，改善人居环境。</t>
        </is>
      </c>
      <c r="I1217" s="65" t="n">
        <v>24</v>
      </c>
      <c r="J1217" s="164" t="n">
        <v>0.075</v>
      </c>
      <c r="K1217" s="164" t="n">
        <v>0.3375</v>
      </c>
      <c r="L1217" s="65" t="inlineStr">
        <is>
          <t>农业农村局</t>
        </is>
      </c>
      <c r="M1217" s="65" t="inlineStr">
        <is>
          <t>环城镇</t>
        </is>
      </c>
      <c r="N1217" s="65" t="n">
        <v>2020.12</v>
      </c>
      <c r="O1217" s="65" t="n"/>
    </row>
    <row r="1218" ht="57" customFormat="1" customHeight="1" s="2">
      <c r="A1218" s="32" t="inlineStr">
        <is>
          <t>（9）</t>
        </is>
      </c>
      <c r="B1218" s="65" t="inlineStr">
        <is>
          <t>农村户厕改造</t>
        </is>
      </c>
      <c r="C1218" s="65" t="inlineStr">
        <is>
          <t>新建</t>
        </is>
      </c>
      <c r="D1218" s="65" t="inlineStr">
        <is>
          <t>2021.01-2021.12</t>
        </is>
      </c>
      <c r="E1218" s="65" t="inlineStr">
        <is>
          <t>木钵镇</t>
        </is>
      </c>
      <c r="F1218" s="34" t="inlineStr">
        <is>
          <t>改造农村户用卫生厕所700户，其中殷家桥村83户、木钵街村82户、周湾村9户、韩洼子村4户、曹旗村124户、关营村5户、高楼塬村50户、刘家塬村41户、白家塬村35户、邓寨子村25户、郭西掌村46户、二合塬村32户、坪子塬村44户、井儿岔村27户、罗家沟村26户、水坝滩村20户、高寨村47户。</t>
        </is>
      </c>
      <c r="G1218" s="65" t="n">
        <v>97.3</v>
      </c>
      <c r="H1218" s="34" t="inlineStr">
        <is>
          <t>转变群众的卫生习惯，改善人居环境。</t>
        </is>
      </c>
      <c r="I1218" s="65" t="n">
        <v>17</v>
      </c>
      <c r="J1218" s="164" t="n">
        <v>0.07000000000000001</v>
      </c>
      <c r="K1218" s="164" t="n">
        <v>0.315</v>
      </c>
      <c r="L1218" s="65" t="inlineStr">
        <is>
          <t>农业农村局</t>
        </is>
      </c>
      <c r="M1218" s="65" t="inlineStr">
        <is>
          <t>木钵镇</t>
        </is>
      </c>
      <c r="N1218" s="65" t="n">
        <v>2020.12</v>
      </c>
      <c r="O1218" s="65" t="n"/>
    </row>
    <row r="1219" ht="46" customFormat="1" customHeight="1" s="2">
      <c r="A1219" s="32" t="inlineStr">
        <is>
          <t>（10）</t>
        </is>
      </c>
      <c r="B1219" s="65" t="inlineStr">
        <is>
          <t>农村户厕改造</t>
        </is>
      </c>
      <c r="C1219" s="65" t="inlineStr">
        <is>
          <t>新建</t>
        </is>
      </c>
      <c r="D1219" s="65" t="inlineStr">
        <is>
          <t>2021.01-2021.12</t>
        </is>
      </c>
      <c r="E1219" s="65" t="inlineStr">
        <is>
          <t>合道镇</t>
        </is>
      </c>
      <c r="F1219" s="34" t="inlineStr">
        <is>
          <t>改造农村户用卫生厕所100户，其中赵家塬10户、梁坪11户、唐台子10户、尚西坪10户、赵台村9户，陈旗塬村9户，杨坪沟村8户，辛坪村8户，红崖洼村7户，瓦天沟村5户，何坪村5户，沈家岭村2户，朱家塬村2户，常崾岘村2户，陶洼子村2户。</t>
        </is>
      </c>
      <c r="G1219" s="65" t="n">
        <v>13.9</v>
      </c>
      <c r="H1219" s="34" t="inlineStr">
        <is>
          <t>转变群众的卫生习惯，改善人居环境。</t>
        </is>
      </c>
      <c r="I1219" s="65" t="n">
        <v>17</v>
      </c>
      <c r="J1219" s="164" t="n">
        <v>0.01</v>
      </c>
      <c r="K1219" s="164" t="n">
        <v>0.045</v>
      </c>
      <c r="L1219" s="65" t="inlineStr">
        <is>
          <t>农业农村局</t>
        </is>
      </c>
      <c r="M1219" s="65" t="inlineStr">
        <is>
          <t>合道镇</t>
        </is>
      </c>
      <c r="N1219" s="65" t="n">
        <v>2020.12</v>
      </c>
      <c r="O1219" s="65" t="n"/>
    </row>
    <row r="1220" ht="42" customFormat="1" customHeight="1" s="2">
      <c r="A1220" s="32" t="inlineStr">
        <is>
          <t>（11）</t>
        </is>
      </c>
      <c r="B1220" s="65" t="inlineStr">
        <is>
          <t>农村户厕改造</t>
        </is>
      </c>
      <c r="C1220" s="65" t="inlineStr">
        <is>
          <t>新建</t>
        </is>
      </c>
      <c r="D1220" s="65" t="inlineStr">
        <is>
          <t>2021.01-2021.12</t>
        </is>
      </c>
      <c r="E1220" s="65" t="inlineStr">
        <is>
          <t>罗山川乡</t>
        </is>
      </c>
      <c r="F1220" s="34" t="inlineStr">
        <is>
          <t>改造农村户用卫生厕所70户，其中西阳洼村5户、苇芝城村10户、龙柏山村12户、兰家掌村10户、大树塬村16户、山水湾村7户、光明村10户。</t>
        </is>
      </c>
      <c r="G1220" s="65" t="n">
        <v>9.73</v>
      </c>
      <c r="H1220" s="34" t="inlineStr">
        <is>
          <t>转变群众的卫生习惯，改善人居环境。</t>
        </is>
      </c>
      <c r="I1220" s="65" t="n">
        <v>8</v>
      </c>
      <c r="J1220" s="164" t="n">
        <v>0.007</v>
      </c>
      <c r="K1220" s="164" t="n">
        <v>0.0315</v>
      </c>
      <c r="L1220" s="65" t="inlineStr">
        <is>
          <t>农业农村局</t>
        </is>
      </c>
      <c r="M1220" s="65" t="inlineStr">
        <is>
          <t>罗山川乡</t>
        </is>
      </c>
      <c r="N1220" s="65" t="n">
        <v>2020.12</v>
      </c>
      <c r="O1220" s="65" t="n"/>
    </row>
    <row r="1221" ht="49" customFormat="1" customHeight="1" s="2">
      <c r="A1221" s="32" t="inlineStr">
        <is>
          <t>（12）</t>
        </is>
      </c>
      <c r="B1221" s="65" t="inlineStr">
        <is>
          <t>农村户厕改造</t>
        </is>
      </c>
      <c r="C1221" s="65" t="inlineStr">
        <is>
          <t>新建</t>
        </is>
      </c>
      <c r="D1221" s="65" t="inlineStr">
        <is>
          <t>2021.01-2021.12</t>
        </is>
      </c>
      <c r="E1221" s="65" t="inlineStr">
        <is>
          <t>小南沟乡</t>
        </is>
      </c>
      <c r="F1221" s="34" t="inlineStr">
        <is>
          <t>改造农村户用卫生厕所380户，其中小南沟村26户、许掌村40户、陈掌村22户、李塬村18户、汪天子村20户、李上山村68户、粉子山村40户、燕麦掌村15户、杨胡套子村21户、丁寨柯村30户、连川村70户、天子渠村10户。</t>
        </is>
      </c>
      <c r="G1221" s="65" t="n">
        <v>52.82</v>
      </c>
      <c r="H1221" s="34" t="inlineStr">
        <is>
          <t>转变群众的卫生习惯，改善人居环境。</t>
        </is>
      </c>
      <c r="I1221" s="65" t="n">
        <v>12</v>
      </c>
      <c r="J1221" s="164" t="n">
        <v>0.038</v>
      </c>
      <c r="K1221" s="164" t="n">
        <v>0.171</v>
      </c>
      <c r="L1221" s="65" t="inlineStr">
        <is>
          <t>农业农村局</t>
        </is>
      </c>
      <c r="M1221" s="65" t="inlineStr">
        <is>
          <t>小南沟乡</t>
        </is>
      </c>
      <c r="N1221" s="65" t="n">
        <v>2020.12</v>
      </c>
      <c r="O1221" s="65" t="n"/>
    </row>
    <row r="1222" ht="22.5" customFormat="1" customHeight="1" s="2">
      <c r="A1222" s="32" t="inlineStr">
        <is>
          <t>（13）</t>
        </is>
      </c>
      <c r="B1222" s="65" t="inlineStr">
        <is>
          <t>农村户厕改造</t>
        </is>
      </c>
      <c r="C1222" s="65" t="inlineStr">
        <is>
          <t>新建</t>
        </is>
      </c>
      <c r="D1222" s="65" t="inlineStr">
        <is>
          <t>2021.01-2021.12</t>
        </is>
      </c>
      <c r="E1222" s="65" t="inlineStr">
        <is>
          <t>甜水镇</t>
        </is>
      </c>
      <c r="F1222" s="34" t="inlineStr">
        <is>
          <t>改造农村户用卫生厕所220户，其中甜水街村220户。</t>
        </is>
      </c>
      <c r="G1222" s="65" t="n">
        <v>30.58</v>
      </c>
      <c r="H1222" s="34" t="inlineStr">
        <is>
          <t>转变群众的卫生习惯，改善人居环境。</t>
        </is>
      </c>
      <c r="I1222" s="65" t="n">
        <v>10</v>
      </c>
      <c r="J1222" s="164" t="n">
        <v>0.022</v>
      </c>
      <c r="K1222" s="164" t="n">
        <v>0.099</v>
      </c>
      <c r="L1222" s="65" t="inlineStr">
        <is>
          <t>农业农村局</t>
        </is>
      </c>
      <c r="M1222" s="65" t="inlineStr">
        <is>
          <t>甜水镇</t>
        </is>
      </c>
      <c r="N1222" s="65" t="n">
        <v>2020.12</v>
      </c>
      <c r="O1222" s="65" t="n"/>
    </row>
    <row r="1223" ht="60" customFormat="1" customHeight="1" s="2">
      <c r="A1223" s="32" t="inlineStr">
        <is>
          <t>（14）</t>
        </is>
      </c>
      <c r="B1223" s="65" t="inlineStr">
        <is>
          <t>农村户厕改造</t>
        </is>
      </c>
      <c r="C1223" s="65" t="inlineStr">
        <is>
          <t>新建</t>
        </is>
      </c>
      <c r="D1223" s="65" t="inlineStr">
        <is>
          <t>2021.01-2021.12</t>
        </is>
      </c>
      <c r="E1223" s="65" t="inlineStr">
        <is>
          <t>洪德镇</t>
        </is>
      </c>
      <c r="F1223" s="34" t="inlineStr">
        <is>
          <t>改造农村户用卫生厕所780户，其中大户塬村33户、丁阳渠村28户、耿塬畔村21户、河连湾村92户、洪德街村83户、寇河村22户、李达掌村15户、李塬村54户、梁岔村16户、马塬村25户、苗河村33户、私盐路村22户、苏长沟村36户、肖关村45户、新集子村24户、许旗村58户、张崾岘村33户、张塬村65户、赵洼村74户。</t>
        </is>
      </c>
      <c r="G1223" s="65" t="n">
        <v>108.42</v>
      </c>
      <c r="H1223" s="34" t="inlineStr">
        <is>
          <t>转变群众的卫生习惯，改善人居环境。</t>
        </is>
      </c>
      <c r="I1223" s="65" t="n">
        <v>19</v>
      </c>
      <c r="J1223" s="164" t="n">
        <v>0.078</v>
      </c>
      <c r="K1223" s="164" t="n">
        <v>0.351</v>
      </c>
      <c r="L1223" s="65" t="inlineStr">
        <is>
          <t>农业农村局</t>
        </is>
      </c>
      <c r="M1223" s="65" t="inlineStr">
        <is>
          <t>洪德镇</t>
        </is>
      </c>
      <c r="N1223" s="65" t="n">
        <v>2020.12</v>
      </c>
      <c r="O1223" s="65" t="n"/>
    </row>
    <row r="1224" ht="52" customFormat="1" customHeight="1" s="2">
      <c r="A1224" s="32" t="inlineStr">
        <is>
          <t>（15）</t>
        </is>
      </c>
      <c r="B1224" s="65" t="inlineStr">
        <is>
          <t>农村户厕改造</t>
        </is>
      </c>
      <c r="C1224" s="65" t="inlineStr">
        <is>
          <t>新建</t>
        </is>
      </c>
      <c r="D1224" s="65" t="inlineStr">
        <is>
          <t>2021.01-2021.12</t>
        </is>
      </c>
      <c r="E1224" s="65" t="inlineStr">
        <is>
          <t>毛井镇</t>
        </is>
      </c>
      <c r="F1224" s="34" t="inlineStr">
        <is>
          <t>改造农村户用卫生厕所550户，其中二条俭村61户、砖城子村81户、山西掌村21户、杨东掌村51户、红糜湾村9户、施家滩村21户、乔崾岘村51户、黄寨柯村51户、高家洼村31户、丁连掌村30户、大户掌村40户、红土咀村52户、马趟村51户。</t>
        </is>
      </c>
      <c r="G1224" s="65" t="n">
        <v>76.45</v>
      </c>
      <c r="H1224" s="34" t="inlineStr">
        <is>
          <t>转变群众的卫生习惯，改善人居环境。</t>
        </is>
      </c>
      <c r="I1224" s="65" t="n">
        <v>13</v>
      </c>
      <c r="J1224" s="164" t="n">
        <v>0.055</v>
      </c>
      <c r="K1224" s="164" t="n">
        <v>0.2475</v>
      </c>
      <c r="L1224" s="65" t="inlineStr">
        <is>
          <t>农业农村局</t>
        </is>
      </c>
      <c r="M1224" s="65" t="inlineStr">
        <is>
          <t>毛井镇</t>
        </is>
      </c>
      <c r="N1224" s="65" t="n">
        <v>2020.12</v>
      </c>
      <c r="O1224" s="65" t="n"/>
    </row>
    <row r="1225" ht="36" customFormat="1" customHeight="1" s="2">
      <c r="A1225" s="32" t="inlineStr">
        <is>
          <t>（16）</t>
        </is>
      </c>
      <c r="B1225" s="65" t="inlineStr">
        <is>
          <t>农村户厕改造</t>
        </is>
      </c>
      <c r="C1225" s="65" t="inlineStr">
        <is>
          <t>新建</t>
        </is>
      </c>
      <c r="D1225" s="65" t="inlineStr">
        <is>
          <t>2021.01-2021.12</t>
        </is>
      </c>
      <c r="E1225" s="65" t="inlineStr">
        <is>
          <t>秦团庄乡</t>
        </is>
      </c>
      <c r="F1225" s="34" t="inlineStr">
        <is>
          <t>改造农村户用卫生厕所210户，其中白塬畔村20户、大天子村20户、贾塬村30户、南掌堡子村14户、秦团庄村49户、王团庄村40户、新集子村20户、新峁村17户。</t>
        </is>
      </c>
      <c r="G1225" s="65" t="n">
        <v>29.19</v>
      </c>
      <c r="H1225" s="34" t="inlineStr">
        <is>
          <t>转变群众的卫生习惯，改善人居环境。</t>
        </is>
      </c>
      <c r="I1225" s="65" t="n">
        <v>8</v>
      </c>
      <c r="J1225" s="164" t="n">
        <v>0.021</v>
      </c>
      <c r="K1225" s="164" t="n">
        <v>0.0945</v>
      </c>
      <c r="L1225" s="65" t="inlineStr">
        <is>
          <t>农业农村局</t>
        </is>
      </c>
      <c r="M1225" s="65" t="inlineStr">
        <is>
          <t>秦团庄乡</t>
        </is>
      </c>
      <c r="N1225" s="65" t="n">
        <v>2020.12</v>
      </c>
      <c r="O1225" s="65" t="n"/>
    </row>
    <row r="1226" ht="37" customFormat="1" customHeight="1" s="2">
      <c r="A1226" s="32" t="inlineStr">
        <is>
          <t>（17）</t>
        </is>
      </c>
      <c r="B1226" s="65" t="inlineStr">
        <is>
          <t>农村户厕改造</t>
        </is>
      </c>
      <c r="C1226" s="65" t="inlineStr">
        <is>
          <t>新建</t>
        </is>
      </c>
      <c r="D1226" s="65" t="inlineStr">
        <is>
          <t>2021.01-2021.12</t>
        </is>
      </c>
      <c r="E1226" s="65" t="inlineStr">
        <is>
          <t>南湫乡</t>
        </is>
      </c>
      <c r="F1226" s="34" t="inlineStr">
        <is>
          <t>改造农村户用卫生厕所53户，其中花儿山村44户、代家洼村9户。</t>
        </is>
      </c>
      <c r="G1226" s="65" t="n">
        <v>7.367</v>
      </c>
      <c r="H1226" s="34" t="inlineStr">
        <is>
          <t>转变群众的卫生习惯，改善人居环境。</t>
        </is>
      </c>
      <c r="I1226" s="65" t="n">
        <v>7</v>
      </c>
      <c r="J1226" s="164" t="n">
        <v>0.0053</v>
      </c>
      <c r="K1226" s="164" t="n">
        <v>0.0239</v>
      </c>
      <c r="L1226" s="65" t="inlineStr">
        <is>
          <t>农业农村局</t>
        </is>
      </c>
      <c r="M1226" s="65" t="inlineStr">
        <is>
          <t>南湫乡</t>
        </is>
      </c>
      <c r="N1226" s="65" t="n">
        <v>2020.12</v>
      </c>
      <c r="O1226" s="65" t="n"/>
    </row>
    <row r="1227" ht="37" customFormat="1" customHeight="1" s="2">
      <c r="A1227" s="32" t="inlineStr">
        <is>
          <t>（18）</t>
        </is>
      </c>
      <c r="B1227" s="65" t="inlineStr">
        <is>
          <t>农村户厕改造</t>
        </is>
      </c>
      <c r="C1227" s="65" t="inlineStr">
        <is>
          <t>新建</t>
        </is>
      </c>
      <c r="D1227" s="65" t="inlineStr">
        <is>
          <t>2021.01-2021.12</t>
        </is>
      </c>
      <c r="E1227" s="65" t="inlineStr">
        <is>
          <t>演武乡</t>
        </is>
      </c>
      <c r="F1227" s="34" t="inlineStr">
        <is>
          <t>改造农村户用卫生厕所450户，其中佛家岔村41户、黄山村207户、刘坪村20户、路家塬村47户、吴家塬村30户、杨家洼村33户、曳郭咀村32户、走马硷村40户。</t>
        </is>
      </c>
      <c r="G1227" s="65" t="n">
        <v>62.55</v>
      </c>
      <c r="H1227" s="34" t="inlineStr">
        <is>
          <t>转变群众的卫生习惯，改善人居环境。</t>
        </is>
      </c>
      <c r="I1227" s="65" t="n">
        <v>9</v>
      </c>
      <c r="J1227" s="164" t="n">
        <v>0.045</v>
      </c>
      <c r="K1227" s="164" t="n">
        <v>0.2025</v>
      </c>
      <c r="L1227" s="65" t="inlineStr">
        <is>
          <t>农业农村局</t>
        </is>
      </c>
      <c r="M1227" s="65" t="inlineStr">
        <is>
          <t>演武镇</t>
        </is>
      </c>
      <c r="N1227" s="65" t="n">
        <v>2020.12</v>
      </c>
      <c r="O1227" s="65" t="n"/>
    </row>
    <row r="1228" ht="37" customFormat="1" customHeight="1" s="2">
      <c r="A1228" s="32" t="inlineStr">
        <is>
          <t>（19）</t>
        </is>
      </c>
      <c r="B1228" s="65" t="inlineStr">
        <is>
          <t>农村户厕改造</t>
        </is>
      </c>
      <c r="C1228" s="65" t="inlineStr">
        <is>
          <t>新建</t>
        </is>
      </c>
      <c r="D1228" s="65" t="inlineStr">
        <is>
          <t>2021.01-2021.12</t>
        </is>
      </c>
      <c r="E1228" s="65" t="inlineStr">
        <is>
          <t>耿湾乡</t>
        </is>
      </c>
      <c r="F1228" s="34" t="inlineStr">
        <is>
          <t>改造农村户用卫生厕所480户，其中韩老庄村40户、四合塬村260户、许掌村180户。</t>
        </is>
      </c>
      <c r="G1228" s="65" t="n">
        <v>66.72</v>
      </c>
      <c r="H1228" s="34" t="inlineStr">
        <is>
          <t>转变群众的卫生习惯，改善人居环境。</t>
        </is>
      </c>
      <c r="I1228" s="65" t="n">
        <v>13</v>
      </c>
      <c r="J1228" s="164" t="n">
        <v>0.048</v>
      </c>
      <c r="K1228" s="164" t="n">
        <v>0.216</v>
      </c>
      <c r="L1228" s="65" t="inlineStr">
        <is>
          <t>农业农村局</t>
        </is>
      </c>
      <c r="M1228" s="65" t="inlineStr">
        <is>
          <t>耿湾乡</t>
        </is>
      </c>
      <c r="N1228" s="65" t="n">
        <v>2020.12</v>
      </c>
      <c r="O1228" s="65" t="n"/>
    </row>
    <row r="1229" ht="37" customFormat="1" customHeight="1" s="2">
      <c r="A1229" s="32" t="inlineStr">
        <is>
          <t>（20）</t>
        </is>
      </c>
      <c r="B1229" s="65" t="inlineStr">
        <is>
          <t>农村户厕改造</t>
        </is>
      </c>
      <c r="C1229" s="65" t="inlineStr">
        <is>
          <t>新建</t>
        </is>
      </c>
      <c r="D1229" s="65" t="inlineStr">
        <is>
          <t>2021.01-2021.12</t>
        </is>
      </c>
      <c r="E1229" s="65" t="inlineStr">
        <is>
          <t>天池乡</t>
        </is>
      </c>
      <c r="F1229" s="34" t="inlineStr">
        <is>
          <t>改造农村户用卫生厕所550户，其中大庄台村120户、碾盘岭村105户、潘老庄村181户、四合掌村144户。</t>
        </is>
      </c>
      <c r="G1229" s="65" t="n">
        <v>76.45</v>
      </c>
      <c r="H1229" s="34" t="inlineStr">
        <is>
          <t>转变群众的卫生习惯，改善人居环境。</t>
        </is>
      </c>
      <c r="I1229" s="65" t="n">
        <v>16</v>
      </c>
      <c r="J1229" s="164" t="n">
        <v>0.055</v>
      </c>
      <c r="K1229" s="164" t="n">
        <v>0.2475</v>
      </c>
      <c r="L1229" s="65" t="inlineStr">
        <is>
          <t>农业农村局</t>
        </is>
      </c>
      <c r="M1229" s="65" t="inlineStr">
        <is>
          <t>天池乡</t>
        </is>
      </c>
      <c r="N1229" s="65" t="n">
        <v>2020.12</v>
      </c>
      <c r="O1229" s="65" t="n"/>
    </row>
    <row r="1230" ht="57" customFormat="1" customHeight="1" s="2">
      <c r="A1230" s="21" t="inlineStr">
        <is>
          <t>2.1</t>
        </is>
      </c>
      <c r="B1230" s="24" t="inlineStr">
        <is>
          <t>农村“风貌
革命”行动合计</t>
        </is>
      </c>
      <c r="C1230" s="24" t="inlineStr">
        <is>
          <t>新建</t>
        </is>
      </c>
      <c r="D1230" s="24" t="inlineStr">
        <is>
          <t>2021.01-2021.12</t>
        </is>
      </c>
      <c r="E1230" s="24" t="inlineStr">
        <is>
          <t>全县20个乡镇</t>
        </is>
      </c>
      <c r="F1230" s="31" t="inlineStr">
        <is>
          <t>在全县20个乡镇创建“清洁村庄”136个，重点解决村庄“十四乱”问题，即：生活垃圾乱扔乱倒、柴草杂物乱堆乱放、线缆和广告牌乱拉乱挂、房屋棚圈乱搭乱建、公共空间和道路乱挤乱占、生活污水乱排乱流、河道砂石乱挖乱采。突出“三清一改”、拆违之乱、提升风貌等重点工作。</t>
        </is>
      </c>
      <c r="G1230" s="24" t="n">
        <v>544</v>
      </c>
      <c r="H1230" s="31" t="inlineStr">
        <is>
          <t>农村人居环境明显改善。</t>
        </is>
      </c>
      <c r="I1230" s="24" t="n">
        <v>136</v>
      </c>
      <c r="J1230" s="160" t="n">
        <v>4.0148</v>
      </c>
      <c r="K1230" s="160" t="n">
        <v>18.0671</v>
      </c>
      <c r="L1230" s="24" t="inlineStr">
        <is>
          <t>农业农村局</t>
        </is>
      </c>
      <c r="M1230" s="24" t="inlineStr">
        <is>
          <t>各乡镇人民、各有关单位</t>
        </is>
      </c>
      <c r="N1230" s="65" t="n">
        <v>2020.12</v>
      </c>
      <c r="O1230" s="24" t="n"/>
    </row>
    <row r="1231" ht="35" customFormat="1" customHeight="1" s="2">
      <c r="A1231" s="32" t="inlineStr">
        <is>
          <t>（1）</t>
        </is>
      </c>
      <c r="B1231" s="65" t="inlineStr">
        <is>
          <t>农村“风貌
革命”行动</t>
        </is>
      </c>
      <c r="C1231" s="65" t="inlineStr">
        <is>
          <t>新建</t>
        </is>
      </c>
      <c r="D1231" s="65" t="inlineStr">
        <is>
          <t>2021.01-2021.12</t>
        </is>
      </c>
      <c r="E1231" s="65" t="inlineStr">
        <is>
          <t>芦家湾乡</t>
        </is>
      </c>
      <c r="F1231" s="34" t="inlineStr">
        <is>
          <t>创建“清洁村庄”7个，其中杨新庄村、花儿掌村、庙儿掌村、井川村、大堡条村、盘龙村、小堡条村各1个。</t>
        </is>
      </c>
      <c r="G1231" s="65" t="n">
        <v>28</v>
      </c>
      <c r="H1231" s="34" t="inlineStr">
        <is>
          <t>农村人居环境明显改善。</t>
        </is>
      </c>
      <c r="I1231" s="65" t="n">
        <v>7</v>
      </c>
      <c r="J1231" s="164" t="n">
        <v>0.1719</v>
      </c>
      <c r="K1231" s="164" t="n">
        <v>0.7736</v>
      </c>
      <c r="L1231" s="65" t="inlineStr">
        <is>
          <t>农业农村局</t>
        </is>
      </c>
      <c r="M1231" s="65" t="inlineStr">
        <is>
          <t>芦家湾乡</t>
        </is>
      </c>
      <c r="N1231" s="65" t="n">
        <v>2020.12</v>
      </c>
      <c r="O1231" s="65" t="n"/>
    </row>
    <row r="1232" ht="35" customFormat="1" customHeight="1" s="2">
      <c r="A1232" s="32" t="inlineStr">
        <is>
          <t>（2）</t>
        </is>
      </c>
      <c r="B1232" s="65" t="inlineStr">
        <is>
          <t>农村“风貌
革命”行动</t>
        </is>
      </c>
      <c r="C1232" s="65" t="inlineStr">
        <is>
          <t>新建</t>
        </is>
      </c>
      <c r="D1232" s="65" t="inlineStr">
        <is>
          <t>2021.01-2021.12</t>
        </is>
      </c>
      <c r="E1232" s="65" t="inlineStr">
        <is>
          <t>车道镇</t>
        </is>
      </c>
      <c r="F1232" s="34" t="inlineStr">
        <is>
          <t>创建“清洁村庄”12个，其中王西掌村、吊渠村、杨掌村、万安村、魏洼村、刘渠村、刘园子村、陈掌村、红台村、三角城村、樱桃掌村、代掌村各1个。</t>
        </is>
      </c>
      <c r="G1232" s="65" t="n">
        <v>48</v>
      </c>
      <c r="H1232" s="34" t="inlineStr">
        <is>
          <t>农村人居环境明显改善。</t>
        </is>
      </c>
      <c r="I1232" s="65" t="n">
        <v>12</v>
      </c>
      <c r="J1232" s="164" t="n">
        <v>0.3651</v>
      </c>
      <c r="K1232" s="164" t="n">
        <v>1.643</v>
      </c>
      <c r="L1232" s="65" t="inlineStr">
        <is>
          <t>农业农村局</t>
        </is>
      </c>
      <c r="M1232" s="65" t="inlineStr">
        <is>
          <t>车道镇</t>
        </is>
      </c>
      <c r="N1232" s="65" t="n">
        <v>2020.12</v>
      </c>
      <c r="O1232" s="65" t="n"/>
    </row>
    <row r="1233" ht="35" customFormat="1" customHeight="1" s="2">
      <c r="A1233" s="32" t="inlineStr">
        <is>
          <t>（3）</t>
        </is>
      </c>
      <c r="B1233" s="65" t="inlineStr">
        <is>
          <t>农村“风貌
革命”行动</t>
        </is>
      </c>
      <c r="C1233" s="65" t="inlineStr">
        <is>
          <t>新建</t>
        </is>
      </c>
      <c r="D1233" s="65" t="inlineStr">
        <is>
          <t>2021.01-2021.12</t>
        </is>
      </c>
      <c r="E1233" s="65" t="inlineStr">
        <is>
          <t>虎洞镇</t>
        </is>
      </c>
      <c r="F1233" s="34" t="inlineStr">
        <is>
          <t>创建“清洁村庄”3个，其中金庄原村、张大掌村、刘解掌村各1个。</t>
        </is>
      </c>
      <c r="G1233" s="65" t="n">
        <v>12</v>
      </c>
      <c r="H1233" s="34" t="inlineStr">
        <is>
          <t>农村人居环境明显改善。</t>
        </is>
      </c>
      <c r="I1233" s="65" t="n">
        <v>3</v>
      </c>
      <c r="J1233" s="164" t="n">
        <v>0.0856</v>
      </c>
      <c r="K1233" s="164" t="n">
        <v>0.3852</v>
      </c>
      <c r="L1233" s="65" t="inlineStr">
        <is>
          <t>农业农村局</t>
        </is>
      </c>
      <c r="M1233" s="65" t="inlineStr">
        <is>
          <t>虎洞镇</t>
        </is>
      </c>
      <c r="N1233" s="65" t="n">
        <v>2020.12</v>
      </c>
      <c r="O1233" s="65" t="n"/>
    </row>
    <row r="1234" ht="35" customFormat="1" customHeight="1" s="2">
      <c r="A1234" s="32" t="inlineStr">
        <is>
          <t>（4）</t>
        </is>
      </c>
      <c r="B1234" s="65" t="inlineStr">
        <is>
          <t>农村“风貌
革命”行动</t>
        </is>
      </c>
      <c r="C1234" s="65" t="inlineStr">
        <is>
          <t>新建</t>
        </is>
      </c>
      <c r="D1234" s="65" t="inlineStr">
        <is>
          <t>2021.01-2021.12</t>
        </is>
      </c>
      <c r="E1234" s="65" t="inlineStr">
        <is>
          <t>曲子镇</t>
        </is>
      </c>
      <c r="F1234" s="34" t="inlineStr">
        <is>
          <t>创建“清洁村庄”6个，其中许家塬村、金村寺村、油坊塬村、金盆掌村、小庄子村、董家塬村各1个。</t>
        </is>
      </c>
      <c r="G1234" s="65" t="n">
        <v>24</v>
      </c>
      <c r="H1234" s="34" t="inlineStr">
        <is>
          <t>农村人居环境明显改善。</t>
        </is>
      </c>
      <c r="I1234" s="65" t="n">
        <v>6</v>
      </c>
      <c r="J1234" s="164" t="n">
        <v>0.2534</v>
      </c>
      <c r="K1234" s="164" t="n">
        <v>1.1403</v>
      </c>
      <c r="L1234" s="65" t="inlineStr">
        <is>
          <t>农业农村局</t>
        </is>
      </c>
      <c r="M1234" s="65" t="inlineStr">
        <is>
          <t>曲子镇</t>
        </is>
      </c>
      <c r="N1234" s="65" t="n">
        <v>2020.12</v>
      </c>
      <c r="O1234" s="65" t="n"/>
    </row>
    <row r="1235" ht="35" customFormat="1" customHeight="1" s="2">
      <c r="A1235" s="32" t="inlineStr">
        <is>
          <t>（5）</t>
        </is>
      </c>
      <c r="B1235" s="65" t="inlineStr">
        <is>
          <t>农村“风貌
革命”行动</t>
        </is>
      </c>
      <c r="C1235" s="65" t="inlineStr">
        <is>
          <t>新建</t>
        </is>
      </c>
      <c r="D1235" s="65" t="inlineStr">
        <is>
          <t>2021.01-2021.12</t>
        </is>
      </c>
      <c r="E1235" s="65" t="inlineStr">
        <is>
          <t>樊家川镇</t>
        </is>
      </c>
      <c r="F1235" s="34" t="inlineStr">
        <is>
          <t>创建“清洁村庄”3个，其中闫塬村、马骏滩村、李崾岘村各1个。</t>
        </is>
      </c>
      <c r="G1235" s="65" t="n">
        <v>12</v>
      </c>
      <c r="H1235" s="34" t="inlineStr">
        <is>
          <t>农村人居环境明显改善。</t>
        </is>
      </c>
      <c r="I1235" s="65" t="n">
        <v>3</v>
      </c>
      <c r="J1235" s="164" t="n">
        <v>0.1056</v>
      </c>
      <c r="K1235" s="164" t="n">
        <v>0.4752</v>
      </c>
      <c r="L1235" s="65" t="inlineStr">
        <is>
          <t>农业农村局</t>
        </is>
      </c>
      <c r="M1235" s="65" t="inlineStr">
        <is>
          <t>樊家川镇</t>
        </is>
      </c>
      <c r="N1235" s="65" t="n">
        <v>2020.12</v>
      </c>
      <c r="O1235" s="65" t="n"/>
    </row>
    <row r="1236" ht="35" customFormat="1" customHeight="1" s="2">
      <c r="A1236" s="32" t="inlineStr">
        <is>
          <t>（6）</t>
        </is>
      </c>
      <c r="B1236" s="65" t="inlineStr">
        <is>
          <t>农村“风貌
革命”行动</t>
        </is>
      </c>
      <c r="C1236" s="65" t="inlineStr">
        <is>
          <t>新建</t>
        </is>
      </c>
      <c r="D1236" s="65" t="inlineStr">
        <is>
          <t>2021.01-2021.12</t>
        </is>
      </c>
      <c r="E1236" s="65" t="inlineStr">
        <is>
          <t>八珠乡</t>
        </is>
      </c>
      <c r="F1236" s="34" t="inlineStr">
        <is>
          <t>创建“清洁村庄”6个，其中杏树沟村、塔尔咀村、白塬村、马连掌村、冯家湾村、湫坝沟村各1个。</t>
        </is>
      </c>
      <c r="G1236" s="65" t="n">
        <v>24</v>
      </c>
      <c r="H1236" s="34" t="inlineStr">
        <is>
          <t>农村人居环境明显改善。</t>
        </is>
      </c>
      <c r="I1236" s="65" t="n">
        <v>6</v>
      </c>
      <c r="J1236" s="164" t="n">
        <v>0.1647</v>
      </c>
      <c r="K1236" s="164" t="n">
        <v>0.7412</v>
      </c>
      <c r="L1236" s="65" t="inlineStr">
        <is>
          <t>农业农村局</t>
        </is>
      </c>
      <c r="M1236" s="65" t="inlineStr">
        <is>
          <t>八珠乡</t>
        </is>
      </c>
      <c r="N1236" s="65" t="n">
        <v>2020.12</v>
      </c>
      <c r="O1236" s="65" t="n"/>
    </row>
    <row r="1237" ht="35" customFormat="1" customHeight="1" s="2">
      <c r="A1237" s="32" t="inlineStr">
        <is>
          <t>（7）</t>
        </is>
      </c>
      <c r="B1237" s="65" t="inlineStr">
        <is>
          <t>农村“风貌
革命”行动</t>
        </is>
      </c>
      <c r="C1237" s="65" t="inlineStr">
        <is>
          <t>新建</t>
        </is>
      </c>
      <c r="D1237" s="65" t="inlineStr">
        <is>
          <t>2021.01-2021.12</t>
        </is>
      </c>
      <c r="E1237" s="65" t="inlineStr">
        <is>
          <t>山城乡</t>
        </is>
      </c>
      <c r="F1237" s="34" t="inlineStr">
        <is>
          <t>创建“清洁村庄”5个，其中薛塬村、寨柯村、冯家沟村、郝掌村、谢庄村各1个。</t>
        </is>
      </c>
      <c r="G1237" s="65" t="n">
        <v>20</v>
      </c>
      <c r="H1237" s="34" t="inlineStr">
        <is>
          <t>农村人居环境明显改善。</t>
        </is>
      </c>
      <c r="I1237" s="65" t="n">
        <v>5</v>
      </c>
      <c r="J1237" s="164" t="n">
        <v>0.1346</v>
      </c>
      <c r="K1237" s="164" t="n">
        <v>0.6057</v>
      </c>
      <c r="L1237" s="65" t="inlineStr">
        <is>
          <t>农业农村局</t>
        </is>
      </c>
      <c r="M1237" s="65" t="inlineStr">
        <is>
          <t>山城乡</t>
        </is>
      </c>
      <c r="N1237" s="65" t="n">
        <v>2020.12</v>
      </c>
      <c r="O1237" s="65" t="n"/>
    </row>
    <row r="1238" ht="47" customFormat="1" customHeight="1" s="2">
      <c r="A1238" s="32" t="inlineStr">
        <is>
          <t>（8）</t>
        </is>
      </c>
      <c r="B1238" s="65" t="inlineStr">
        <is>
          <t>农村“风貌
革命”行动</t>
        </is>
      </c>
      <c r="C1238" s="65" t="inlineStr">
        <is>
          <t>新建</t>
        </is>
      </c>
      <c r="D1238" s="65" t="inlineStr">
        <is>
          <t>2021.01-2021.12</t>
        </is>
      </c>
      <c r="E1238" s="65" t="inlineStr">
        <is>
          <t>环城镇</t>
        </is>
      </c>
      <c r="F1238" s="34" t="inlineStr">
        <is>
          <t>创建“清洁村庄”16个，其中耿家沟村、赵小掌村、唐塬村、漫塬村、马坊塬村、宁老庄村、鸳鸯沟村、北郭塬村、张淌村、白草塬村、周塬村、冉旗寨村、高龚塬村、杨庙掌村、陈汤塬村、龚淌村各1个。</t>
        </is>
      </c>
      <c r="G1238" s="65" t="n">
        <v>64</v>
      </c>
      <c r="H1238" s="34" t="inlineStr">
        <is>
          <t>农村人居环境明显改善。</t>
        </is>
      </c>
      <c r="I1238" s="65" t="n">
        <v>16</v>
      </c>
      <c r="J1238" s="164" t="n">
        <v>0.5266</v>
      </c>
      <c r="K1238" s="164" t="n">
        <v>2.3697</v>
      </c>
      <c r="L1238" s="65" t="inlineStr">
        <is>
          <t>农业农村局</t>
        </is>
      </c>
      <c r="M1238" s="65" t="inlineStr">
        <is>
          <t>环城镇</t>
        </is>
      </c>
      <c r="N1238" s="65" t="n">
        <v>2020.12</v>
      </c>
      <c r="O1238" s="65" t="n"/>
    </row>
    <row r="1239" ht="37" customFormat="1" customHeight="1" s="2">
      <c r="A1239" s="32" t="inlineStr">
        <is>
          <t>（9）</t>
        </is>
      </c>
      <c r="B1239" s="65" t="inlineStr">
        <is>
          <t>农村“风貌
革命”行动</t>
        </is>
      </c>
      <c r="C1239" s="65" t="inlineStr">
        <is>
          <t>新建</t>
        </is>
      </c>
      <c r="D1239" s="65" t="inlineStr">
        <is>
          <t>2021.01-2021.12</t>
        </is>
      </c>
      <c r="E1239" s="65" t="inlineStr">
        <is>
          <t>木钵镇</t>
        </is>
      </c>
      <c r="F1239" s="34" t="inlineStr">
        <is>
          <t>创建“清洁村庄”7个，其中白家掌村、郭西掌村、二合掌村、坪子塬村、井儿岔村、罗家沟村、水坝滩村各1个。</t>
        </is>
      </c>
      <c r="G1239" s="65" t="n">
        <v>28</v>
      </c>
      <c r="H1239" s="34" t="inlineStr">
        <is>
          <t>农村人居环境明显改善。</t>
        </is>
      </c>
      <c r="I1239" s="65" t="n">
        <v>7</v>
      </c>
      <c r="J1239" s="164" t="n">
        <v>0.2171</v>
      </c>
      <c r="K1239" s="164" t="n">
        <v>0.977</v>
      </c>
      <c r="L1239" s="65" t="inlineStr">
        <is>
          <t>农业农村局</t>
        </is>
      </c>
      <c r="M1239" s="65" t="inlineStr">
        <is>
          <t>木钵镇</t>
        </is>
      </c>
      <c r="N1239" s="65" t="n">
        <v>2020.12</v>
      </c>
      <c r="O1239" s="65" t="n"/>
    </row>
    <row r="1240" ht="34" customFormat="1" customHeight="1" s="2">
      <c r="A1240" s="32" t="inlineStr">
        <is>
          <t>（10）</t>
        </is>
      </c>
      <c r="B1240" s="65" t="inlineStr">
        <is>
          <t>农村“风貌
革命”行动</t>
        </is>
      </c>
      <c r="C1240" s="65" t="inlineStr">
        <is>
          <t>新建</t>
        </is>
      </c>
      <c r="D1240" s="65" t="inlineStr">
        <is>
          <t>2021.01-2021.12</t>
        </is>
      </c>
      <c r="E1240" s="65" t="inlineStr">
        <is>
          <t>合道镇</t>
        </is>
      </c>
      <c r="F1240" s="34" t="inlineStr">
        <is>
          <t>创建“清洁村庄”6个，其中杨坪沟村、大路洼村、赵台村、常崾岘村、瓦天沟村、梁坪村各1个。</t>
        </is>
      </c>
      <c r="G1240" s="65" t="n">
        <v>24</v>
      </c>
      <c r="H1240" s="34" t="inlineStr">
        <is>
          <t>农村人居环境明显改善。</t>
        </is>
      </c>
      <c r="I1240" s="65" t="n">
        <v>6</v>
      </c>
      <c r="J1240" s="164" t="n">
        <v>0.1751</v>
      </c>
      <c r="K1240" s="164" t="n">
        <v>0.788</v>
      </c>
      <c r="L1240" s="65" t="inlineStr">
        <is>
          <t>农业农村局</t>
        </is>
      </c>
      <c r="M1240" s="65" t="inlineStr">
        <is>
          <t>合道镇</t>
        </is>
      </c>
      <c r="N1240" s="65" t="n">
        <v>2020.12</v>
      </c>
      <c r="O1240" s="65" t="n"/>
    </row>
    <row r="1241" ht="34" customFormat="1" customHeight="1" s="2">
      <c r="A1241" s="32" t="inlineStr">
        <is>
          <t>（11）</t>
        </is>
      </c>
      <c r="B1241" s="65" t="inlineStr">
        <is>
          <t>农村“风貌
革命”行动</t>
        </is>
      </c>
      <c r="C1241" s="65" t="inlineStr">
        <is>
          <t>新建</t>
        </is>
      </c>
      <c r="D1241" s="65" t="inlineStr">
        <is>
          <t>2021.01-2021.12</t>
        </is>
      </c>
      <c r="E1241" s="65" t="inlineStr">
        <is>
          <t>罗山川乡</t>
        </is>
      </c>
      <c r="F1241" s="34" t="inlineStr">
        <is>
          <t>创建“清洁村庄”1个，其中苇芝城村各1个。</t>
        </is>
      </c>
      <c r="G1241" s="65" t="n">
        <v>4</v>
      </c>
      <c r="H1241" s="34" t="inlineStr">
        <is>
          <t>农村人居环境明显改善。</t>
        </is>
      </c>
      <c r="I1241" s="65" t="n">
        <v>1</v>
      </c>
      <c r="J1241" s="164" t="n">
        <v>0.0215</v>
      </c>
      <c r="K1241" s="164" t="n">
        <v>0.0968</v>
      </c>
      <c r="L1241" s="65" t="inlineStr">
        <is>
          <t>农业农村局</t>
        </is>
      </c>
      <c r="M1241" s="65" t="inlineStr">
        <is>
          <t>罗山川乡</t>
        </is>
      </c>
      <c r="N1241" s="65" t="n">
        <v>2020.12</v>
      </c>
      <c r="O1241" s="65" t="n"/>
    </row>
    <row r="1242" ht="34" customFormat="1" customHeight="1" s="2">
      <c r="A1242" s="32" t="inlineStr">
        <is>
          <t>（12）</t>
        </is>
      </c>
      <c r="B1242" s="65" t="inlineStr">
        <is>
          <t>农村“风貌
革命”行动</t>
        </is>
      </c>
      <c r="C1242" s="65" t="inlineStr">
        <is>
          <t>新建</t>
        </is>
      </c>
      <c r="D1242" s="65" t="inlineStr">
        <is>
          <t>2021.01-2021.12</t>
        </is>
      </c>
      <c r="E1242" s="65" t="inlineStr">
        <is>
          <t>小南沟乡</t>
        </is>
      </c>
      <c r="F1242" s="34" t="inlineStr">
        <is>
          <t>创建“清洁村庄”9个，其中许掌村、粉子山村、陈掌村、李塬村、汪天子村、李上山村、燕麦掌村、丁寨柯村、连川村各1个。</t>
        </is>
      </c>
      <c r="G1242" s="65" t="n">
        <v>36</v>
      </c>
      <c r="H1242" s="34" t="inlineStr">
        <is>
          <t>农村人居环境明显改善。</t>
        </is>
      </c>
      <c r="I1242" s="65" t="n">
        <v>9</v>
      </c>
      <c r="J1242" s="164" t="n">
        <v>0.2232</v>
      </c>
      <c r="K1242" s="164" t="n">
        <v>1.0044</v>
      </c>
      <c r="L1242" s="65" t="inlineStr">
        <is>
          <t>农业农村局</t>
        </is>
      </c>
      <c r="M1242" s="65" t="inlineStr">
        <is>
          <t>小南沟乡</t>
        </is>
      </c>
      <c r="N1242" s="65" t="n">
        <v>2020.12</v>
      </c>
      <c r="O1242" s="65" t="n"/>
    </row>
    <row r="1243" ht="34" customFormat="1" customHeight="1" s="2">
      <c r="A1243" s="32" t="inlineStr">
        <is>
          <t>（13）</t>
        </is>
      </c>
      <c r="B1243" s="65" t="inlineStr">
        <is>
          <t>农村“风貌
革命”行动</t>
        </is>
      </c>
      <c r="C1243" s="65" t="inlineStr">
        <is>
          <t>新建</t>
        </is>
      </c>
      <c r="D1243" s="65" t="inlineStr">
        <is>
          <t>2021.01-2021.12</t>
        </is>
      </c>
      <c r="E1243" s="65" t="inlineStr">
        <is>
          <t>甜水镇</t>
        </is>
      </c>
      <c r="F1243" s="34" t="inlineStr">
        <is>
          <t>创建“清洁村庄”2个，其中何塬村、邱滩村各1个。</t>
        </is>
      </c>
      <c r="G1243" s="65" t="n">
        <v>8</v>
      </c>
      <c r="H1243" s="34" t="inlineStr">
        <is>
          <t>农村人居环境明显改善。</t>
        </is>
      </c>
      <c r="I1243" s="65" t="n">
        <v>2</v>
      </c>
      <c r="J1243" s="164" t="n">
        <v>0.058</v>
      </c>
      <c r="K1243" s="164" t="n">
        <v>0.261</v>
      </c>
      <c r="L1243" s="65" t="inlineStr">
        <is>
          <t>农业农村局</t>
        </is>
      </c>
      <c r="M1243" s="65" t="inlineStr">
        <is>
          <t>甜水镇</t>
        </is>
      </c>
      <c r="N1243" s="65" t="n">
        <v>2020.12</v>
      </c>
      <c r="O1243" s="65" t="n"/>
    </row>
    <row r="1244" ht="31" customFormat="1" customHeight="1" s="2">
      <c r="A1244" s="32" t="inlineStr">
        <is>
          <t>（14）</t>
        </is>
      </c>
      <c r="B1244" s="65" t="inlineStr">
        <is>
          <t>农村“风貌
革命”行动</t>
        </is>
      </c>
      <c r="C1244" s="65" t="inlineStr">
        <is>
          <t>新建</t>
        </is>
      </c>
      <c r="D1244" s="65" t="inlineStr">
        <is>
          <t>2021.01-2021.12</t>
        </is>
      </c>
      <c r="E1244" s="65" t="inlineStr">
        <is>
          <t>洪德镇</t>
        </is>
      </c>
      <c r="F1244" s="34" t="inlineStr">
        <is>
          <t>创建“清洁村庄”9个，其中寇河村、马塬村、新集子村、丁阳渠村、梁岔村、私盐路村、苗河村、李达掌村、苏长沟村各1个。</t>
        </is>
      </c>
      <c r="G1244" s="65" t="n">
        <v>36</v>
      </c>
      <c r="H1244" s="34" t="inlineStr">
        <is>
          <t>农村人居环境明显改善。</t>
        </is>
      </c>
      <c r="I1244" s="65" t="n">
        <v>9</v>
      </c>
      <c r="J1244" s="164" t="n">
        <v>0.2694</v>
      </c>
      <c r="K1244" s="164" t="n">
        <v>1.2123</v>
      </c>
      <c r="L1244" s="65" t="inlineStr">
        <is>
          <t>农业农村局</t>
        </is>
      </c>
      <c r="M1244" s="65" t="inlineStr">
        <is>
          <t>洪德镇</t>
        </is>
      </c>
      <c r="N1244" s="65" t="n">
        <v>2020.12</v>
      </c>
      <c r="O1244" s="65" t="n"/>
    </row>
    <row r="1245" ht="42" customFormat="1" customHeight="1" s="2">
      <c r="A1245" s="32" t="inlineStr">
        <is>
          <t>（15）</t>
        </is>
      </c>
      <c r="B1245" s="65" t="inlineStr">
        <is>
          <t>农村“风貌
革命”行动</t>
        </is>
      </c>
      <c r="C1245" s="65" t="inlineStr">
        <is>
          <t>新建</t>
        </is>
      </c>
      <c r="D1245" s="65" t="inlineStr">
        <is>
          <t>2021.01-2021.12</t>
        </is>
      </c>
      <c r="E1245" s="65" t="inlineStr">
        <is>
          <t>毛井镇</t>
        </is>
      </c>
      <c r="F1245" s="34" t="inlineStr">
        <is>
          <t>创建“清洁村庄”13个，其中二条俭村、砖城子村、山西掌村、杨东掌村、红糜湾村、施家滩村、乔崾岘村、黄寨柯村、高家洼村、丁连掌村、大户掌村、红土咀村、马趟村各1个。</t>
        </is>
      </c>
      <c r="G1245" s="65" t="n">
        <v>52</v>
      </c>
      <c r="H1245" s="34" t="inlineStr">
        <is>
          <t>农村人居环境明显改善。</t>
        </is>
      </c>
      <c r="I1245" s="65" t="n">
        <v>13</v>
      </c>
      <c r="J1245" s="164" t="n">
        <v>0.4049</v>
      </c>
      <c r="K1245" s="164" t="n">
        <v>1.8221</v>
      </c>
      <c r="L1245" s="65" t="inlineStr">
        <is>
          <t>农业农村局</t>
        </is>
      </c>
      <c r="M1245" s="65" t="inlineStr">
        <is>
          <t>毛井镇</t>
        </is>
      </c>
      <c r="N1245" s="65" t="n">
        <v>2020.12</v>
      </c>
      <c r="O1245" s="65" t="n"/>
    </row>
    <row r="1246" ht="31" customFormat="1" customHeight="1" s="2">
      <c r="A1246" s="32" t="inlineStr">
        <is>
          <t>（16）</t>
        </is>
      </c>
      <c r="B1246" s="65" t="inlineStr">
        <is>
          <t>农村“风貌
革命”行动</t>
        </is>
      </c>
      <c r="C1246" s="65" t="inlineStr">
        <is>
          <t>新建</t>
        </is>
      </c>
      <c r="D1246" s="65" t="inlineStr">
        <is>
          <t>2021.01-2021.12</t>
        </is>
      </c>
      <c r="E1246" s="65" t="inlineStr">
        <is>
          <t>秦团庄乡</t>
        </is>
      </c>
      <c r="F1246" s="34" t="inlineStr">
        <is>
          <t>创建“清洁村庄”3个，其中大天子村、王团庄村、南庄堡子村各1个。</t>
        </is>
      </c>
      <c r="G1246" s="65" t="n">
        <v>12</v>
      </c>
      <c r="H1246" s="34" t="inlineStr">
        <is>
          <t>农村人居环境明显改善。</t>
        </is>
      </c>
      <c r="I1246" s="65" t="n">
        <v>3</v>
      </c>
      <c r="J1246" s="164" t="n">
        <v>0.0634</v>
      </c>
      <c r="K1246" s="164" t="n">
        <v>0.2853</v>
      </c>
      <c r="L1246" s="65" t="inlineStr">
        <is>
          <t>农业农村局</t>
        </is>
      </c>
      <c r="M1246" s="65" t="inlineStr">
        <is>
          <t>秦团庄乡</t>
        </is>
      </c>
      <c r="N1246" s="65" t="n">
        <v>2020.12</v>
      </c>
      <c r="O1246" s="65" t="n"/>
    </row>
    <row r="1247" ht="31" customFormat="1" customHeight="1" s="2">
      <c r="A1247" s="32" t="inlineStr">
        <is>
          <t>（17）</t>
        </is>
      </c>
      <c r="B1247" s="65" t="inlineStr">
        <is>
          <t>农村“风貌
革命”行动</t>
        </is>
      </c>
      <c r="C1247" s="65" t="inlineStr">
        <is>
          <t>新建</t>
        </is>
      </c>
      <c r="D1247" s="65" t="inlineStr">
        <is>
          <t>2021.01-2021.12</t>
        </is>
      </c>
      <c r="E1247" s="65" t="inlineStr">
        <is>
          <t>南湫乡</t>
        </is>
      </c>
      <c r="F1247" s="34" t="inlineStr">
        <is>
          <t>创建“清洁村庄”4个，其中杨新堡村、代家洼村、岳后渠村、双井子村各1个。</t>
        </is>
      </c>
      <c r="G1247" s="65" t="n">
        <v>16</v>
      </c>
      <c r="H1247" s="34" t="inlineStr">
        <is>
          <t>农村人居环境明显改善。</t>
        </is>
      </c>
      <c r="I1247" s="65" t="n">
        <v>4</v>
      </c>
      <c r="J1247" s="164" t="n">
        <v>0.0767</v>
      </c>
      <c r="K1247" s="164" t="n">
        <v>0.3452</v>
      </c>
      <c r="L1247" s="65" t="inlineStr">
        <is>
          <t>农业农村局</t>
        </is>
      </c>
      <c r="M1247" s="65" t="inlineStr">
        <is>
          <t>南湫乡</t>
        </is>
      </c>
      <c r="N1247" s="65" t="n">
        <v>2020.12</v>
      </c>
      <c r="O1247" s="65" t="n"/>
    </row>
    <row r="1248" ht="31" customFormat="1" customHeight="1" s="2">
      <c r="A1248" s="32" t="inlineStr">
        <is>
          <t>（18）</t>
        </is>
      </c>
      <c r="B1248" s="65" t="inlineStr">
        <is>
          <t>农村“风貌
革命”行动</t>
        </is>
      </c>
      <c r="C1248" s="65" t="inlineStr">
        <is>
          <t>新建</t>
        </is>
      </c>
      <c r="D1248" s="65" t="inlineStr">
        <is>
          <t>2021.01-2021.12</t>
        </is>
      </c>
      <c r="E1248" s="65" t="inlineStr">
        <is>
          <t>演武乡</t>
        </is>
      </c>
      <c r="F1248" s="34" t="inlineStr">
        <is>
          <t>创建“清洁村庄”6个，其中杨家洼村、佛岔村、黑泉河村、黄山村、路家塬村、走马俭村各1个。</t>
        </is>
      </c>
      <c r="G1248" s="65" t="n">
        <v>24</v>
      </c>
      <c r="H1248" s="34" t="inlineStr">
        <is>
          <t>农村人居环境明显改善。</t>
        </is>
      </c>
      <c r="I1248" s="65" t="n">
        <v>6</v>
      </c>
      <c r="J1248" s="164" t="n">
        <v>0.1927</v>
      </c>
      <c r="K1248" s="164" t="n">
        <v>0.8672</v>
      </c>
      <c r="L1248" s="65" t="inlineStr">
        <is>
          <t>农业农村局</t>
        </is>
      </c>
      <c r="M1248" s="65" t="inlineStr">
        <is>
          <t>演武镇</t>
        </is>
      </c>
      <c r="N1248" s="65" t="n">
        <v>2020.12</v>
      </c>
      <c r="O1248" s="65" t="n"/>
    </row>
    <row r="1249" ht="31" customFormat="1" customHeight="1" s="2">
      <c r="A1249" s="32" t="inlineStr">
        <is>
          <t>（19）</t>
        </is>
      </c>
      <c r="B1249" s="65" t="inlineStr">
        <is>
          <t>农村“风貌
革命”行动</t>
        </is>
      </c>
      <c r="C1249" s="65" t="inlineStr">
        <is>
          <t>新建</t>
        </is>
      </c>
      <c r="D1249" s="65" t="inlineStr">
        <is>
          <t>2021.01-2021.12</t>
        </is>
      </c>
      <c r="E1249" s="65" t="inlineStr">
        <is>
          <t>耿湾乡</t>
        </is>
      </c>
      <c r="F1249" s="34" t="inlineStr">
        <is>
          <t>创建“清洁村庄”6个，其中天桥村、许掌村、桃树掌村、郜庄村、耿河村、韩老庄村各1个。</t>
        </is>
      </c>
      <c r="G1249" s="65" t="n">
        <v>24</v>
      </c>
      <c r="H1249" s="34" t="inlineStr">
        <is>
          <t>农村人居环境明显改善。</t>
        </is>
      </c>
      <c r="I1249" s="65" t="n">
        <v>6</v>
      </c>
      <c r="J1249" s="164" t="n">
        <v>0.1729</v>
      </c>
      <c r="K1249" s="164" t="n">
        <v>0.7781</v>
      </c>
      <c r="L1249" s="65" t="inlineStr">
        <is>
          <t>农业农村局</t>
        </is>
      </c>
      <c r="M1249" s="65" t="inlineStr">
        <is>
          <t>耿湾乡</t>
        </is>
      </c>
      <c r="N1249" s="65" t="n">
        <v>2020.12</v>
      </c>
      <c r="O1249" s="65" t="n"/>
    </row>
    <row r="1250" ht="33.75" customFormat="1" customHeight="1" s="2">
      <c r="A1250" s="32" t="inlineStr">
        <is>
          <t>（20）</t>
        </is>
      </c>
      <c r="B1250" s="65" t="inlineStr">
        <is>
          <t>农村“风貌
革命”行动</t>
        </is>
      </c>
      <c r="C1250" s="65" t="inlineStr">
        <is>
          <t>新建</t>
        </is>
      </c>
      <c r="D1250" s="65" t="inlineStr">
        <is>
          <t>2021.01-2021.12</t>
        </is>
      </c>
      <c r="E1250" s="65" t="inlineStr">
        <is>
          <t>天池乡</t>
        </is>
      </c>
      <c r="F1250" s="34" t="inlineStr">
        <is>
          <t>创建“清洁村庄”12个，其中井渠淌村、殷屈河村、梁家河村、碾盘岭村、苏北岔村、鲜岔村、吴城子村、喜家坪村、潘老庄村、大庄台村、四合掌村、老庄湾村各1个。</t>
        </is>
      </c>
      <c r="G1250" s="65" t="n">
        <v>48</v>
      </c>
      <c r="H1250" s="34" t="inlineStr">
        <is>
          <t>农村人居环境明显改善。</t>
        </is>
      </c>
      <c r="I1250" s="65" t="n">
        <v>12</v>
      </c>
      <c r="J1250" s="164" t="n">
        <v>0.3324</v>
      </c>
      <c r="K1250" s="164" t="n">
        <v>1.4958</v>
      </c>
      <c r="L1250" s="65" t="inlineStr">
        <is>
          <t>农业农村局</t>
        </is>
      </c>
      <c r="M1250" s="65" t="inlineStr">
        <is>
          <t>天池乡</t>
        </is>
      </c>
      <c r="N1250" s="65" t="n">
        <v>2020.12</v>
      </c>
      <c r="O1250" s="65" t="n"/>
    </row>
    <row r="1251" ht="47" customFormat="1" customHeight="1" s="2">
      <c r="A1251" s="21" t="inlineStr">
        <is>
          <t>3.1</t>
        </is>
      </c>
      <c r="B1251" s="24" t="inlineStr">
        <is>
          <t>桥头护坡治理项目</t>
        </is>
      </c>
      <c r="C1251" s="24" t="inlineStr">
        <is>
          <t>新建</t>
        </is>
      </c>
      <c r="D1251" s="24" t="inlineStr">
        <is>
          <t>2021.01-2021.12</t>
        </is>
      </c>
      <c r="E1251" s="24" t="inlineStr">
        <is>
          <t>演武乡</t>
        </is>
      </c>
      <c r="F1251" s="31" t="inlineStr">
        <is>
          <t>在演武乡黑泉河村桥头实施护坡治理项目1处。</t>
        </is>
      </c>
      <c r="G1251" s="24" t="n">
        <v>82</v>
      </c>
      <c r="H1251" s="31" t="inlineStr">
        <is>
          <t>防护易于冲蚀的土质边坡，保护周围环境。</t>
        </is>
      </c>
      <c r="I1251" s="24" t="n">
        <v>1</v>
      </c>
      <c r="J1251" s="160" t="n">
        <v>0.0112</v>
      </c>
      <c r="K1251" s="160" t="n">
        <v>0.0446</v>
      </c>
      <c r="L1251" s="24" t="inlineStr">
        <is>
          <t>乡村
振兴局</t>
        </is>
      </c>
      <c r="M1251" s="24" t="inlineStr">
        <is>
          <t>演武乡</t>
        </is>
      </c>
      <c r="N1251" s="24" t="n">
        <v>2020.12</v>
      </c>
      <c r="O1251" s="24" t="n"/>
    </row>
    <row r="1252" ht="56" customFormat="1" customHeight="1" s="2">
      <c r="A1252" s="21" t="inlineStr">
        <is>
          <t>4.1</t>
        </is>
      </c>
      <c r="B1252" s="24" t="inlineStr">
        <is>
          <t>合道红崖洼村基础设施建设</t>
        </is>
      </c>
      <c r="C1252" s="24" t="inlineStr">
        <is>
          <t>新建</t>
        </is>
      </c>
      <c r="D1252" s="24" t="inlineStr">
        <is>
          <t>2021.01-2021.12</t>
        </is>
      </c>
      <c r="E1252" s="24" t="inlineStr">
        <is>
          <t>合道镇红崖洼村</t>
        </is>
      </c>
      <c r="F1252" s="31" t="inlineStr">
        <is>
          <t>拆除重做人行道渗水砖硬化6974.0平方米（含道路两侧各单位出入口处混凝土硬化800.00平方米）；新做树池266个；青砖挡土墙80.0米（1.0米高40.0米、1.5米高25.0米、2.0米高15米）；文化墙（墙面外粉）105.0平方米；青砖护坡210.0平方米；1.2米高不锈钢安全护栏45.0米；砖砌台阶26.5平方米。</t>
        </is>
      </c>
      <c r="G1252" s="24" t="n">
        <v>100</v>
      </c>
      <c r="H1252" s="31" t="inlineStr">
        <is>
          <t>通过这些基础设施建设，进一步改善农村人居生活环境。</t>
        </is>
      </c>
      <c r="I1252" s="24" t="n">
        <v>1</v>
      </c>
      <c r="J1252" s="160" t="n">
        <v>0.0417</v>
      </c>
      <c r="K1252" s="160" t="n">
        <v>0.1633</v>
      </c>
      <c r="L1252" s="24" t="inlineStr">
        <is>
          <t>合道镇</t>
        </is>
      </c>
      <c r="M1252" s="24" t="inlineStr">
        <is>
          <t>红崖洼村</t>
        </is>
      </c>
      <c r="N1252" s="24" t="n">
        <v>2020.12</v>
      </c>
      <c r="O1252" s="24" t="n"/>
    </row>
    <row r="1253" ht="47" customFormat="1" customHeight="1" s="2">
      <c r="A1253" s="21" t="inlineStr">
        <is>
          <t>5.1</t>
        </is>
      </c>
      <c r="B1253" s="24" t="inlineStr">
        <is>
          <t>洪德镇河连湾村人居环境整治</t>
        </is>
      </c>
      <c r="C1253" s="24" t="inlineStr">
        <is>
          <t>新建</t>
        </is>
      </c>
      <c r="D1253" s="24" t="inlineStr">
        <is>
          <t>2021.01-2021.12</t>
        </is>
      </c>
      <c r="E1253" s="24" t="inlineStr">
        <is>
          <t>洪德镇河连湾村</t>
        </is>
      </c>
      <c r="F1253" s="31" t="inlineStr">
        <is>
          <t>计划投资30万元为河连湾村易地扶贫搬迁点文化广场实施亮化工程，安装路灯50盏，其中6.5米景观灯40盏，8米照明灯10盏。</t>
        </is>
      </c>
      <c r="G1253" s="24" t="n">
        <v>30</v>
      </c>
      <c r="H1253" s="31" t="inlineStr">
        <is>
          <t>亮化工程，不仅保障群众安全、维护社会治安，同时对乡村容貌进行了美化、亮化，为群众生产生活提供了方便</t>
        </is>
      </c>
      <c r="I1253" s="24" t="n">
        <v>1</v>
      </c>
      <c r="J1253" s="160" t="n">
        <v>0.008999999999999999</v>
      </c>
      <c r="K1253" s="160" t="n">
        <v>0.0376</v>
      </c>
      <c r="L1253" s="24" t="inlineStr">
        <is>
          <t>洪德镇</t>
        </is>
      </c>
      <c r="M1253" s="24" t="inlineStr">
        <is>
          <t>河连湾村</t>
        </is>
      </c>
      <c r="N1253" s="24" t="n">
        <v>2020.12</v>
      </c>
      <c r="O1253" s="24" t="n"/>
    </row>
    <row r="1254" ht="47" customFormat="1" customHeight="1" s="2">
      <c r="A1254" s="21" t="inlineStr">
        <is>
          <t>6.1</t>
        </is>
      </c>
      <c r="B1254" s="24" t="inlineStr">
        <is>
          <t>人居环境整治</t>
        </is>
      </c>
      <c r="C1254" s="24" t="inlineStr">
        <is>
          <t>新建</t>
        </is>
      </c>
      <c r="D1254" s="24" t="inlineStr">
        <is>
          <t>2021.01-2121.12</t>
        </is>
      </c>
      <c r="E1254" s="24" t="n"/>
      <c r="F1254" s="31" t="n"/>
      <c r="G1254" s="24">
        <f>SUM(G1255:G1262)</f>
        <v/>
      </c>
      <c r="H1254" s="31" t="inlineStr">
        <is>
          <t>改变农村环境脏、村貌乱、设施差、布局散的现象，改善人居环境。</t>
        </is>
      </c>
      <c r="I1254" s="24" t="n">
        <v>251</v>
      </c>
      <c r="J1254" s="160" t="n">
        <v>6.1578</v>
      </c>
      <c r="K1254" s="160" t="n">
        <v>259142</v>
      </c>
      <c r="L1254" s="24" t="inlineStr">
        <is>
          <t>相关单位</t>
        </is>
      </c>
      <c r="M1254" s="24" t="inlineStr">
        <is>
          <t>相关单位</t>
        </is>
      </c>
      <c r="N1254" s="24" t="n"/>
      <c r="O1254" s="24" t="n"/>
    </row>
    <row r="1255" ht="45" customFormat="1" customHeight="1" s="2">
      <c r="A1255" s="32" t="inlineStr">
        <is>
          <t>（1）</t>
        </is>
      </c>
      <c r="B1255" s="65" t="inlineStr">
        <is>
          <t>环县农村生活污水治理项目</t>
        </is>
      </c>
      <c r="C1255" s="65" t="inlineStr">
        <is>
          <t>新建</t>
        </is>
      </c>
      <c r="D1255" s="65" t="inlineStr">
        <is>
          <t>2021.01-2121.12</t>
        </is>
      </c>
      <c r="E1255" s="65" t="inlineStr">
        <is>
          <t>合道镇何家坪村</t>
        </is>
      </c>
      <c r="F1255" s="34" t="inlineStr">
        <is>
          <t>新建钢筋混凝土检查井7座；平篦雨水口5座；FDPE多肋增强缠绕波纹管184米；增加绿化苗木红花槐20珠；恢复混凝土硬化面积1303平方米，车行道75.5平方米；镇墩1座。</t>
        </is>
      </c>
      <c r="G1255" s="65" t="n">
        <v>55.193</v>
      </c>
      <c r="H1255" s="34" t="inlineStr">
        <is>
          <t>加快农村基础设施建设，彻底改变农村环境脏、村貌乱、设施差、布局散的现象，有利于社会主义新农村建设的推进。</t>
        </is>
      </c>
      <c r="I1255" s="65" t="n">
        <v>1</v>
      </c>
      <c r="J1255" s="164" t="n">
        <v>0.02</v>
      </c>
      <c r="K1255" s="164" t="n">
        <v>0.09</v>
      </c>
      <c r="L1255" s="65" t="inlineStr">
        <is>
          <t>庆阳市生态环境局环分局</t>
        </is>
      </c>
      <c r="M1255" s="65" t="inlineStr">
        <is>
          <t>庆阳市生态环境局环分局</t>
        </is>
      </c>
      <c r="N1255" s="65" t="n">
        <v>2020.12</v>
      </c>
      <c r="O1255" s="74" t="n"/>
    </row>
    <row r="1256" ht="45" customFormat="1" customHeight="1" s="2">
      <c r="A1256" s="32" t="inlineStr">
        <is>
          <t>（2）</t>
        </is>
      </c>
      <c r="B1256" s="65" t="inlineStr">
        <is>
          <t>环县农村生活污水治理项目</t>
        </is>
      </c>
      <c r="C1256" s="65" t="inlineStr">
        <is>
          <t>新建</t>
        </is>
      </c>
      <c r="D1256" s="65" t="inlineStr">
        <is>
          <t>2021.01-2121.12</t>
        </is>
      </c>
      <c r="E1256" s="65" t="inlineStr">
        <is>
          <t>演武乡曳郭咀村</t>
        </is>
      </c>
      <c r="F1256" s="34" t="inlineStr">
        <is>
          <t>新建钢筋混凝土监测井4座；50立方米玻璃钢化粪池1座；3立方米污水池1座；潜污泵1台；1400*1400阀门井2座；排水管网DN300长42米，DN200长160米，DN600长6米，给水管网DN长365米。</t>
        </is>
      </c>
      <c r="G1256" s="65" t="n">
        <v>35</v>
      </c>
      <c r="H1256" s="34" t="inlineStr">
        <is>
          <t>加快农村基础设施建设，彻底改变农村环境脏、村貌乱、设施差、布局散的现象，有利于社会主义新农村建设的推进。</t>
        </is>
      </c>
      <c r="I1256" s="65" t="n">
        <v>1</v>
      </c>
      <c r="J1256" s="164" t="n">
        <v>0.03</v>
      </c>
      <c r="K1256" s="164" t="n">
        <v>0.13</v>
      </c>
      <c r="L1256" s="65" t="inlineStr">
        <is>
          <t>庆阳市生态环境局环分局</t>
        </is>
      </c>
      <c r="M1256" s="65" t="inlineStr">
        <is>
          <t>庆阳市生态环境局环分局</t>
        </is>
      </c>
      <c r="N1256" s="65" t="n">
        <v>2020.12</v>
      </c>
      <c r="O1256" s="74" t="n"/>
    </row>
    <row r="1257" ht="22.5" customFormat="1" customHeight="1" s="2">
      <c r="A1257" s="32" t="inlineStr">
        <is>
          <t>（3）</t>
        </is>
      </c>
      <c r="B1257" s="65" t="inlineStr">
        <is>
          <t>行政村公厕改造</t>
        </is>
      </c>
      <c r="C1257" s="65" t="inlineStr">
        <is>
          <t>统建</t>
        </is>
      </c>
      <c r="D1257" s="65" t="inlineStr">
        <is>
          <t>2021.01-2121.12</t>
        </is>
      </c>
      <c r="E1257" s="65" t="inlineStr">
        <is>
          <t>251个行政村</t>
        </is>
      </c>
      <c r="F1257" s="34" t="inlineStr">
        <is>
          <t>在全县251个行政村共实施公厕改造502处，平均每个行政村实施改造2处。</t>
        </is>
      </c>
      <c r="G1257" s="65" t="n">
        <v>3514</v>
      </c>
      <c r="H1257" s="34" t="inlineStr">
        <is>
          <t>转变群众的卫生习惯，改善人居环境。</t>
        </is>
      </c>
      <c r="I1257" s="65" t="n">
        <v>251</v>
      </c>
      <c r="J1257" s="164" t="n">
        <v>2.512</v>
      </c>
      <c r="K1257" s="164" t="n">
        <v>10.245</v>
      </c>
      <c r="L1257" s="65" t="inlineStr">
        <is>
          <t>住建局</t>
        </is>
      </c>
      <c r="M1257" s="65" t="inlineStr">
        <is>
          <t>各乡镇、各村委会</t>
        </is>
      </c>
      <c r="N1257" s="65" t="n">
        <v>2020.12</v>
      </c>
      <c r="O1257" s="74" t="n"/>
    </row>
    <row r="1258" ht="35" customFormat="1" customHeight="1" s="2">
      <c r="A1258" s="32" t="inlineStr">
        <is>
          <t>（4）</t>
        </is>
      </c>
      <c r="B1258" s="65" t="inlineStr">
        <is>
          <t>易地扶贫搬迁安置点环境卫生整治</t>
        </is>
      </c>
      <c r="C1258" s="65" t="inlineStr">
        <is>
          <t>统配</t>
        </is>
      </c>
      <c r="D1258" s="65" t="inlineStr">
        <is>
          <t>2021.01-2121.12</t>
        </is>
      </c>
      <c r="E1258" s="65" t="inlineStr">
        <is>
          <t>94个点3714户</t>
        </is>
      </c>
      <c r="F1258" s="34" t="inlineStr">
        <is>
          <t>为全县94个易地扶贫搬迁点3714户安置户配备户外密闭垃圾转运箱120个、户分类垃圾箱3714套、电动三轮垃圾清运车80辆。</t>
        </is>
      </c>
      <c r="G1258" s="65" t="n">
        <v>454.84</v>
      </c>
      <c r="H1258" s="34" t="inlineStr">
        <is>
          <t>改变农村环境脏、村貌乱、设施差、布局散的现象，改善人居环境。</t>
        </is>
      </c>
      <c r="I1258" s="65" t="n">
        <v>94</v>
      </c>
      <c r="J1258" s="164" t="n">
        <v>0.3714</v>
      </c>
      <c r="K1258" s="164" t="n">
        <v>1.283</v>
      </c>
      <c r="L1258" s="65" t="inlineStr">
        <is>
          <t>住建局</t>
        </is>
      </c>
      <c r="M1258" s="65" t="inlineStr">
        <is>
          <t>相关乡镇、村委会</t>
        </is>
      </c>
      <c r="N1258" s="65" t="n">
        <v>2020.12</v>
      </c>
      <c r="O1258" s="74" t="n"/>
    </row>
    <row r="1259" ht="33.75" customFormat="1" customHeight="1" s="2">
      <c r="A1259" s="32" t="inlineStr">
        <is>
          <t>（5）</t>
        </is>
      </c>
      <c r="B1259" s="65" t="inlineStr">
        <is>
          <t>乡村人居环境综合整治</t>
        </is>
      </c>
      <c r="C1259" s="65" t="inlineStr">
        <is>
          <t>统配</t>
        </is>
      </c>
      <c r="D1259" s="65" t="inlineStr">
        <is>
          <t>2021.01-2121.12</t>
        </is>
      </c>
      <c r="E1259" s="65" t="inlineStr">
        <is>
          <t>20个乡镇以及251个行政村</t>
        </is>
      </c>
      <c r="F1259" s="34" t="inlineStr">
        <is>
          <t>为全县20个乡镇251个行政村投资购置14方后装压缩垃圾车20辆、配套垃圾斗251个，电动三轮垃圾清运车251辆。</t>
        </is>
      </c>
      <c r="G1259" s="65" t="n">
        <v>1101.6</v>
      </c>
      <c r="H1259" s="34" t="inlineStr">
        <is>
          <t>改变农村环境脏、村貌乱、设施差、布局散的现象，改善人居环境。</t>
        </is>
      </c>
      <c r="I1259" s="65" t="n">
        <v>251</v>
      </c>
      <c r="J1259" s="164" t="n">
        <v>3.2</v>
      </c>
      <c r="K1259" s="164" t="n">
        <v>14.086</v>
      </c>
      <c r="L1259" s="65" t="inlineStr">
        <is>
          <t>住建局</t>
        </is>
      </c>
      <c r="M1259" s="65" t="inlineStr">
        <is>
          <t>各乡镇</t>
        </is>
      </c>
      <c r="N1259" s="65" t="n">
        <v>2020.12</v>
      </c>
      <c r="O1259" s="74" t="n"/>
    </row>
    <row r="1260" ht="31" customFormat="1" customHeight="1" s="2">
      <c r="A1260" s="32" t="inlineStr">
        <is>
          <t>（6）</t>
        </is>
      </c>
      <c r="B1260" s="65" t="inlineStr">
        <is>
          <t>环境整治</t>
        </is>
      </c>
      <c r="C1260" s="65" t="inlineStr">
        <is>
          <t>新建</t>
        </is>
      </c>
      <c r="D1260" s="65" t="inlineStr">
        <is>
          <t>2021.01-2121.12</t>
        </is>
      </c>
      <c r="E1260" s="65" t="inlineStr">
        <is>
          <t>甜水镇七里墩村</t>
        </is>
      </c>
      <c r="F1260" s="34" t="inlineStr">
        <is>
          <t>铺设居民点人行道彩砖1200平方米</t>
        </is>
      </c>
      <c r="G1260" s="65" t="n">
        <v>9.6</v>
      </c>
      <c r="H1260" s="34" t="inlineStr">
        <is>
          <t>改变农村环境脏、村貌乱、设施差、布局散的现象，改善人居环境。</t>
        </is>
      </c>
      <c r="I1260" s="65" t="n">
        <v>1</v>
      </c>
      <c r="J1260" s="164" t="n">
        <v>0.0122</v>
      </c>
      <c r="K1260" s="164" t="n">
        <v>0.0401</v>
      </c>
      <c r="L1260" s="65" t="inlineStr">
        <is>
          <t>民宗局</t>
        </is>
      </c>
      <c r="M1260" s="65" t="inlineStr">
        <is>
          <t>甜水镇</t>
        </is>
      </c>
      <c r="N1260" s="65" t="n">
        <v>2020.12</v>
      </c>
      <c r="O1260" s="74" t="n"/>
    </row>
    <row r="1261" ht="33" customFormat="1" customHeight="1" s="2">
      <c r="A1261" s="32" t="inlineStr">
        <is>
          <t>（7）</t>
        </is>
      </c>
      <c r="B1261" s="65" t="inlineStr">
        <is>
          <t>环境整治</t>
        </is>
      </c>
      <c r="C1261" s="65" t="inlineStr">
        <is>
          <t>新建</t>
        </is>
      </c>
      <c r="D1261" s="65" t="inlineStr">
        <is>
          <t>2021.01-2121.12</t>
        </is>
      </c>
      <c r="E1261" s="65" t="inlineStr">
        <is>
          <t>甜水镇七里墩村</t>
        </is>
      </c>
      <c r="F1261" s="34" t="inlineStr">
        <is>
          <t>购置垃圾桶43个，新建简易垃圾堆放场1个，新建公厕2座。</t>
        </is>
      </c>
      <c r="G1261" s="65" t="n">
        <v>24.795</v>
      </c>
      <c r="H1261" s="34" t="inlineStr">
        <is>
          <t>改变农村环境脏、村貌乱、设施差、布局散的现象，改善人居环境。</t>
        </is>
      </c>
      <c r="I1261" s="65" t="n">
        <v>1</v>
      </c>
      <c r="J1261" s="164" t="n">
        <v>0.0122</v>
      </c>
      <c r="K1261" s="164" t="n">
        <v>0.0401</v>
      </c>
      <c r="L1261" s="65" t="inlineStr">
        <is>
          <t>民宗局</t>
        </is>
      </c>
      <c r="M1261" s="65" t="inlineStr">
        <is>
          <t>甜水镇</t>
        </is>
      </c>
      <c r="N1261" s="65" t="n">
        <v>2020.12</v>
      </c>
      <c r="O1261" s="74" t="n"/>
    </row>
    <row r="1262" ht="150" customFormat="1" customHeight="1" s="5">
      <c r="A1262" s="32" t="inlineStr">
        <is>
          <t>（8）</t>
        </is>
      </c>
      <c r="B1262" s="65" t="inlineStr">
        <is>
          <t>耿湾乡四合塬排洪沟防护治理项目</t>
        </is>
      </c>
      <c r="C1262" s="65" t="inlineStr">
        <is>
          <t>新建</t>
        </is>
      </c>
      <c r="D1262" s="65" t="inlineStr">
        <is>
          <t>2021.01-2121.12</t>
        </is>
      </c>
      <c r="E1262" s="65" t="inlineStr">
        <is>
          <t>耿湾乡四合塬村</t>
        </is>
      </c>
      <c r="F1262" s="34" t="inlineStr">
        <is>
          <t>（一）①沟头防护工程：沟头修筑砖混防护墙1处，长350m,高1.5m;沟头修筑土质拦水埂300m;沟头修筑水平阶拦蓄工程172.8m³。②排洪工程：修建连接井1处，竖井1处，修建钢筋混凝土排水涵管（Dn800）280m，修建钢筋混凝土支座84m³,修建支沟道排水涵管（Dn600）24m,修建消力池1处，修建八字墙排水渠20m，修建HDPE多肋增强缠绕波纹管排洪设施600m。③沟道防护工程：主沟道修建混凝土谷防5处。④土方工程：排洪工程基础削坡16800m3，水毁沟道回填加固16800m3，坡面危险滑塌体削坡18000m3.（二）林草措施，①沟头乔木人工种草混交林：在沟头修筑的水平阶拦蓄工程内栽植油松林，种植紫花苜蓿面积2668m2，栽植油松889株。②山体削坡平台油松林：在沟头排水涵管两侧山体削坡平台内侧，栽植油松林200株。③沟道坡面乔灌混交林：在次主沟道及以上支沟道坡面栽植刺槐沙棘混交林60hm2。④沟道柳树防冲林：在排洪设施末端次主沟道底部栽植柳树防冲林4000株。在沟道埋植芦苇4000株。</t>
        </is>
      </c>
      <c r="G1262" s="65" t="n">
        <v>330</v>
      </c>
      <c r="H1262" s="34" t="inlineStr">
        <is>
          <t>加快农村基础设施建设，彻底改变农村环境脏、村貌乱、设施差、布局散的现象。改善人居环境。</t>
        </is>
      </c>
      <c r="I1262" s="65" t="n">
        <v>1</v>
      </c>
      <c r="J1262" s="164" t="n">
        <v>0.0248</v>
      </c>
      <c r="K1262" s="164" t="n">
        <v>0.0924</v>
      </c>
      <c r="L1262" s="65" t="inlineStr">
        <is>
          <t>耿湾乡</t>
        </is>
      </c>
      <c r="M1262" s="65" t="inlineStr">
        <is>
          <t>耿湾乡</t>
        </is>
      </c>
      <c r="N1262" s="65" t="n">
        <v>2020.12</v>
      </c>
      <c r="O1262" s="74" t="n"/>
    </row>
    <row r="1263" ht="34" customFormat="1" customHeight="1" s="2">
      <c r="A1263" s="53" t="inlineStr">
        <is>
          <t>(五)</t>
        </is>
      </c>
      <c r="B1263" s="55" t="inlineStr">
        <is>
          <t>林业改革发展</t>
        </is>
      </c>
      <c r="C1263" s="55" t="n"/>
      <c r="D1263" s="55" t="n"/>
      <c r="E1263" s="55" t="n"/>
      <c r="F1263" s="123" t="n"/>
      <c r="G1263" s="55">
        <f>SUM(G1264:G1271)</f>
        <v/>
      </c>
      <c r="H1263" s="123" t="n"/>
      <c r="I1263" s="55" t="n"/>
      <c r="J1263" s="168" t="n"/>
      <c r="K1263" s="168" t="n"/>
      <c r="L1263" s="55" t="n"/>
      <c r="M1263" s="55" t="n"/>
      <c r="N1263" s="55" t="n"/>
      <c r="O1263" s="94" t="n"/>
    </row>
    <row r="1264" ht="33.75" customFormat="1" customHeight="1" s="2">
      <c r="A1264" s="32" t="inlineStr">
        <is>
          <t>1.1</t>
        </is>
      </c>
      <c r="B1264" s="65" t="inlineStr">
        <is>
          <t>环县2021年中央财政森林抚育补助项目</t>
        </is>
      </c>
      <c r="C1264" s="65" t="inlineStr">
        <is>
          <t>新建</t>
        </is>
      </c>
      <c r="D1264" s="65" t="n">
        <v>2021</v>
      </c>
      <c r="E1264" s="65" t="inlineStr">
        <is>
          <t>毛井镇砖城子村</t>
        </is>
      </c>
      <c r="F1264" s="34" t="inlineStr">
        <is>
          <t>完成森林抚育10000亩。</t>
        </is>
      </c>
      <c r="G1264" s="65" t="n">
        <v>100</v>
      </c>
      <c r="H1264" s="34" t="inlineStr">
        <is>
          <t>通过实施该项目，可以有效改善林分结构，提高森林质量，促进森林健康生长，增强生态防护功能。</t>
        </is>
      </c>
      <c r="I1264" s="65" t="n">
        <v>1</v>
      </c>
      <c r="J1264" s="164" t="n">
        <v>0.021</v>
      </c>
      <c r="K1264" s="164" t="n">
        <v>0.1052</v>
      </c>
      <c r="L1264" s="65" t="inlineStr">
        <is>
          <t>自然资源局</t>
        </is>
      </c>
      <c r="M1264" s="65" t="inlineStr">
        <is>
          <t>自然资源局</t>
        </is>
      </c>
      <c r="N1264" s="65" t="n">
        <v>2020.12</v>
      </c>
      <c r="O1264" s="65" t="n"/>
    </row>
    <row r="1265" ht="33.75" customFormat="1" customHeight="1" s="2">
      <c r="A1265" s="32" t="inlineStr">
        <is>
          <t>2.1</t>
        </is>
      </c>
      <c r="B1265" s="65" t="inlineStr">
        <is>
          <t>环县2021年自主荒山造林项目</t>
        </is>
      </c>
      <c r="C1265" s="65" t="inlineStr">
        <is>
          <t>续建</t>
        </is>
      </c>
      <c r="D1265" s="65" t="n">
        <v>2021</v>
      </c>
      <c r="E1265" s="65" t="inlineStr">
        <is>
          <t>车道镇等乡镇</t>
        </is>
      </c>
      <c r="F1265" s="34" t="inlineStr">
        <is>
          <t>完成自主荒山造林40000亩。</t>
        </is>
      </c>
      <c r="G1265" s="65" t="n">
        <v>800</v>
      </c>
      <c r="H1265" s="34" t="inlineStr">
        <is>
          <t>通过实施该项目，进一步增加绿量，改善生态环境，有效发挥防风固沙、保持水土作用。</t>
        </is>
      </c>
      <c r="I1265" s="65" t="n">
        <v>31</v>
      </c>
      <c r="J1265" s="164" t="n">
        <v>0.645</v>
      </c>
      <c r="K1265" s="164" t="n">
        <v>2.89</v>
      </c>
      <c r="L1265" s="65" t="inlineStr">
        <is>
          <t>自然资源局</t>
        </is>
      </c>
      <c r="M1265" s="65" t="inlineStr">
        <is>
          <t>自然资源局</t>
        </is>
      </c>
      <c r="N1265" s="65" t="n">
        <v>2020.12</v>
      </c>
      <c r="O1265" s="65" t="n"/>
    </row>
    <row r="1266" ht="45" customFormat="1" customHeight="1" s="2">
      <c r="A1266" s="32" t="inlineStr">
        <is>
          <t>3.1</t>
        </is>
      </c>
      <c r="B1266" s="65" t="inlineStr">
        <is>
          <t>环县2021年三北退化林修复项目</t>
        </is>
      </c>
      <c r="C1266" s="65" t="inlineStr">
        <is>
          <t>新建</t>
        </is>
      </c>
      <c r="D1266" s="65" t="n">
        <v>2021</v>
      </c>
      <c r="E1266" s="65" t="inlineStr">
        <is>
          <t>毛井镇、芦家湾乡、环城镇</t>
        </is>
      </c>
      <c r="F1266" s="34" t="inlineStr">
        <is>
          <t>完成三北退化林修复30000亩。</t>
        </is>
      </c>
      <c r="G1266" s="65" t="n">
        <v>600</v>
      </c>
      <c r="H1266" s="34" t="inlineStr">
        <is>
          <t>通过实施该项目，可以有效改善退化林分，实现生态修复，促进森林健康生长，实现生物多样化发展，促进生态效益发挥。</t>
        </is>
      </c>
      <c r="I1266" s="65" t="n">
        <v>8</v>
      </c>
      <c r="J1266" s="164" t="n">
        <v>0.18</v>
      </c>
      <c r="K1266" s="164" t="n">
        <v>0.8122</v>
      </c>
      <c r="L1266" s="65" t="inlineStr">
        <is>
          <t>自然资源局</t>
        </is>
      </c>
      <c r="M1266" s="65" t="inlineStr">
        <is>
          <t>自然资源局</t>
        </is>
      </c>
      <c r="N1266" s="65" t="n">
        <v>2020.12</v>
      </c>
      <c r="O1266" s="65" t="n"/>
    </row>
    <row r="1267" ht="45" customFormat="1" customHeight="1" s="2">
      <c r="A1267" s="32" t="inlineStr">
        <is>
          <t>4.1</t>
        </is>
      </c>
      <c r="B1267" s="65" t="inlineStr">
        <is>
          <t>甘肃省环县甜水镇国家沙化土地封禁保护设施维护项目</t>
        </is>
      </c>
      <c r="C1267" s="65" t="inlineStr">
        <is>
          <t>续建</t>
        </is>
      </c>
      <c r="D1267" s="65" t="n">
        <v>2021</v>
      </c>
      <c r="E1267" s="65" t="inlineStr">
        <is>
          <t>甜水镇甜水街村、大良洼村、张铁村</t>
        </is>
      </c>
      <c r="F1267" s="34" t="inlineStr">
        <is>
          <t>增补替换固定界碑27座；养护固定界碑188座；维修损坏的警示标牌3座；养护警示标牌10座；增补替换刺丝围栏576根(3.456km)；对2946根刺丝围栏的固定桩进行涂色上漆。</t>
        </is>
      </c>
      <c r="G1267" s="65" t="n">
        <v>39.5713</v>
      </c>
      <c r="H1267" s="34" t="inlineStr">
        <is>
          <t>通过实施该项目，修补完善封禁保护设施，进一步提高沙化封禁区群众防沙治沙和环境保护意识，强化防沙管护水平。</t>
        </is>
      </c>
      <c r="I1267" s="65" t="n">
        <v>3</v>
      </c>
      <c r="J1267" s="164" t="n">
        <v>0.0678</v>
      </c>
      <c r="K1267" s="164" t="n">
        <v>0.3</v>
      </c>
      <c r="L1267" s="65" t="inlineStr">
        <is>
          <t>自然资源局</t>
        </is>
      </c>
      <c r="M1267" s="65" t="inlineStr">
        <is>
          <t>自然资源局</t>
        </is>
      </c>
      <c r="N1267" s="65" t="n">
        <v>2020.12</v>
      </c>
      <c r="O1267" s="65" t="n"/>
    </row>
    <row r="1268" ht="33.75" customFormat="1" customHeight="1" s="2">
      <c r="A1268" s="32" t="inlineStr">
        <is>
          <t>5.1</t>
        </is>
      </c>
      <c r="B1268" s="65" t="inlineStr">
        <is>
          <t>环县木钵-八珠（樊家川）县乡公路行道树栽植项目</t>
        </is>
      </c>
      <c r="C1268" s="65" t="inlineStr">
        <is>
          <t>新建</t>
        </is>
      </c>
      <c r="D1268" s="65" t="n">
        <v>2021</v>
      </c>
      <c r="E1268" s="65" t="inlineStr">
        <is>
          <t>环县</t>
        </is>
      </c>
      <c r="F1268" s="34" t="inlineStr">
        <is>
          <t>在木钵-八珠（樊家川）县乡公路沿线栽植樱花、云杉、金叶复叶槭等行道树30公里。</t>
        </is>
      </c>
      <c r="G1268" s="65" t="n">
        <v>320</v>
      </c>
      <c r="H1268" s="34" t="inlineStr">
        <is>
          <t>通过实施该项目，进一步改善道路周边生态环境，有效发挥防风固沙、美化环境等作用。</t>
        </is>
      </c>
      <c r="I1268" s="65" t="n">
        <v>7</v>
      </c>
      <c r="J1268" s="164" t="n">
        <v>0.1552</v>
      </c>
      <c r="K1268" s="164" t="n">
        <v>0.63</v>
      </c>
      <c r="L1268" s="65" t="inlineStr">
        <is>
          <t>自然资源局</t>
        </is>
      </c>
      <c r="M1268" s="65" t="inlineStr">
        <is>
          <t>自然资源局</t>
        </is>
      </c>
      <c r="N1268" s="65" t="n">
        <v>2020.12</v>
      </c>
      <c r="O1268" s="65" t="n"/>
    </row>
    <row r="1269" ht="33.75" customFormat="1" customHeight="1" s="2">
      <c r="A1269" s="32" t="inlineStr">
        <is>
          <t>6.1</t>
        </is>
      </c>
      <c r="B1269" s="65" t="inlineStr">
        <is>
          <t>环县2021年“一村万树”工程</t>
        </is>
      </c>
      <c r="C1269" s="65" t="inlineStr">
        <is>
          <t>新建</t>
        </is>
      </c>
      <c r="D1269" s="65" t="n">
        <v>2021</v>
      </c>
      <c r="E1269" s="65" t="inlineStr">
        <is>
          <t>甜水20个乡镇</t>
        </is>
      </c>
      <c r="F1269" s="34" t="inlineStr">
        <is>
          <t>建成“一村万树”达标村43个。</t>
        </is>
      </c>
      <c r="G1269" s="65" t="n">
        <v>705</v>
      </c>
      <c r="H1269" s="34" t="inlineStr">
        <is>
          <t>通过实施“一村万树”工程，全面提升乡村绿化美化水平，为推动乡村振兴提供生态保障。</t>
        </is>
      </c>
      <c r="I1269" s="65" t="n">
        <v>43</v>
      </c>
      <c r="J1269" s="164" t="n">
        <v>0.7911</v>
      </c>
      <c r="K1269" s="164" t="n">
        <v>3.264</v>
      </c>
      <c r="L1269" s="65" t="inlineStr">
        <is>
          <t>自然资源局</t>
        </is>
      </c>
      <c r="M1269" s="65" t="inlineStr">
        <is>
          <t>自然资源局</t>
        </is>
      </c>
      <c r="N1269" s="65" t="n">
        <v>2020.12</v>
      </c>
      <c r="O1269" s="65" t="n"/>
    </row>
    <row r="1270" ht="39" customFormat="1" customHeight="1" s="2">
      <c r="A1270" s="32" t="inlineStr">
        <is>
          <t>7.1</t>
        </is>
      </c>
      <c r="B1270" s="65" t="inlineStr">
        <is>
          <t>环县环城镇十八里村2021年荒山绿化项目</t>
        </is>
      </c>
      <c r="C1270" s="65" t="inlineStr">
        <is>
          <t>新建</t>
        </is>
      </c>
      <c r="D1270" s="65" t="n">
        <v>2021</v>
      </c>
      <c r="E1270" s="65" t="inlineStr">
        <is>
          <t>环城镇十八里村</t>
        </is>
      </c>
      <c r="F1270" s="34" t="inlineStr">
        <is>
          <t>完成荒山造林408亩。</t>
        </is>
      </c>
      <c r="G1270" s="65" t="n">
        <v>141.3803</v>
      </c>
      <c r="H1270" s="34" t="inlineStr">
        <is>
          <t>通过实施该项目，进一步改善周围生态环境，增强防护功能，实现绿色发展。</t>
        </is>
      </c>
      <c r="I1270" s="65" t="n">
        <v>1</v>
      </c>
      <c r="J1270" s="164" t="n">
        <v>0.0185</v>
      </c>
      <c r="K1270" s="164" t="n">
        <v>0.07489999999999999</v>
      </c>
      <c r="L1270" s="65" t="inlineStr">
        <is>
          <t>自然资源局</t>
        </is>
      </c>
      <c r="M1270" s="65" t="inlineStr">
        <is>
          <t>自然资源局</t>
        </is>
      </c>
      <c r="N1270" s="65" t="n">
        <v>2020.12</v>
      </c>
      <c r="O1270" s="65" t="n"/>
    </row>
    <row r="1271" ht="45" customFormat="1" customHeight="1" s="2">
      <c r="A1271" s="32" t="inlineStr">
        <is>
          <t>8.1</t>
        </is>
      </c>
      <c r="B1271" s="65" t="inlineStr">
        <is>
          <t>环县山城乡王山口子村营盘山土地整治项目</t>
        </is>
      </c>
      <c r="C1271" s="65" t="inlineStr">
        <is>
          <t>新建</t>
        </is>
      </c>
      <c r="D1271" s="65" t="n">
        <v>2021</v>
      </c>
      <c r="E1271" s="65" t="inlineStr">
        <is>
          <t>山城乡王山口子村</t>
        </is>
      </c>
      <c r="F1271" s="34" t="inlineStr">
        <is>
          <t>完成总建设规模2574.6亩，包括土地平整2325.45亩，田间道270米，生产路2150米。</t>
        </is>
      </c>
      <c r="G1271" s="65" t="n">
        <v>291</v>
      </c>
      <c r="H1271" s="34" t="inlineStr">
        <is>
          <t>通过实施该项目，进一步提高耕地质量，改善农业生产条件，优化农业产业结构，确保粮食增产，群众增收，促进区域经济发展。</t>
        </is>
      </c>
      <c r="I1271" s="65" t="n">
        <v>1</v>
      </c>
      <c r="J1271" s="164" t="n">
        <v>0.193</v>
      </c>
      <c r="K1271" s="164" t="n">
        <v>0.9532</v>
      </c>
      <c r="L1271" s="65" t="inlineStr">
        <is>
          <t>自然资源局</t>
        </is>
      </c>
      <c r="M1271" s="65" t="inlineStr">
        <is>
          <t>自然资源局</t>
        </is>
      </c>
      <c r="N1271" s="65" t="n">
        <v>2020.12</v>
      </c>
      <c r="O1271" s="65" t="n"/>
    </row>
    <row r="1272" ht="43" customFormat="1" customHeight="1" s="2">
      <c r="A1272" s="53" t="inlineStr">
        <is>
          <t>(五)</t>
        </is>
      </c>
      <c r="B1272" s="55" t="inlineStr">
        <is>
          <t>农网及动力电改造</t>
        </is>
      </c>
      <c r="C1272" s="65" t="n"/>
      <c r="D1272" s="65" t="n"/>
      <c r="E1272" s="65" t="n"/>
      <c r="F1272" s="34" t="n"/>
      <c r="G1272" s="65" t="n">
        <v>19200</v>
      </c>
      <c r="H1272" s="34" t="n"/>
      <c r="I1272" s="65" t="n"/>
      <c r="J1272" s="164" t="n"/>
      <c r="K1272" s="164" t="n"/>
      <c r="L1272" s="65" t="n"/>
      <c r="M1272" s="65" t="n"/>
      <c r="N1272" s="65" t="n"/>
      <c r="O1272" s="65" t="n"/>
    </row>
    <row r="1273" ht="45" customFormat="1" customHeight="1" s="2">
      <c r="A1273" s="98" t="n"/>
      <c r="B1273" s="98" t="inlineStr">
        <is>
          <t>2021年10千伏及以下配农网改造升级项目</t>
        </is>
      </c>
      <c r="C1273" s="98" t="inlineStr">
        <is>
          <t>新建</t>
        </is>
      </c>
      <c r="D1273" s="98" t="n">
        <v>2021</v>
      </c>
      <c r="E1273" s="98" t="inlineStr">
        <is>
          <t>环县</t>
        </is>
      </c>
      <c r="F1273" s="99" t="inlineStr">
        <is>
          <t>改造10千伏线路420.23km，0.4千伏线路1441.93km</t>
        </is>
      </c>
      <c r="G1273" s="98" t="n">
        <v>19200</v>
      </c>
      <c r="H1273" s="99" t="inlineStr">
        <is>
          <t>提升电能质量、优化网架结构</t>
        </is>
      </c>
      <c r="I1273" s="98" t="n">
        <v>44</v>
      </c>
      <c r="J1273" s="98" t="n">
        <v>0.97</v>
      </c>
      <c r="K1273" s="98" t="n">
        <v>4.372</v>
      </c>
      <c r="L1273" s="98" t="inlineStr">
        <is>
          <t>庆阳供电公司</t>
        </is>
      </c>
      <c r="M1273" s="98" t="inlineStr">
        <is>
          <t>环县供电公司</t>
        </is>
      </c>
      <c r="N1273" s="98" t="n">
        <v>2020.12</v>
      </c>
      <c r="O1273" s="65" t="n"/>
    </row>
    <row r="1274" ht="30" customFormat="1" customHeight="1" s="2">
      <c r="A1274" s="89" t="inlineStr">
        <is>
          <t>四</t>
        </is>
      </c>
      <c r="B1274" s="89" t="inlineStr">
        <is>
          <t>易地搬迁后扶</t>
        </is>
      </c>
      <c r="C1274" s="89" t="n"/>
      <c r="D1274" s="89" t="n"/>
      <c r="E1274" s="89" t="n"/>
      <c r="F1274" s="89" t="n"/>
      <c r="G1274" s="89">
        <f>G1275+G1300</f>
        <v/>
      </c>
      <c r="H1274" s="89" t="n"/>
      <c r="I1274" s="89" t="n"/>
      <c r="J1274" s="178" t="n"/>
      <c r="K1274" s="178" t="n"/>
      <c r="L1274" s="89" t="n"/>
      <c r="M1274" s="89" t="n"/>
      <c r="N1274" s="89" t="n"/>
      <c r="O1274" s="89" t="n"/>
    </row>
    <row r="1275" ht="36" customFormat="1" customHeight="1" s="2">
      <c r="A1275" s="53" t="inlineStr">
        <is>
          <t>（一）</t>
        </is>
      </c>
      <c r="B1275" s="55" t="inlineStr">
        <is>
          <t>后续基础设施和公共服务</t>
        </is>
      </c>
      <c r="C1275" s="55" t="n"/>
      <c r="D1275" s="55" t="n"/>
      <c r="E1275" s="55" t="n"/>
      <c r="F1275" s="123" t="n"/>
      <c r="G1275" s="55">
        <f>G1276</f>
        <v/>
      </c>
      <c r="H1275" s="123" t="n"/>
      <c r="I1275" s="55" t="n"/>
      <c r="J1275" s="168" t="n"/>
      <c r="K1275" s="168" t="n"/>
      <c r="L1275" s="55" t="n"/>
      <c r="M1275" s="55" t="n"/>
      <c r="N1275" s="55" t="n"/>
      <c r="O1275" s="94" t="n"/>
    </row>
    <row r="1276" ht="41" customFormat="1" customHeight="1" s="2">
      <c r="A1276" s="21" t="inlineStr">
        <is>
          <t>1.1</t>
        </is>
      </c>
      <c r="B1276" s="24" t="inlineStr">
        <is>
          <t>易地搬迁后续基础设施和公共服务设施项目合计</t>
        </is>
      </c>
      <c r="C1276" s="24" t="inlineStr">
        <is>
          <t>新建</t>
        </is>
      </c>
      <c r="D1276" s="24" t="inlineStr">
        <is>
          <t>2021.1-2021.12</t>
        </is>
      </c>
      <c r="E1276" s="24" t="inlineStr">
        <is>
          <t>各搬迁点</t>
        </is>
      </c>
      <c r="F1276" s="31" t="inlineStr">
        <is>
          <t>在个易地搬迁维修道路、院落、护坡等设施23处。</t>
        </is>
      </c>
      <c r="G1276" s="24">
        <f>SUM(G1277:G1299)</f>
        <v/>
      </c>
      <c r="H1276" s="31" t="inlineStr">
        <is>
          <t>稳固搬迁点地基基础，防止发生地质灾害。</t>
        </is>
      </c>
      <c r="I1276" s="24">
        <f>SUM(I1277:I1295)</f>
        <v/>
      </c>
      <c r="J1276" s="160">
        <f>SUM(J1277:J1295)</f>
        <v/>
      </c>
      <c r="K1276" s="160">
        <f>SUM(K1277:K1295)</f>
        <v/>
      </c>
      <c r="L1276" s="24">
        <f>SUM(L1277:L1295)</f>
        <v/>
      </c>
      <c r="M1276" s="24">
        <f>SUM(M1277:M1295)</f>
        <v/>
      </c>
      <c r="N1276" s="24" t="n"/>
      <c r="O1276" s="95" t="n"/>
    </row>
    <row r="1277" ht="41" customFormat="1" customHeight="1" s="2">
      <c r="A1277" s="32" t="inlineStr">
        <is>
          <t>（1）</t>
        </is>
      </c>
      <c r="B1277" s="65" t="inlineStr">
        <is>
          <t>罗山川乡大树塬村安置点护坡工程</t>
        </is>
      </c>
      <c r="C1277" s="65" t="inlineStr">
        <is>
          <t>新建</t>
        </is>
      </c>
      <c r="D1277" s="65" t="inlineStr">
        <is>
          <t>2021.1-2021.12</t>
        </is>
      </c>
      <c r="E1277" s="65" t="inlineStr">
        <is>
          <t>罗山川乡大树塬村</t>
        </is>
      </c>
      <c r="F1277" s="34" t="inlineStr">
        <is>
          <t>新建护坡985.56米（1#护坡总长765.56米，护坡高度介于1.20米_4.00米，2#护坡总长120米，高3.50米，3#护坡总长100米，高3.50米）</t>
        </is>
      </c>
      <c r="G1277" s="65" t="n">
        <v>100</v>
      </c>
      <c r="H1277" s="34" t="inlineStr">
        <is>
          <t>稳固搬迁点地基基础，防止发生地质灾害。</t>
        </is>
      </c>
      <c r="I1277" s="65" t="n">
        <v>1</v>
      </c>
      <c r="J1277" s="164" t="n">
        <v>0.0131</v>
      </c>
      <c r="K1277" s="164" t="n">
        <v>0.0692</v>
      </c>
      <c r="L1277" s="65" t="inlineStr">
        <is>
          <t>发改局</t>
        </is>
      </c>
      <c r="M1277" s="65" t="inlineStr">
        <is>
          <t>罗山川乡</t>
        </is>
      </c>
      <c r="N1277" s="65" t="n">
        <v>2020.12</v>
      </c>
      <c r="O1277" s="74" t="n"/>
    </row>
    <row r="1278" ht="37" customFormat="1" customHeight="1" s="2">
      <c r="A1278" s="32" t="inlineStr">
        <is>
          <t>（2）</t>
        </is>
      </c>
      <c r="B1278" s="65" t="inlineStr">
        <is>
          <t>洪德镇河连湾村陈巷安置点排水工程</t>
        </is>
      </c>
      <c r="C1278" s="65" t="inlineStr">
        <is>
          <t>新建</t>
        </is>
      </c>
      <c r="D1278" s="65" t="inlineStr">
        <is>
          <t>2021.1-2021.12</t>
        </is>
      </c>
      <c r="E1278" s="65" t="inlineStr">
        <is>
          <t>洪德镇河连湾村</t>
        </is>
      </c>
      <c r="F1278" s="34" t="inlineStr">
        <is>
          <t>压设排洪管网60米，混凝土浇筑排洪渠60米，土方回填10000立方米</t>
        </is>
      </c>
      <c r="G1278" s="65" t="n">
        <v>49</v>
      </c>
      <c r="H1278" s="34" t="inlineStr">
        <is>
          <t>稳固搬迁点地基基础，保护住房安全。</t>
        </is>
      </c>
      <c r="I1278" s="65" t="n">
        <v>1</v>
      </c>
      <c r="J1278" s="164" t="n">
        <v>0.0021</v>
      </c>
      <c r="K1278" s="164" t="n">
        <v>0.0102</v>
      </c>
      <c r="L1278" s="65" t="inlineStr">
        <is>
          <t>发改局</t>
        </is>
      </c>
      <c r="M1278" s="65" t="inlineStr">
        <is>
          <t>洪德镇</t>
        </is>
      </c>
      <c r="N1278" s="65" t="n">
        <v>2020.12</v>
      </c>
      <c r="O1278" s="74" t="n"/>
    </row>
    <row r="1279" ht="42" customFormat="1" customHeight="1" s="2">
      <c r="A1279" s="32" t="inlineStr">
        <is>
          <t>（3）</t>
        </is>
      </c>
      <c r="B1279" s="65" t="inlineStr">
        <is>
          <t>甜水镇甜水街村北街安置点天然气入户工程</t>
        </is>
      </c>
      <c r="C1279" s="65" t="inlineStr">
        <is>
          <t>新建</t>
        </is>
      </c>
      <c r="D1279" s="65" t="inlineStr">
        <is>
          <t>2021.1-2021.12</t>
        </is>
      </c>
      <c r="E1279" s="65" t="inlineStr">
        <is>
          <t>甜水镇甜水街村</t>
        </is>
      </c>
      <c r="F1279" s="34" t="inlineStr">
        <is>
          <t>实施187户天然气管网入户工程</t>
        </is>
      </c>
      <c r="G1279" s="65" t="n">
        <v>47</v>
      </c>
      <c r="H1279" s="34" t="inlineStr">
        <is>
          <t>解决群众冬季取暖、做饭用气等问题。</t>
        </is>
      </c>
      <c r="I1279" s="65" t="n">
        <v>1</v>
      </c>
      <c r="J1279" s="164" t="n">
        <v>0.0131</v>
      </c>
      <c r="K1279" s="164" t="n">
        <v>0.06619999999999999</v>
      </c>
      <c r="L1279" s="65" t="inlineStr">
        <is>
          <t>发改局</t>
        </is>
      </c>
      <c r="M1279" s="65" t="inlineStr">
        <is>
          <t>甜水镇</t>
        </is>
      </c>
      <c r="N1279" s="65" t="n">
        <v>2020.12</v>
      </c>
      <c r="O1279" s="74" t="n"/>
    </row>
    <row r="1280" ht="33.75" customFormat="1" customHeight="1" s="2">
      <c r="A1280" s="32" t="inlineStr">
        <is>
          <t>（4）</t>
        </is>
      </c>
      <c r="B1280" s="65" t="inlineStr">
        <is>
          <t>樊家川镇樊家川村东台安置点道路维修工程</t>
        </is>
      </c>
      <c r="C1280" s="65" t="inlineStr">
        <is>
          <t>新建</t>
        </is>
      </c>
      <c r="D1280" s="65" t="inlineStr">
        <is>
          <t>2021.1-2021.12</t>
        </is>
      </c>
      <c r="E1280" s="65" t="inlineStr">
        <is>
          <t>樊家川镇樊家川村</t>
        </is>
      </c>
      <c r="F1280" s="34" t="inlineStr">
        <is>
          <t>维修塌陷路基318立方米，维修路面120平方米，维修化粪池1座</t>
        </is>
      </c>
      <c r="G1280" s="65" t="n">
        <v>9</v>
      </c>
      <c r="H1280" s="34" t="inlineStr">
        <is>
          <t>完善基础设施，改善群众居住环境。</t>
        </is>
      </c>
      <c r="I1280" s="65" t="n">
        <v>1</v>
      </c>
      <c r="J1280" s="164" t="n">
        <v>0.0052</v>
      </c>
      <c r="K1280" s="164" t="n">
        <v>0.0283</v>
      </c>
      <c r="L1280" s="65" t="inlineStr">
        <is>
          <t>发改局</t>
        </is>
      </c>
      <c r="M1280" s="65" t="inlineStr">
        <is>
          <t>樊家川镇</t>
        </is>
      </c>
      <c r="N1280" s="65" t="n">
        <v>2020.12</v>
      </c>
      <c r="O1280" s="74" t="n"/>
    </row>
    <row r="1281" ht="62" customFormat="1" customHeight="1" s="2">
      <c r="A1281" s="32" t="inlineStr">
        <is>
          <t>（5）</t>
        </is>
      </c>
      <c r="B1281" s="65" t="inlineStr">
        <is>
          <t>毛井镇二条俭村雅阳洼水毁维修工程</t>
        </is>
      </c>
      <c r="C1281" s="65" t="inlineStr">
        <is>
          <t>新建</t>
        </is>
      </c>
      <c r="D1281" s="65" t="inlineStr">
        <is>
          <t>2021.1-2021.12</t>
        </is>
      </c>
      <c r="E1281" s="65" t="inlineStr">
        <is>
          <t>毛井镇二条俭村</t>
        </is>
      </c>
      <c r="F1281" s="34" t="inlineStr">
        <is>
          <t>拆除5米混凝土道路276.66米，透水砖硬化605.72平方米，树池92颗，道牙511.2米，检测井（平均1.2米）11座，500*700雨水口（0.8深）11座，官网270米，垃圾外用633.7立方米。新建5米混凝土道路276.66米，透水砖硬化605.72平方米，树池92颗，道牙511.2米，急流槽276.66米，安装太阳能路灯14座，土方翻夯2112.49平方米</t>
        </is>
      </c>
      <c r="G1281" s="65" t="n">
        <v>57</v>
      </c>
      <c r="H1281" s="34" t="inlineStr">
        <is>
          <t>完善基础设施，改善群众居住环境。</t>
        </is>
      </c>
      <c r="I1281" s="65" t="n">
        <v>1</v>
      </c>
      <c r="J1281" s="164" t="n">
        <v>0.0012</v>
      </c>
      <c r="K1281" s="164" t="n">
        <v>0.0043</v>
      </c>
      <c r="L1281" s="65" t="inlineStr">
        <is>
          <t>发改局</t>
        </is>
      </c>
      <c r="M1281" s="65" t="inlineStr">
        <is>
          <t>毛井镇</t>
        </is>
      </c>
      <c r="N1281" s="65" t="n">
        <v>2020.12</v>
      </c>
      <c r="O1281" s="74" t="n"/>
    </row>
    <row r="1282" ht="42" customFormat="1" customHeight="1" s="2">
      <c r="A1282" s="32" t="inlineStr">
        <is>
          <t>（6）</t>
        </is>
      </c>
      <c r="B1282" s="65" t="inlineStr">
        <is>
          <t>合道镇杨坪沟村高掌安置点基础设施维修工程</t>
        </is>
      </c>
      <c r="C1282" s="65" t="inlineStr">
        <is>
          <t>新建</t>
        </is>
      </c>
      <c r="D1282" s="65" t="inlineStr">
        <is>
          <t>2021.1-2021.12</t>
        </is>
      </c>
      <c r="E1282" s="65" t="inlineStr">
        <is>
          <t>合道镇杨坪沟村</t>
        </is>
      </c>
      <c r="F1282" s="34" t="inlineStr">
        <is>
          <t>新建护坡20米，混凝土硬化450平方米，配套排水设施</t>
        </is>
      </c>
      <c r="G1282" s="65" t="n">
        <v>30</v>
      </c>
      <c r="H1282" s="34" t="inlineStr">
        <is>
          <t>完善基础设施，改善群众居住环境。</t>
        </is>
      </c>
      <c r="I1282" s="65" t="n">
        <v>1</v>
      </c>
      <c r="J1282" s="164" t="n">
        <v>0.0015</v>
      </c>
      <c r="K1282" s="164" t="n">
        <v>0.0074</v>
      </c>
      <c r="L1282" s="65" t="inlineStr">
        <is>
          <t>发改局</t>
        </is>
      </c>
      <c r="M1282" s="65" t="inlineStr">
        <is>
          <t>合道镇</t>
        </is>
      </c>
      <c r="N1282" s="65" t="n">
        <v>2020.12</v>
      </c>
      <c r="O1282" s="74" t="n"/>
    </row>
    <row r="1283" ht="42" customFormat="1" customHeight="1" s="2">
      <c r="A1283" s="32" t="inlineStr">
        <is>
          <t>（7）</t>
        </is>
      </c>
      <c r="B1283" s="65" t="inlineStr">
        <is>
          <t>芦家湾乡宋家掌村安置点护坡及排水工程</t>
        </is>
      </c>
      <c r="C1283" s="65" t="inlineStr">
        <is>
          <t>新建</t>
        </is>
      </c>
      <c r="D1283" s="65" t="inlineStr">
        <is>
          <t>2021.1-2021.12</t>
        </is>
      </c>
      <c r="E1283" s="65" t="inlineStr">
        <is>
          <t>芦家湾乡宋家掌村</t>
        </is>
      </c>
      <c r="F1283" s="34" t="inlineStr">
        <is>
          <t>新建护坡270米，新建排水渠180米</t>
        </is>
      </c>
      <c r="G1283" s="65" t="n">
        <v>90</v>
      </c>
      <c r="H1283" s="34" t="inlineStr">
        <is>
          <t>稳固搬迁点地基基础，保护障房安全。</t>
        </is>
      </c>
      <c r="I1283" s="65" t="n">
        <v>1</v>
      </c>
      <c r="J1283" s="164" t="n">
        <v>0.0038</v>
      </c>
      <c r="K1283" s="164" t="n">
        <v>0.0201</v>
      </c>
      <c r="L1283" s="65" t="inlineStr">
        <is>
          <t>发改局</t>
        </is>
      </c>
      <c r="M1283" s="65" t="inlineStr">
        <is>
          <t>芦家湾乡</t>
        </is>
      </c>
      <c r="N1283" s="65" t="n">
        <v>2020.12</v>
      </c>
      <c r="O1283" s="74" t="n"/>
    </row>
    <row r="1284" ht="42" customFormat="1" customHeight="1" s="2">
      <c r="A1284" s="32" t="inlineStr">
        <is>
          <t>（8）</t>
        </is>
      </c>
      <c r="B1284" s="65" t="inlineStr">
        <is>
          <t>芦家湾乡杨新庄村范小掌安置点基础设施维修工程</t>
        </is>
      </c>
      <c r="C1284" s="65" t="inlineStr">
        <is>
          <t>新建</t>
        </is>
      </c>
      <c r="D1284" s="65" t="inlineStr">
        <is>
          <t>2021.1-2021.12</t>
        </is>
      </c>
      <c r="E1284" s="65" t="inlineStr">
        <is>
          <t>芦家湾乡杨新庄村</t>
        </is>
      </c>
      <c r="F1284" s="34" t="inlineStr">
        <is>
          <t>维修道路39米，维修院墙11米</t>
        </is>
      </c>
      <c r="G1284" s="65" t="n">
        <v>20</v>
      </c>
      <c r="H1284" s="34" t="inlineStr">
        <is>
          <t>完善基础设施，改善群众居住环境。</t>
        </is>
      </c>
      <c r="I1284" s="65" t="n">
        <v>1</v>
      </c>
      <c r="J1284" s="164" t="n">
        <v>0.0008</v>
      </c>
      <c r="K1284" s="164" t="n">
        <v>0.004</v>
      </c>
      <c r="L1284" s="65" t="inlineStr">
        <is>
          <t>发改局</t>
        </is>
      </c>
      <c r="M1284" s="65" t="inlineStr">
        <is>
          <t>芦家湾乡</t>
        </is>
      </c>
      <c r="N1284" s="65" t="n">
        <v>2020.12</v>
      </c>
      <c r="O1284" s="74" t="n"/>
    </row>
    <row r="1285" ht="42" customFormat="1" customHeight="1" s="2">
      <c r="A1285" s="32" t="inlineStr">
        <is>
          <t>（9）</t>
        </is>
      </c>
      <c r="B1285" s="65" t="inlineStr">
        <is>
          <t>车道镇元峁村三眼井安置点排水工程</t>
        </is>
      </c>
      <c r="C1285" s="65" t="inlineStr">
        <is>
          <t>新建</t>
        </is>
      </c>
      <c r="D1285" s="65" t="inlineStr">
        <is>
          <t>2021.1-2021.12</t>
        </is>
      </c>
      <c r="E1285" s="65" t="inlineStr">
        <is>
          <t>车道镇元峁村</t>
        </is>
      </c>
      <c r="F1285" s="34" t="inlineStr">
        <is>
          <t>改造排水渠300米，维修院落280平方米</t>
        </is>
      </c>
      <c r="G1285" s="65" t="n">
        <v>45</v>
      </c>
      <c r="H1285" s="34" t="inlineStr">
        <is>
          <t>改善搬迁群众居住条件，排除安全隐患。</t>
        </is>
      </c>
      <c r="I1285" s="65" t="n">
        <v>1</v>
      </c>
      <c r="J1285" s="164" t="n">
        <v>0.0016</v>
      </c>
      <c r="K1285" s="164" t="n">
        <v>0.0067</v>
      </c>
      <c r="L1285" s="65" t="inlineStr">
        <is>
          <t>发改局</t>
        </is>
      </c>
      <c r="M1285" s="65" t="inlineStr">
        <is>
          <t>车道镇</t>
        </is>
      </c>
      <c r="N1285" s="65" t="n">
        <v>2020.12</v>
      </c>
      <c r="O1285" s="74" t="n"/>
    </row>
    <row r="1286" ht="32" customFormat="1" customHeight="1" s="2">
      <c r="A1286" s="32" t="inlineStr">
        <is>
          <t>（10）</t>
        </is>
      </c>
      <c r="B1286" s="65" t="inlineStr">
        <is>
          <t>车道镇苦水掌村安置点护坡工程</t>
        </is>
      </c>
      <c r="C1286" s="65" t="inlineStr">
        <is>
          <t>新建</t>
        </is>
      </c>
      <c r="D1286" s="65" t="inlineStr">
        <is>
          <t>2021.1-2021.12</t>
        </is>
      </c>
      <c r="E1286" s="65" t="inlineStr">
        <is>
          <t>车道镇苦水掌村</t>
        </is>
      </c>
      <c r="F1286" s="34" t="inlineStr">
        <is>
          <t>实施24墙砖砌护坡1460平方米，并完成相关配套工程</t>
        </is>
      </c>
      <c r="G1286" s="65" t="n">
        <v>95</v>
      </c>
      <c r="H1286" s="34" t="inlineStr">
        <is>
          <t>改善搬迁群众居住条件，排除安全隐患。</t>
        </is>
      </c>
      <c r="I1286" s="65" t="n">
        <v>1</v>
      </c>
      <c r="J1286" s="164" t="n">
        <v>0.0184</v>
      </c>
      <c r="K1286" s="164" t="n">
        <v>0.0919</v>
      </c>
      <c r="L1286" s="65" t="inlineStr">
        <is>
          <t>发改局</t>
        </is>
      </c>
      <c r="M1286" s="65" t="inlineStr">
        <is>
          <t>车道镇</t>
        </is>
      </c>
      <c r="N1286" s="65" t="n">
        <v>2020.12</v>
      </c>
      <c r="O1286" s="74" t="n"/>
    </row>
    <row r="1287" ht="38" customFormat="1" customHeight="1" s="2">
      <c r="A1287" s="32" t="inlineStr">
        <is>
          <t>（11）</t>
        </is>
      </c>
      <c r="B1287" s="65" t="inlineStr">
        <is>
          <t>樊家川镇马骏滩村王河安置点道路硬化工程</t>
        </is>
      </c>
      <c r="C1287" s="65" t="inlineStr">
        <is>
          <t>新建</t>
        </is>
      </c>
      <c r="D1287" s="65" t="inlineStr">
        <is>
          <t>2021.1-2021.12</t>
        </is>
      </c>
      <c r="E1287" s="65" t="inlineStr">
        <is>
          <t>樊家川镇马骏滩村</t>
        </is>
      </c>
      <c r="F1287" s="34" t="inlineStr">
        <is>
          <t>新修水泥路300米，维修排水设施</t>
        </is>
      </c>
      <c r="G1287" s="65" t="n">
        <v>20</v>
      </c>
      <c r="H1287" s="34" t="inlineStr">
        <is>
          <t>完善基础设施，改善群众居住环境。</t>
        </is>
      </c>
      <c r="I1287" s="65" t="n">
        <v>1</v>
      </c>
      <c r="J1287" s="164" t="n">
        <v>0.001</v>
      </c>
      <c r="K1287" s="164" t="n">
        <v>0.004</v>
      </c>
      <c r="L1287" s="65" t="inlineStr">
        <is>
          <t>发改局</t>
        </is>
      </c>
      <c r="M1287" s="65" t="inlineStr">
        <is>
          <t>樊家川镇</t>
        </is>
      </c>
      <c r="N1287" s="65" t="n">
        <v>2020.12</v>
      </c>
      <c r="O1287" s="74" t="n"/>
    </row>
    <row r="1288" ht="42" customFormat="1" customHeight="1" s="2">
      <c r="A1288" s="32" t="inlineStr">
        <is>
          <t>（12）</t>
        </is>
      </c>
      <c r="B1288" s="65" t="inlineStr">
        <is>
          <t>天池乡曹李川村曹坪安置点排水口硬化及护坡维修工程</t>
        </is>
      </c>
      <c r="C1288" s="65" t="inlineStr">
        <is>
          <t>新建</t>
        </is>
      </c>
      <c r="D1288" s="65" t="inlineStr">
        <is>
          <t>2021.1-2021.12</t>
        </is>
      </c>
      <c r="E1288" s="65" t="inlineStr">
        <is>
          <t>天池乡曹李川村</t>
        </is>
      </c>
      <c r="F1288" s="34" t="inlineStr">
        <is>
          <t>排水口维修硬化50平方米，维修护坡15米</t>
        </is>
      </c>
      <c r="G1288" s="65" t="n">
        <v>50</v>
      </c>
      <c r="H1288" s="34" t="inlineStr">
        <is>
          <t>稳固搬迁点地基基础，保障住房安全。</t>
        </is>
      </c>
      <c r="I1288" s="65" t="n">
        <v>1</v>
      </c>
      <c r="J1288" s="164" t="n">
        <v>0.0019</v>
      </c>
      <c r="K1288" s="164" t="n">
        <v>0.008</v>
      </c>
      <c r="L1288" s="65" t="inlineStr">
        <is>
          <t>发改局</t>
        </is>
      </c>
      <c r="M1288" s="65" t="inlineStr">
        <is>
          <t>天池乡</t>
        </is>
      </c>
      <c r="N1288" s="65" t="n">
        <v>2020.12</v>
      </c>
      <c r="O1288" s="74" t="n"/>
    </row>
    <row r="1289" ht="39" customFormat="1" customHeight="1" s="2">
      <c r="A1289" s="32" t="inlineStr">
        <is>
          <t>（13）</t>
        </is>
      </c>
      <c r="B1289" s="65" t="inlineStr">
        <is>
          <t>天池乡井渠淌村冯渠安置点基础设施维修工程</t>
        </is>
      </c>
      <c r="C1289" s="65" t="inlineStr">
        <is>
          <t>新建</t>
        </is>
      </c>
      <c r="D1289" s="65" t="inlineStr">
        <is>
          <t>2021.1-2021.12</t>
        </is>
      </c>
      <c r="E1289" s="65" t="inlineStr">
        <is>
          <t>天池乡井渠淌村</t>
        </is>
      </c>
      <c r="F1289" s="34" t="inlineStr">
        <is>
          <t>新建护坡长183.5米，高9米，人行道拆除维修，渗水砖硬化120平方米，排水管线25米</t>
        </is>
      </c>
      <c r="G1289" s="65" t="n">
        <v>25</v>
      </c>
      <c r="H1289" s="34" t="inlineStr">
        <is>
          <t>完善基础设施，改善群众居住环境。</t>
        </is>
      </c>
      <c r="I1289" s="65" t="n">
        <v>1</v>
      </c>
      <c r="J1289" s="164" t="n">
        <v>0.025</v>
      </c>
      <c r="K1289" s="164" t="n">
        <v>0.012</v>
      </c>
      <c r="L1289" s="65" t="inlineStr">
        <is>
          <t>发改局</t>
        </is>
      </c>
      <c r="M1289" s="65" t="inlineStr">
        <is>
          <t>天池乡</t>
        </is>
      </c>
      <c r="N1289" s="65" t="n">
        <v>2020.12</v>
      </c>
      <c r="O1289" s="74" t="n"/>
    </row>
    <row r="1290" ht="27" customFormat="1" customHeight="1" s="2">
      <c r="A1290" s="32" t="inlineStr">
        <is>
          <t>（14）</t>
        </is>
      </c>
      <c r="B1290" s="65" t="inlineStr">
        <is>
          <t>合道镇唐台子村安置点基础设施维修工程</t>
        </is>
      </c>
      <c r="C1290" s="65" t="inlineStr">
        <is>
          <t>新建</t>
        </is>
      </c>
      <c r="D1290" s="65" t="inlineStr">
        <is>
          <t>2021.1-2021.12</t>
        </is>
      </c>
      <c r="E1290" s="65" t="inlineStr">
        <is>
          <t>合道镇唐台子村</t>
        </is>
      </c>
      <c r="F1290" s="34" t="inlineStr">
        <is>
          <t>维修农宅8户，拆除重建1户，文化广场维修等</t>
        </is>
      </c>
      <c r="G1290" s="65" t="n">
        <v>96</v>
      </c>
      <c r="H1290" s="34" t="inlineStr">
        <is>
          <t>完善基础设施，改善群众居住环境。</t>
        </is>
      </c>
      <c r="I1290" s="65" t="n">
        <v>1</v>
      </c>
      <c r="J1290" s="164" t="n">
        <v>0.0037</v>
      </c>
      <c r="K1290" s="164" t="n">
        <v>0.0167</v>
      </c>
      <c r="L1290" s="65" t="inlineStr">
        <is>
          <t>发改局</t>
        </is>
      </c>
      <c r="M1290" s="65" t="inlineStr">
        <is>
          <t>合道镇</t>
        </is>
      </c>
      <c r="N1290" s="65" t="n">
        <v>2020.12</v>
      </c>
      <c r="O1290" s="74" t="n"/>
    </row>
    <row r="1291" ht="69" customFormat="1" customHeight="1" s="2">
      <c r="A1291" s="32" t="inlineStr">
        <is>
          <t>（15）</t>
        </is>
      </c>
      <c r="B1291" s="65" t="inlineStr">
        <is>
          <t>天池乡碾盘岭村二合岔安置点水毁重建项目</t>
        </is>
      </c>
      <c r="C1291" s="65" t="inlineStr">
        <is>
          <t>新建</t>
        </is>
      </c>
      <c r="D1291" s="65" t="inlineStr">
        <is>
          <t>2021.1-2021.12</t>
        </is>
      </c>
      <c r="E1291" s="65" t="inlineStr">
        <is>
          <t>天池乡碾盘岭村</t>
        </is>
      </c>
      <c r="F1291" s="34" t="inlineStr">
        <is>
          <t>挖土方量19280立方米，填方量29.24立方米(费用14.95万元)，渗水砖硬化973.8平方米，路缘石173.5米，混凝土硬化65.8平方米，沥青路面修复72平方米，排水沟367米，给水管线103米，雨水管线244米，检查井16个，水表6个，阀门18个，拆除原有跌水井2座，院坪硬化106.07平方米，维修污水管线16米(费用57.94万元)。</t>
        </is>
      </c>
      <c r="G1291" s="65" t="n">
        <v>228</v>
      </c>
      <c r="H1291" s="34" t="inlineStr">
        <is>
          <t>加强易地搬迁基础设施建设，保障安置点群众居住的基本生活需求。</t>
        </is>
      </c>
      <c r="I1291" s="65" t="n">
        <v>1</v>
      </c>
      <c r="J1291" s="164" t="n">
        <v>0.0005999999999999999</v>
      </c>
      <c r="K1291" s="164" t="n">
        <v>0.0026</v>
      </c>
      <c r="L1291" s="65" t="inlineStr">
        <is>
          <t>发改局</t>
        </is>
      </c>
      <c r="M1291" s="65" t="inlineStr">
        <is>
          <t>天池乡</t>
        </is>
      </c>
      <c r="N1291" s="65" t="n">
        <v>2020.12</v>
      </c>
      <c r="O1291" s="74" t="n"/>
    </row>
    <row r="1292" ht="42" customFormat="1" customHeight="1" s="2">
      <c r="A1292" s="32" t="inlineStr">
        <is>
          <t>（16）</t>
        </is>
      </c>
      <c r="B1292" s="65" t="inlineStr">
        <is>
          <t>天池乡苏北岔村小庄渠安置点水毁重建项目</t>
        </is>
      </c>
      <c r="C1292" s="65" t="inlineStr">
        <is>
          <t>新建</t>
        </is>
      </c>
      <c r="D1292" s="65" t="inlineStr">
        <is>
          <t>2021.1-2021.12</t>
        </is>
      </c>
      <c r="E1292" s="65" t="inlineStr">
        <is>
          <t>天池乡苏北岔村</t>
        </is>
      </c>
      <c r="F1292" s="34" t="inlineStr">
        <is>
          <t>新建砖砌体结构平房3户12间248.75平方米，新建排洪渠长180.96米，消力池8.16平方米，雨水口一个，检查井13个，铺设透水砖及砂砾路面等配套工程</t>
        </is>
      </c>
      <c r="G1292" s="65" t="n">
        <v>57</v>
      </c>
      <c r="H1292" s="34" t="inlineStr">
        <is>
          <t>加强易地搬迁基础设施建设，保障安置点群众居住的基本生活需求。</t>
        </is>
      </c>
      <c r="I1292" s="65" t="n">
        <v>1</v>
      </c>
      <c r="J1292" s="164" t="n">
        <v>0.0003</v>
      </c>
      <c r="K1292" s="164" t="n">
        <v>0.0015</v>
      </c>
      <c r="L1292" s="65" t="inlineStr">
        <is>
          <t>发改局</t>
        </is>
      </c>
      <c r="M1292" s="65" t="inlineStr">
        <is>
          <t>天池乡</t>
        </is>
      </c>
      <c r="N1292" s="65" t="n">
        <v>2020.12</v>
      </c>
      <c r="O1292" s="74" t="n"/>
    </row>
    <row r="1293" ht="201" customFormat="1" customHeight="1" s="2">
      <c r="A1293" s="32" t="inlineStr">
        <is>
          <t>（17）</t>
        </is>
      </c>
      <c r="B1293" s="65" t="inlineStr">
        <is>
          <t>演武乡路家塬村安置点基础设施维修工程</t>
        </is>
      </c>
      <c r="C1293" s="65" t="inlineStr">
        <is>
          <t>新建</t>
        </is>
      </c>
      <c r="D1293" s="65" t="inlineStr">
        <is>
          <t>2021.1-2021.12</t>
        </is>
      </c>
      <c r="E1293" s="65" t="inlineStr">
        <is>
          <t>演武乡路家塬村</t>
        </is>
      </c>
      <c r="F1293" s="34" t="inlineStr">
        <is>
          <t>瓦子坪组主要维修工程拆除机砖大门门墩5.18立方米，拆除铁大门9.80平方米，拆除现浇混凝土矩形边沟（无盖板）39.00米，拆除预制混凝土路沿石31.00米，拆除渗水砖55.80平方米，拆除混凝土院坪19.68立方米，拆除机砖大门门墩6.57立方米，拆除铁大门2樘，拆除现浇混凝土过车盖板4.86立方米，机械开挖土方347.80立方米，整体拆除砖木结构瓦房（含基础）121.68平方米，新建机砖大门门墩2个，旗台台阶表面贴砖4.41平方米，新建现浇预制混凝土结构房屋两幢，总建筑面积126.40平方米，水渠加固58.50平方米，新建现浇混凝凝土水渠39米，路沿石安装31米，混凝土硬化187.00平方米，新建机砖大门门墩4个，现浇边沟含盖板3处，地基加固347.80平方米。
庄台组主要维修工程，拆除原有混凝土路沿石44.00米，拆除原有透水砖60.00平方米，拆除机砖围墙20.81立方米，拆除机砖砌筑门墩3.46立方米，拆除铁大门2樘，拆除混凝土院坪139.36平方米，拆除现浇混凝土地沟盖板5.80立方米，清理边沟垃圾2.9立方米，拆除路灯2盏，机械开挖土方360立方米，新建预制混凝土路沿石44.00米，新建渗水砖60.00平方米，新建机砖围墙28.90米，新建大门门墩3个，混凝土院坪硬化139.36平方米，现浇混凝土边沟盖板48.30米，安装原有路灯2盏，地基加固180.00平方米</t>
        </is>
      </c>
      <c r="G1293" s="65" t="n">
        <v>86</v>
      </c>
      <c r="H1293" s="34" t="inlineStr">
        <is>
          <t>全面治理排水渗水问题，有效防止塌陷、滑坡等自然灾害。</t>
        </is>
      </c>
      <c r="I1293" s="65" t="n">
        <v>1</v>
      </c>
      <c r="J1293" s="164" t="n">
        <v>0.0005999999999999999</v>
      </c>
      <c r="K1293" s="164" t="n">
        <v>0.0024</v>
      </c>
      <c r="L1293" s="65" t="inlineStr">
        <is>
          <t>发改局</t>
        </is>
      </c>
      <c r="M1293" s="65" t="inlineStr">
        <is>
          <t>演武乡</t>
        </is>
      </c>
      <c r="N1293" s="65" t="n">
        <v>2020.12</v>
      </c>
      <c r="O1293" s="74" t="n"/>
    </row>
    <row r="1294" ht="64" customFormat="1" customHeight="1" s="2">
      <c r="A1294" s="32" t="inlineStr">
        <is>
          <t>（18）</t>
        </is>
      </c>
      <c r="B1294" s="65" t="inlineStr">
        <is>
          <t>演武乡杨家洼村杨家洼安置点基础设施维修工程</t>
        </is>
      </c>
      <c r="C1294" s="65" t="inlineStr">
        <is>
          <t>新建</t>
        </is>
      </c>
      <c r="D1294" s="65" t="inlineStr">
        <is>
          <t>2021.1-2021.12</t>
        </is>
      </c>
      <c r="E1294" s="65" t="inlineStr">
        <is>
          <t>演武乡杨家洼村</t>
        </is>
      </c>
      <c r="F1294" s="34" t="inlineStr">
        <is>
          <t>拆除原有混凝土路沿石60米，拆除原有透水砖82.50平方米，拆除原有混凝土路面及住户门前路面310平方米，拆除原有现浇混凝凝土水渠70米，拆除电力电杆1根，新建混凝土路沿石60米，新建渗水砖82.50平方米，新建混凝土路面及住户门前路面310.00平方米，新建现浇混凝凝土水渠70米，重新安装电力电杆1根</t>
        </is>
      </c>
      <c r="G1294" s="65" t="n">
        <v>30</v>
      </c>
      <c r="H1294" s="34" t="inlineStr">
        <is>
          <t>全面治理沟头地段，有效防止塌陷、滑坡等自然灾害。</t>
        </is>
      </c>
      <c r="I1294" s="65" t="n">
        <v>1</v>
      </c>
      <c r="J1294" s="164" t="n">
        <v>0.0011</v>
      </c>
      <c r="K1294" s="164" t="n">
        <v>0.0047</v>
      </c>
      <c r="L1294" s="65" t="inlineStr">
        <is>
          <t>发改局</t>
        </is>
      </c>
      <c r="M1294" s="65" t="inlineStr">
        <is>
          <t>演武乡</t>
        </is>
      </c>
      <c r="N1294" s="65" t="n">
        <v>2020.12</v>
      </c>
      <c r="O1294" s="74" t="n"/>
    </row>
    <row r="1295" ht="45" customFormat="1" customHeight="1" s="2">
      <c r="A1295" s="32" t="inlineStr">
        <is>
          <t>（19）</t>
        </is>
      </c>
      <c r="B1295" s="65" t="inlineStr">
        <is>
          <t>环城镇张淌村易地扶贫搬迁安置点基础设施维修项目</t>
        </is>
      </c>
      <c r="C1295" s="65" t="inlineStr">
        <is>
          <t>新建</t>
        </is>
      </c>
      <c r="D1295" s="65" t="inlineStr">
        <is>
          <t>2021.1-2021.12</t>
        </is>
      </c>
      <c r="E1295" s="65" t="inlineStr">
        <is>
          <t>环城镇张淌村</t>
        </is>
      </c>
      <c r="F1295" s="34" t="inlineStr">
        <is>
          <t>地基开挖土方2010立方米，回填3:7灰土，拆除墙体，维修偏房50平方米，院坪硬化100平方米</t>
        </is>
      </c>
      <c r="G1295" s="65" t="n">
        <v>12</v>
      </c>
      <c r="H1295" s="34" t="inlineStr">
        <is>
          <t>解决农户住房安全隐患。</t>
        </is>
      </c>
      <c r="I1295" s="65" t="n">
        <v>1</v>
      </c>
      <c r="J1295" s="164" t="n">
        <v>0.0001</v>
      </c>
      <c r="K1295" s="164" t="n">
        <v>0.0003</v>
      </c>
      <c r="L1295" s="65" t="inlineStr">
        <is>
          <t>发改局</t>
        </is>
      </c>
      <c r="M1295" s="65" t="inlineStr">
        <is>
          <t>环城镇</t>
        </is>
      </c>
      <c r="N1295" s="65" t="n">
        <v>2020.12</v>
      </c>
      <c r="O1295" s="74" t="n"/>
    </row>
    <row r="1296" ht="45" customFormat="1" customHeight="1" s="2">
      <c r="A1296" s="32" t="inlineStr">
        <is>
          <t>（20）</t>
        </is>
      </c>
      <c r="B1296" s="65" t="inlineStr">
        <is>
          <t>环县秦团庄乡养殖小区道路硬化排污建设工程</t>
        </is>
      </c>
      <c r="C1296" s="65" t="inlineStr">
        <is>
          <t>新建</t>
        </is>
      </c>
      <c r="D1296" s="65" t="inlineStr">
        <is>
          <t>2021.1-2021.12</t>
        </is>
      </c>
      <c r="E1296" s="65" t="inlineStr">
        <is>
          <t>秦团庄乡新集子村</t>
        </is>
      </c>
      <c r="F1296" s="34" t="inlineStr">
        <is>
          <t>硬化养殖小区内道路2公里，配套完善小区内水、电以及绿化、亮化、道路硬化等附属工程</t>
        </is>
      </c>
      <c r="G1296" s="65" t="n">
        <v>365</v>
      </c>
      <c r="H1296" s="34" t="inlineStr">
        <is>
          <t>完善养殖小区内基础设施建设，巩固拓展脱贫攻坚成果，推进产业发展的有效措施。</t>
        </is>
      </c>
      <c r="I1296" s="65" t="n">
        <v>1</v>
      </c>
      <c r="J1296" s="164" t="n">
        <v>0.0235</v>
      </c>
      <c r="K1296" s="164" t="n">
        <v>0.1069</v>
      </c>
      <c r="L1296" s="65" t="inlineStr">
        <is>
          <t>发改局</t>
        </is>
      </c>
      <c r="M1296" s="65" t="inlineStr">
        <is>
          <t>秦团庄乡</t>
        </is>
      </c>
      <c r="N1296" s="65" t="n">
        <v>2020.12</v>
      </c>
      <c r="O1296" s="74" t="n"/>
    </row>
    <row r="1297" ht="67.5" customFormat="1" customHeight="1" s="2">
      <c r="A1297" s="32" t="inlineStr">
        <is>
          <t>（21）</t>
        </is>
      </c>
      <c r="B1297" s="65" t="inlineStr">
        <is>
          <t>八珠乡八珠塬村乡村特色旅游发展项目</t>
        </is>
      </c>
      <c r="C1297" s="65" t="inlineStr">
        <is>
          <t>新建</t>
        </is>
      </c>
      <c r="D1297" s="65" t="inlineStr">
        <is>
          <t>2021.1-2021.12</t>
        </is>
      </c>
      <c r="E1297" s="65" t="inlineStr">
        <is>
          <t>八珠乡八珠塬村</t>
        </is>
      </c>
      <c r="F1297" s="34" t="inlineStr">
        <is>
          <t>建成花卉观赏园1处，栽植万寿菊、马鞭草、百日红等14个花卉品种，建成“八珠传说”主题公园1座，建成游乐场1处。入股环县腾汛农业发展有限公司，入股资金主要用于发展乡村旅游产业，入股期限为3年，3年后入股资金退回村集体，每年按入股资金的6%为村集体分红。</t>
        </is>
      </c>
      <c r="G1297" s="65" t="n">
        <v>300</v>
      </c>
      <c r="H1297" s="34" t="inlineStr">
        <is>
          <t>八珠乡八珠塬村村级集体经济发展资金200万元，入股环县腾汛农业发展有限公司，入股资金主要用于发展乡村旅游产业，入股期限为3年，3年后入股资金退回村集体，每年按入股资金的6%为村集体分红。</t>
        </is>
      </c>
      <c r="I1297" s="65" t="n">
        <v>1</v>
      </c>
      <c r="J1297" s="164" t="n">
        <v>0.0158</v>
      </c>
      <c r="K1297" s="164" t="n">
        <v>0.07679999999999999</v>
      </c>
      <c r="L1297" s="65" t="inlineStr">
        <is>
          <t>发改局</t>
        </is>
      </c>
      <c r="M1297" s="65" t="inlineStr">
        <is>
          <t>八珠乡</t>
        </is>
      </c>
      <c r="N1297" s="65" t="n">
        <v>2020.12</v>
      </c>
      <c r="O1297" s="74" t="n"/>
    </row>
    <row r="1298" ht="54" customFormat="1" customHeight="1" s="2">
      <c r="A1298" s="32" t="inlineStr">
        <is>
          <t>（22）</t>
        </is>
      </c>
      <c r="B1298" s="29" t="inlineStr">
        <is>
          <t>环县南湫乡易地搬迁点集中供热站改造提升项目</t>
        </is>
      </c>
      <c r="C1298" s="65" t="inlineStr">
        <is>
          <t>新建</t>
        </is>
      </c>
      <c r="D1298" s="65" t="inlineStr">
        <is>
          <t>2021.1-2021.12</t>
        </is>
      </c>
      <c r="E1298" s="29" t="inlineStr">
        <is>
          <t>南湫乡洪涝池村</t>
        </is>
      </c>
      <c r="F1298" s="62" t="inlineStr">
        <is>
          <t>加装烟气在线监测系统1套、脱硝装置1套，拆除危旧钢烟囱并新建烟囱1座，老城区铺设供热主管线450m，支管线1380m，检查井35个</t>
        </is>
      </c>
      <c r="G1298" s="29" t="n">
        <v>200</v>
      </c>
      <c r="H1298" s="62" t="inlineStr">
        <is>
          <t>为390户搬迁户提供集中供热设施。</t>
        </is>
      </c>
      <c r="I1298" s="29" t="n">
        <v>1</v>
      </c>
      <c r="J1298" s="163" t="n">
        <v>0.039</v>
      </c>
      <c r="K1298" s="163" t="n">
        <v>0.1824</v>
      </c>
      <c r="L1298" s="29" t="inlineStr">
        <is>
          <t>发改局</t>
        </is>
      </c>
      <c r="M1298" s="29" t="inlineStr">
        <is>
          <t>南湫乡</t>
        </is>
      </c>
      <c r="N1298" s="65" t="n">
        <v>2020.12</v>
      </c>
      <c r="O1298" s="74" t="n"/>
    </row>
    <row r="1299" ht="54" customFormat="1" customHeight="1" s="2">
      <c r="A1299" s="32" t="inlineStr">
        <is>
          <t>（23）</t>
        </is>
      </c>
      <c r="B1299" s="29" t="inlineStr">
        <is>
          <t>环县八珠乡八珠塬村2021年以工代赈示范工程</t>
        </is>
      </c>
      <c r="C1299" s="65" t="inlineStr">
        <is>
          <t>新建</t>
        </is>
      </c>
      <c r="D1299" s="65" t="inlineStr">
        <is>
          <t>2021.1-2021.12</t>
        </is>
      </c>
      <c r="E1299" s="29" t="inlineStr">
        <is>
          <t>八珠乡八珠塬村</t>
        </is>
      </c>
      <c r="F1299" s="62" t="inlineStr">
        <is>
          <t>新建小型淤地坝2座；新修梯田147亩、拦水埂5398.5米；新建施工便道1条，长度897米，混凝土排水渠897米，过路涵2处；造林1845亩。</t>
        </is>
      </c>
      <c r="G1299" s="29" t="n">
        <v>550</v>
      </c>
      <c r="H1299" s="62" t="inlineStr">
        <is>
          <t>善乡村基础设施和公共服务设施条件，解决出行难及运输问题</t>
        </is>
      </c>
      <c r="I1299" s="29" t="n">
        <v>1</v>
      </c>
      <c r="J1299" s="163" t="n">
        <v>0.0444</v>
      </c>
      <c r="K1299" s="163" t="n">
        <v>0.172</v>
      </c>
      <c r="L1299" s="29" t="inlineStr">
        <is>
          <t>发改局</t>
        </is>
      </c>
      <c r="M1299" s="29" t="inlineStr">
        <is>
          <t>八珠乡</t>
        </is>
      </c>
      <c r="N1299" s="65" t="n">
        <v>2020.12</v>
      </c>
      <c r="O1299" s="74" t="n"/>
    </row>
    <row r="1300" ht="34" customFormat="1" customHeight="1" s="2">
      <c r="A1300" s="53" t="inlineStr">
        <is>
          <t>（二）</t>
        </is>
      </c>
      <c r="B1300" s="55" t="inlineStr">
        <is>
          <t>易地扶贫搬迁贴息</t>
        </is>
      </c>
      <c r="C1300" s="55" t="n"/>
      <c r="D1300" s="55" t="n"/>
      <c r="E1300" s="55" t="n"/>
      <c r="F1300" s="123" t="n"/>
      <c r="G1300" s="55" t="n">
        <v>200</v>
      </c>
      <c r="H1300" s="123" t="n"/>
      <c r="I1300" s="55" t="n"/>
      <c r="J1300" s="168" t="n"/>
      <c r="K1300" s="168" t="n"/>
      <c r="L1300" s="55" t="n"/>
      <c r="M1300" s="55" t="n"/>
      <c r="N1300" s="55" t="n"/>
      <c r="O1300" s="94" t="n"/>
    </row>
    <row r="1301" ht="30" customFormat="1" customHeight="1" s="2">
      <c r="A1301" s="21" t="inlineStr">
        <is>
          <t>1.1</t>
        </is>
      </c>
      <c r="B1301" s="24" t="inlineStr">
        <is>
          <t>易地扶贫搬迁贴息</t>
        </is>
      </c>
      <c r="C1301" s="24" t="inlineStr">
        <is>
          <t>新建</t>
        </is>
      </c>
      <c r="D1301" s="24" t="n">
        <v>2021</v>
      </c>
      <c r="E1301" s="24" t="inlineStr">
        <is>
          <t>20个乡镇</t>
        </is>
      </c>
      <c r="F1301" s="31" t="inlineStr">
        <is>
          <t>易地扶贫搬迁贴息资金200万元</t>
        </is>
      </c>
      <c r="G1301" s="24" t="n">
        <v>200</v>
      </c>
      <c r="H1301" s="31" t="inlineStr">
        <is>
          <t>解决贫困群众易地扶贫搬迁资金短缺问题。</t>
        </is>
      </c>
      <c r="I1301" s="24" t="n">
        <v>23</v>
      </c>
      <c r="J1301" s="160" t="n">
        <v>0.0373</v>
      </c>
      <c r="K1301" s="160" t="n">
        <v>0.1679</v>
      </c>
      <c r="L1301" s="24" t="inlineStr">
        <is>
          <t>发改局</t>
        </is>
      </c>
      <c r="M1301" s="24" t="n"/>
      <c r="N1301" s="24" t="n">
        <v>2020.12</v>
      </c>
      <c r="O1301" s="95" t="n"/>
    </row>
    <row r="1302" ht="26" customFormat="1" customHeight="1" s="2">
      <c r="A1302" s="89" t="inlineStr">
        <is>
          <t>五</t>
        </is>
      </c>
      <c r="B1302" s="89" t="inlineStr">
        <is>
          <t>巩固三保障成果</t>
        </is>
      </c>
      <c r="C1302" s="148" t="n"/>
      <c r="D1302" s="89" t="n"/>
      <c r="E1302" s="89" t="n"/>
      <c r="F1302" s="89" t="n"/>
      <c r="G1302" s="89">
        <f>G1303+G1388+G1390+G1393</f>
        <v/>
      </c>
      <c r="H1302" s="89" t="n"/>
      <c r="I1302" s="89" t="n"/>
      <c r="J1302" s="178" t="n"/>
      <c r="K1302" s="178" t="n"/>
      <c r="L1302" s="89" t="n"/>
      <c r="M1302" s="89" t="n"/>
      <c r="N1302" s="89" t="n"/>
      <c r="O1302" s="89" t="n"/>
    </row>
    <row r="1303" ht="26" customFormat="1" customHeight="1" s="2">
      <c r="A1303" s="127" t="inlineStr">
        <is>
          <t>（一）</t>
        </is>
      </c>
      <c r="B1303" s="127" t="inlineStr">
        <is>
          <t>安全饮水方面</t>
        </is>
      </c>
      <c r="C1303" s="127" t="n"/>
      <c r="D1303" s="127" t="n"/>
      <c r="E1303" s="127" t="n"/>
      <c r="F1303" s="127" t="n"/>
      <c r="G1303" s="127">
        <f>G1304+G1325+G1341+G1362+G1366+G1387</f>
        <v/>
      </c>
      <c r="H1303" s="127" t="n"/>
      <c r="I1303" s="127" t="n"/>
      <c r="J1303" s="187" t="n"/>
      <c r="K1303" s="187" t="n"/>
      <c r="L1303" s="127" t="n"/>
      <c r="M1303" s="127" t="n"/>
      <c r="N1303" s="127" t="n"/>
      <c r="O1303" s="127" t="n"/>
    </row>
    <row r="1304" ht="34" customHeight="1" s="145">
      <c r="A1304" s="21" t="inlineStr">
        <is>
          <t>1.1</t>
        </is>
      </c>
      <c r="B1304" s="24" t="inlineStr">
        <is>
          <t>场窖、小电井工程</t>
        </is>
      </c>
      <c r="C1304" s="24" t="inlineStr">
        <is>
          <t xml:space="preserve">新建 </t>
        </is>
      </c>
      <c r="D1304" s="24" t="inlineStr">
        <is>
          <t>2021.03-2021.12</t>
        </is>
      </c>
      <c r="E1304" s="24" t="inlineStr">
        <is>
          <t>20个乡镇</t>
        </is>
      </c>
      <c r="F1304" s="31" t="inlineStr">
        <is>
          <t>新建一场一窖911处、砖砌窖306眼、集流场82处、小电井249眼</t>
        </is>
      </c>
      <c r="G1304" s="24" t="n">
        <v>663.3</v>
      </c>
      <c r="H1304" s="31" t="inlineStr">
        <is>
          <t>保障1548户外出务工返乡人员的饮水</t>
        </is>
      </c>
      <c r="I1304" s="24" t="n">
        <v>178</v>
      </c>
      <c r="J1304" s="160" t="n">
        <v>0.1548</v>
      </c>
      <c r="K1304" s="160" t="n">
        <v>0.6607</v>
      </c>
      <c r="L1304" s="24" t="inlineStr">
        <is>
          <t>水务局</t>
        </is>
      </c>
      <c r="M1304" s="24" t="inlineStr">
        <is>
          <t>各乡镇</t>
        </is>
      </c>
      <c r="N1304" s="24" t="n">
        <v>2020.12</v>
      </c>
      <c r="O1304" s="24" t="n"/>
    </row>
    <row r="1305" ht="61" customHeight="1" s="145">
      <c r="A1305" s="32" t="inlineStr">
        <is>
          <t>(1)</t>
        </is>
      </c>
      <c r="B1305" s="65" t="inlineStr">
        <is>
          <t>场窖、小电井工程</t>
        </is>
      </c>
      <c r="C1305" s="65" t="inlineStr">
        <is>
          <t xml:space="preserve">新建 </t>
        </is>
      </c>
      <c r="D1305" s="65" t="inlineStr">
        <is>
          <t>2021.03-2021.12</t>
        </is>
      </c>
      <c r="E1305" s="65" t="inlineStr">
        <is>
          <t>八珠乡</t>
        </is>
      </c>
      <c r="F1305" s="34" t="inlineStr">
        <is>
          <t xml:space="preserve"> 新建一场一窖27处、砖砌窖6眼、小电井22眼， 其中：八珠塬村一场一窖2处、砖砌窖1眼；白塬村一场一窖5处、砖砌窖4眼；曹塬村一场一窖4处、砖砌窖1眼；湫坝沟村一场一窖1处；马莲掌村一场一窖1处；塔尔咀村一场一窖6处、小电井19眼；瓦崾岘村一场一窖1处；杏树沟村一场一窖7处、小电井3眼。</t>
        </is>
      </c>
      <c r="G1305" s="65" t="n">
        <v>24.1</v>
      </c>
      <c r="H1305" s="34" t="inlineStr">
        <is>
          <t>保障55户外出务工返乡人员的饮水</t>
        </is>
      </c>
      <c r="I1305" s="65" t="n">
        <v>8</v>
      </c>
      <c r="J1305" s="164" t="n">
        <v>0.0055</v>
      </c>
      <c r="K1305" s="164" t="n">
        <v>0.0252</v>
      </c>
      <c r="L1305" s="65" t="inlineStr">
        <is>
          <t>水务局</t>
        </is>
      </c>
      <c r="M1305" s="65" t="inlineStr">
        <is>
          <t>八珠乡</t>
        </is>
      </c>
      <c r="N1305" s="65" t="n">
        <v>2020.12</v>
      </c>
      <c r="O1305" s="65" t="n"/>
    </row>
    <row r="1306" ht="89" customHeight="1" s="145">
      <c r="A1306" s="32" t="inlineStr">
        <is>
          <t>(2)</t>
        </is>
      </c>
      <c r="B1306" s="65" t="inlineStr">
        <is>
          <t>场窖、小电井工程</t>
        </is>
      </c>
      <c r="C1306" s="65" t="inlineStr">
        <is>
          <t xml:space="preserve">新建 </t>
        </is>
      </c>
      <c r="D1306" s="65" t="inlineStr">
        <is>
          <t>2021.03-2021.12</t>
        </is>
      </c>
      <c r="E1306" s="65" t="inlineStr">
        <is>
          <t>车道镇</t>
        </is>
      </c>
      <c r="F1306" s="34" t="inlineStr">
        <is>
          <t>新建一场一窖159、砖砌窖15眼、集流场10处、小电井38眼，其中：安掌村一场一窖43处、砖砌窖4眼、集流场2处、小电井2眼；代掌村一场一窖74处、砖砌窖6眼；吊渠村一场一窖2处、小电井1眼；苦水掌村一场一窖5处；刘渠村一场一窖5处；刘园子村一场一窖3处、集流场4处、小电井1眼；双庙村一场一窖6处；万安村一场一窖8处；魏洼村一场一窖6处、集流场4处；杨掌村一场一窖1处、小电井2眼；元峁村一场一窖6处、小电井8眼；红台村砖砌窖1眼、小电井1眼；王西掌村砖砌窖4眼、小电井3眼；陈掌村小电井20眼。</t>
        </is>
      </c>
      <c r="G1306" s="65" t="n">
        <v>101.2</v>
      </c>
      <c r="H1306" s="34" t="inlineStr">
        <is>
          <t>保障222户外出务工返乡人员的饮水</t>
        </is>
      </c>
      <c r="I1306" s="65" t="n">
        <v>14</v>
      </c>
      <c r="J1306" s="164" t="n">
        <v>0.0222</v>
      </c>
      <c r="K1306" s="164" t="n">
        <v>0.07969999999999999</v>
      </c>
      <c r="L1306" s="65" t="inlineStr">
        <is>
          <t>水务局</t>
        </is>
      </c>
      <c r="M1306" s="65" t="inlineStr">
        <is>
          <t>车道镇</t>
        </is>
      </c>
      <c r="N1306" s="65" t="n">
        <v>2020.12</v>
      </c>
      <c r="O1306" s="65" t="n"/>
    </row>
    <row r="1307" ht="57" customFormat="1" customHeight="1" s="2">
      <c r="A1307" s="128" t="inlineStr">
        <is>
          <t>(3)</t>
        </is>
      </c>
      <c r="B1307" s="143" t="inlineStr">
        <is>
          <t>场窖、小电井工程</t>
        </is>
      </c>
      <c r="C1307" s="143" t="inlineStr">
        <is>
          <t xml:space="preserve">新建 </t>
        </is>
      </c>
      <c r="D1307" s="143" t="inlineStr">
        <is>
          <t>2021.03-2021.12</t>
        </is>
      </c>
      <c r="E1307" s="143" t="inlineStr">
        <is>
          <t>樊家川镇</t>
        </is>
      </c>
      <c r="F1307" s="122" t="inlineStr">
        <is>
          <t>新建一场一窖27处、砖砌窖28眼、小电井5眼，：其中，樊家川村一场一窖5处、砖砌窖1眼；郝集村一场一窖7处；李崾岘村一场一窖6处、砖砌窖1眼、集流场1处、小电井1眼；马骏滩村一场一窖4处、砖砌窖2眼、小电井4眼；慕家河村一场一窖1处、砖砌窖17眼；闫塬村一场一窖3处、砖砌窖5眼；长城村一场一窖1处、砖砌窖2眼。</t>
        </is>
      </c>
      <c r="G1307" s="143" t="n">
        <v>23.9</v>
      </c>
      <c r="H1307" s="122" t="inlineStr">
        <is>
          <t>保障60户外出务工返乡人员的饮水</t>
        </is>
      </c>
      <c r="I1307" s="143" t="n">
        <v>8</v>
      </c>
      <c r="J1307" s="188" t="n">
        <v>0.006</v>
      </c>
      <c r="K1307" s="188" t="n">
        <v>0.0266</v>
      </c>
      <c r="L1307" s="143" t="inlineStr">
        <is>
          <t>水务局</t>
        </is>
      </c>
      <c r="M1307" s="143" t="inlineStr">
        <is>
          <t>樊家川镇</t>
        </is>
      </c>
      <c r="N1307" s="65" t="n">
        <v>2020.12</v>
      </c>
      <c r="O1307" s="143" t="n"/>
    </row>
    <row r="1308" ht="97" customHeight="1" s="145">
      <c r="A1308" s="32" t="inlineStr">
        <is>
          <t>(4)</t>
        </is>
      </c>
      <c r="B1308" s="65" t="inlineStr">
        <is>
          <t>场窖、小电井工程</t>
        </is>
      </c>
      <c r="C1308" s="65" t="inlineStr">
        <is>
          <t xml:space="preserve">新建 </t>
        </is>
      </c>
      <c r="D1308" s="65" t="inlineStr">
        <is>
          <t>2021.03-2021.12</t>
        </is>
      </c>
      <c r="E1308" s="65" t="inlineStr">
        <is>
          <t>耿湾乡</t>
        </is>
      </c>
      <c r="F1308" s="34" t="inlineStr">
        <is>
          <t>新建一场一窖75处、砖砌窖46眼、集流场10处、小电井10眼，其中：郜庄村一场一窖1处；耿河村一场一窖7处、砖砌窖8眼、集流场2处；韩老庄村一场一窖8处、砖砌窖3眼；郝东掌村一场一窖9处；黑城岔村一场一窖4处、砖砌窖1眼、集流场2处、小电井5眼；潘掌村一场一窖15处、砖砌窖3眼、集流场2处、小电井5眼；四合原村一场一窖3处、砖砌窖1眼；桃树掌村一场一窖11处、砖砌窖15眼、集流场4处；天桥村一场一窖3处、砖砌窖4眼；万湾村一场一窖4处、砖砌窖2眼；许掌村一场一窖3处、砖砌窖2眼；早流渠村一场一窖2处、砖砌窖3眼、集流场3处；张台村一场一窖6处、砖砌窖4眼。</t>
        </is>
      </c>
      <c r="G1308" s="65" t="n">
        <v>57.3</v>
      </c>
      <c r="H1308" s="34" t="inlineStr">
        <is>
          <t>保障141户外出务工返乡人员的饮水</t>
        </is>
      </c>
      <c r="I1308" s="65" t="n">
        <v>12</v>
      </c>
      <c r="J1308" s="164" t="n">
        <v>0.0141</v>
      </c>
      <c r="K1308" s="164" t="n">
        <v>0.066</v>
      </c>
      <c r="L1308" s="65" t="inlineStr">
        <is>
          <t>水务局</t>
        </is>
      </c>
      <c r="M1308" s="65" t="inlineStr">
        <is>
          <t>耿湾乡</t>
        </is>
      </c>
      <c r="N1308" s="65" t="n">
        <v>2020.12</v>
      </c>
      <c r="O1308" s="65" t="n"/>
    </row>
    <row r="1309" ht="104" customHeight="1" s="145">
      <c r="A1309" s="32" t="inlineStr">
        <is>
          <t>(5)</t>
        </is>
      </c>
      <c r="B1309" s="65" t="inlineStr">
        <is>
          <t>场窖、小电井工程</t>
        </is>
      </c>
      <c r="C1309" s="65" t="inlineStr">
        <is>
          <t xml:space="preserve">新建* </t>
        </is>
      </c>
      <c r="D1309" s="65" t="inlineStr">
        <is>
          <t>2021.03-2021.12</t>
        </is>
      </c>
      <c r="E1309" s="65" t="inlineStr">
        <is>
          <t>合道镇</t>
        </is>
      </c>
      <c r="F1309" s="34" t="inlineStr">
        <is>
          <t>新建一场一窖109处、砖砌窖44眼、集流场28处，其中：常崾岘村一场一窖10处、砖砌窖6眼；大路洼村一场一窖6处、砖砌窖1眼、集流场2处；何家坪村一场一窖3处、砖砌窖4眼、集流场1处；红崖洼村一场一窖9处、砖砌窖4眼、集流场14处；梁坪村一场一窖3处、砖砌窖3眼、集流场1处；尚西坪村一场一窖7处、砖砌窖11眼、集流场9处；沈家岭村一场一窖12处、砖砌窖8眼；唐台子村一场一窖13处；陶洼子村一场一窖5处；瓦天沟村一场一窖11处；辛坪村一场一窖4处；杨坪沟村一场一窖2处、砖砌窖3眼；寨子坪村一场一窖7处、砖砌窖4眼；赵台村一场一窖2处、集流场1处；朱家塬村一场一窖15处。</t>
        </is>
      </c>
      <c r="G1309" s="65" t="n">
        <v>73.3</v>
      </c>
      <c r="H1309" s="34" t="inlineStr">
        <is>
          <t>保障181户外出务工返乡人员的饮水</t>
        </is>
      </c>
      <c r="I1309" s="65" t="n">
        <v>15</v>
      </c>
      <c r="J1309" s="164" t="n">
        <v>0.0181</v>
      </c>
      <c r="K1309" s="164" t="n">
        <v>0.0833</v>
      </c>
      <c r="L1309" s="65" t="inlineStr">
        <is>
          <t>水务局</t>
        </is>
      </c>
      <c r="M1309" s="65" t="inlineStr">
        <is>
          <t>合道镇</t>
        </is>
      </c>
      <c r="N1309" s="65" t="n">
        <v>2020.12</v>
      </c>
      <c r="O1309" s="65" t="n"/>
    </row>
    <row r="1310" ht="84" customHeight="1" s="145">
      <c r="A1310" s="32" t="inlineStr">
        <is>
          <t>(6)</t>
        </is>
      </c>
      <c r="B1310" s="65" t="inlineStr">
        <is>
          <t>场窖、小电井工程</t>
        </is>
      </c>
      <c r="C1310" s="65" t="inlineStr">
        <is>
          <t xml:space="preserve">新建 </t>
        </is>
      </c>
      <c r="D1310" s="65" t="inlineStr">
        <is>
          <t>2021.03-2021.12</t>
        </is>
      </c>
      <c r="E1310" s="65" t="inlineStr">
        <is>
          <t>洪德镇</t>
        </is>
      </c>
      <c r="F1310" s="34" t="inlineStr">
        <is>
          <t>新建一场一窖60处、砖砌窖8眼、集流场10处、，其中：     耿塬畔村一场一窖4处、砖砌窖2眼、集流场3处；河连湾村一场一窖1处；洪德街村一场一窖5处、砖砌窖1眼、集流场1处；寇河村一场一窖1处；李塬村一场一窖1处；梁岔村一场一窖7处；苗河村一场一窖17处、集流场1处；私盐路村一场一窖3处、集流场2处；苏长沟村场一窖7处、集流场2处；肖关村一场一窖1处；新集子村一场一窖5处、砖砌窖4眼、集流场1处；许旗村一场一窖6处；赵洼村一场一窖2处；马塬村砖砌窖1眼。</t>
        </is>
      </c>
      <c r="G1310" s="65" t="n">
        <v>34.4</v>
      </c>
      <c r="H1310" s="34" t="inlineStr">
        <is>
          <t xml:space="preserve">保障78户外出务工返乡人员的饮水 
</t>
        </is>
      </c>
      <c r="I1310" s="65" t="n">
        <v>14</v>
      </c>
      <c r="J1310" s="164" t="n">
        <v>0.0078</v>
      </c>
      <c r="K1310" s="164" t="n">
        <v>0.0341</v>
      </c>
      <c r="L1310" s="65" t="inlineStr">
        <is>
          <t>水务局</t>
        </is>
      </c>
      <c r="M1310" s="65" t="inlineStr">
        <is>
          <t>洪德镇</t>
        </is>
      </c>
      <c r="N1310" s="65" t="n">
        <v>2020.12</v>
      </c>
      <c r="O1310" s="65" t="n"/>
    </row>
    <row r="1311" ht="63" customHeight="1" s="145">
      <c r="A1311" s="32" t="inlineStr">
        <is>
          <t>(7)</t>
        </is>
      </c>
      <c r="B1311" s="65" t="inlineStr">
        <is>
          <t>场窖、小电井工程</t>
        </is>
      </c>
      <c r="C1311" s="65" t="inlineStr">
        <is>
          <t xml:space="preserve">新建 </t>
        </is>
      </c>
      <c r="D1311" s="65" t="inlineStr">
        <is>
          <t>2021.03-2021.12</t>
        </is>
      </c>
      <c r="E1311" s="65" t="inlineStr">
        <is>
          <t>虎洞镇</t>
        </is>
      </c>
      <c r="F1311" s="34" t="inlineStr">
        <is>
          <t>新建一场一窖36处、砖砌窖8眼、集流场2处，其中：半个城村一场一窖4处、集流场1处；常兆台村一场一窖6处、砖砌窖3眼；贾驿村一场一窖3处；金庄塬村一场一窖1处；刘解掌村一场一窖6处；砂井子村一场一窖11处、集流场1处；张家湾村一场一窖5处；魏家河村砖砌窖4眼；张大掌村砖砌窖1眼。</t>
        </is>
      </c>
      <c r="G1311" s="65" t="n">
        <v>20.8</v>
      </c>
      <c r="H1311" s="34" t="inlineStr">
        <is>
          <t>保障46户外出务工返乡人员的饮水</t>
        </is>
      </c>
      <c r="I1311" s="65" t="n">
        <v>9</v>
      </c>
      <c r="J1311" s="164" t="n">
        <v>0.0046</v>
      </c>
      <c r="K1311" s="164" t="n">
        <v>0.0203</v>
      </c>
      <c r="L1311" s="65" t="inlineStr">
        <is>
          <t>水务局</t>
        </is>
      </c>
      <c r="M1311" s="65" t="inlineStr">
        <is>
          <t>虎洞镇</t>
        </is>
      </c>
      <c r="N1311" s="65" t="n">
        <v>2020.12</v>
      </c>
      <c r="O1311" s="65" t="n"/>
    </row>
    <row r="1312" ht="60" customHeight="1" s="145">
      <c r="A1312" s="32" t="inlineStr">
        <is>
          <t>(8)</t>
        </is>
      </c>
      <c r="B1312" s="65" t="inlineStr">
        <is>
          <t>场窖、小电井工程</t>
        </is>
      </c>
      <c r="C1312" s="65" t="inlineStr">
        <is>
          <t xml:space="preserve">新建 </t>
        </is>
      </c>
      <c r="D1312" s="65" t="inlineStr">
        <is>
          <t>2021.03-2021.12</t>
        </is>
      </c>
      <c r="E1312" s="65" t="inlineStr">
        <is>
          <t>环城镇</t>
        </is>
      </c>
      <c r="F1312" s="34" t="inlineStr">
        <is>
          <t>新建一场一窖45处、砖砌窖5眼、小电井1眼，其中：北郭塬村一场一窖3处、砖砌窖1眼；漫塬村一场一窖4处；宁老庄村一场一窖9处；西川村一场一窖3处、小电井1眼；肖川村一场一窖7处、砖砌窖2眼；杨庙掌村一场一窖10处；鸳鸯沟村一场一窖1处；张滩滩村一场一窖2处；赵小掌村一场一窖6处、砖砌窖2眼。</t>
        </is>
      </c>
      <c r="G1312" s="65" t="n">
        <v>24.4</v>
      </c>
      <c r="H1312" s="34" t="inlineStr">
        <is>
          <t xml:space="preserve">保障51户外出务工返乡人员的饮水 </t>
        </is>
      </c>
      <c r="I1312" s="65" t="n">
        <v>9</v>
      </c>
      <c r="J1312" s="164" t="n">
        <v>0.0051</v>
      </c>
      <c r="K1312" s="164" t="n">
        <v>0.0225</v>
      </c>
      <c r="L1312" s="65" t="inlineStr">
        <is>
          <t>水务局</t>
        </is>
      </c>
      <c r="M1312" s="65" t="inlineStr">
        <is>
          <t>环城镇</t>
        </is>
      </c>
      <c r="N1312" s="65" t="n">
        <v>2020.12</v>
      </c>
      <c r="O1312" s="65" t="n"/>
    </row>
    <row r="1313" ht="82" customHeight="1" s="145">
      <c r="A1313" s="32" t="inlineStr">
        <is>
          <t>(9)</t>
        </is>
      </c>
      <c r="B1313" s="65" t="inlineStr">
        <is>
          <t>场窖、小电井工程</t>
        </is>
      </c>
      <c r="C1313" s="65" t="inlineStr">
        <is>
          <t xml:space="preserve">新建 </t>
        </is>
      </c>
      <c r="D1313" s="65" t="inlineStr">
        <is>
          <t>2021.03-2021.12</t>
        </is>
      </c>
      <c r="E1313" s="65" t="inlineStr">
        <is>
          <t>芦家湾乡</t>
        </is>
      </c>
      <c r="F1313" s="34" t="inlineStr">
        <is>
          <t>新建一场一窖58处、砖砌窖72眼、集流场4处、小电井47眼，其中：大堡条村砖砌窖1眼；花儿掌村一场一窖9处、砖砌窖2眼、小电井5眼；庙儿掌村一场一窖2处、砖砌窖37眼；盘龙村一场一窖2处、砖砌窖2眼；宋家掌村一场一窖1处、小电井6眼；桃李湾村一场一窖6处、砖砌窖3眼；王庄村一场一窖13处；小堡条村一场一窖8处、砖砌窖1眼、集流场1处、小电井6眼；杨新庄一场一窖17处、砖砌窖26眼、集流场3处、小电井30眼。</t>
        </is>
      </c>
      <c r="G1313" s="65" t="n">
        <v>70.2</v>
      </c>
      <c r="H1313" s="34" t="inlineStr">
        <is>
          <t>保障181户外出务工返乡人员的饮水</t>
        </is>
      </c>
      <c r="I1313" s="65" t="n">
        <v>9</v>
      </c>
      <c r="J1313" s="164" t="n">
        <v>0.0181</v>
      </c>
      <c r="K1313" s="164" t="n">
        <v>0.0815</v>
      </c>
      <c r="L1313" s="65" t="inlineStr">
        <is>
          <t>水务局</t>
        </is>
      </c>
      <c r="M1313" s="65" t="inlineStr">
        <is>
          <t>芦家湾乡</t>
        </is>
      </c>
      <c r="N1313" s="65" t="n">
        <v>2020.12</v>
      </c>
      <c r="O1313" s="65" t="n"/>
    </row>
    <row r="1314" ht="51" customHeight="1" s="145">
      <c r="A1314" s="32" t="inlineStr">
        <is>
          <t>(10)</t>
        </is>
      </c>
      <c r="B1314" s="65" t="inlineStr">
        <is>
          <t>场窖、小电井工程</t>
        </is>
      </c>
      <c r="C1314" s="65" t="inlineStr">
        <is>
          <t xml:space="preserve">新建 </t>
        </is>
      </c>
      <c r="D1314" s="65" t="inlineStr">
        <is>
          <t>2021.03-2021.12</t>
        </is>
      </c>
      <c r="E1314" s="65" t="inlineStr">
        <is>
          <t>罗山川乡</t>
        </is>
      </c>
      <c r="F1314" s="34" t="inlineStr">
        <is>
          <t>新建一场一窖13处、砖砌窖4眼，其中：大树塬村一场一窖5处、砖砌窖2眼；光明村一场一窖2处；兰家掌村一场一窖2处、砖砌窖1眼；龙柏山村一场一窖1处；山水湾村一场一窖1处；西阳洼村一场一窖2处、砖砌窖1眼。</t>
        </is>
      </c>
      <c r="G1314" s="65" t="n">
        <v>7.7</v>
      </c>
      <c r="H1314" s="34" t="inlineStr">
        <is>
          <t>保障17户外出务工返乡人员的饮水</t>
        </is>
      </c>
      <c r="I1314" s="65" t="n">
        <v>6</v>
      </c>
      <c r="J1314" s="164" t="n">
        <v>0.0017</v>
      </c>
      <c r="K1314" s="164" t="n">
        <v>0.0069</v>
      </c>
      <c r="L1314" s="65" t="inlineStr">
        <is>
          <t>水务局</t>
        </is>
      </c>
      <c r="M1314" s="65" t="inlineStr">
        <is>
          <t>罗山川乡</t>
        </is>
      </c>
      <c r="N1314" s="65" t="n">
        <v>2020.12</v>
      </c>
      <c r="O1314" s="65" t="n"/>
    </row>
    <row r="1315" ht="60" customHeight="1" s="145">
      <c r="A1315" s="32" t="inlineStr">
        <is>
          <t>(11)</t>
        </is>
      </c>
      <c r="B1315" s="65" t="inlineStr">
        <is>
          <t>场窖、小电井工程</t>
        </is>
      </c>
      <c r="C1315" s="65" t="inlineStr">
        <is>
          <t xml:space="preserve">新建 </t>
        </is>
      </c>
      <c r="D1315" s="65" t="inlineStr">
        <is>
          <t>2021.03-2021.12</t>
        </is>
      </c>
      <c r="E1315" s="65" t="inlineStr">
        <is>
          <t>毛井镇</t>
        </is>
      </c>
      <c r="F1315" s="34" t="inlineStr">
        <is>
          <t>新建一场一窖24处、砖砌窖3眼、小电井1眼，其中：大户掌村一场一窖1处；丁连掌村一场一窖1处、砖砌窖3眼、小电井1眼；高家洼村一场一窖3处；红糜湾村一场一窖3处；马趟村一场一窖8处；乔崾岘村一场一窖2处；山西掌村一场一窖5处；施家滩村一场一窖1处。</t>
        </is>
      </c>
      <c r="G1315" s="65" t="n">
        <v>13.3</v>
      </c>
      <c r="H1315" s="34" t="inlineStr">
        <is>
          <t>保障28户外出返乡人员的饮水</t>
        </is>
      </c>
      <c r="I1315" s="65" t="n">
        <v>8</v>
      </c>
      <c r="J1315" s="164" t="n">
        <v>0.0028</v>
      </c>
      <c r="K1315" s="164" t="n">
        <v>0.0121</v>
      </c>
      <c r="L1315" s="65" t="inlineStr">
        <is>
          <t>水务局</t>
        </is>
      </c>
      <c r="M1315" s="65" t="inlineStr">
        <is>
          <t>毛井镇</t>
        </is>
      </c>
      <c r="N1315" s="65" t="n">
        <v>2020.12</v>
      </c>
      <c r="O1315" s="65" t="n"/>
    </row>
    <row r="1316" ht="36" customHeight="1" s="145">
      <c r="A1316" s="32" t="inlineStr">
        <is>
          <t>(12)</t>
        </is>
      </c>
      <c r="B1316" s="65" t="inlineStr">
        <is>
          <t>场窖、小电井工程</t>
        </is>
      </c>
      <c r="C1316" s="65" t="inlineStr">
        <is>
          <t xml:space="preserve">新建 </t>
        </is>
      </c>
      <c r="D1316" s="65" t="inlineStr">
        <is>
          <t>2021.03-2021.12</t>
        </is>
      </c>
      <c r="E1316" s="65" t="inlineStr">
        <is>
          <t>木钵镇</t>
        </is>
      </c>
      <c r="F1316" s="34" t="inlineStr">
        <is>
          <t>新建一场一窖18处，其中：曹旗村一场一窖1处；邓寨子村一场一窖1处；二合塬村一场一窖2处；郭西掌村一场一窖5处；水坝滩村一场一窖9处。</t>
        </is>
      </c>
      <c r="G1316" s="65" t="n">
        <v>9</v>
      </c>
      <c r="H1316" s="34" t="inlineStr">
        <is>
          <t>保障18户外出务工返乡人员的饮水</t>
        </is>
      </c>
      <c r="I1316" s="65" t="n">
        <v>4</v>
      </c>
      <c r="J1316" s="164" t="n">
        <v>0.0018</v>
      </c>
      <c r="K1316" s="164" t="n">
        <v>0.0081</v>
      </c>
      <c r="L1316" s="65" t="inlineStr">
        <is>
          <t>水务局</t>
        </is>
      </c>
      <c r="M1316" s="65" t="inlineStr">
        <is>
          <t>木钵镇</t>
        </is>
      </c>
      <c r="N1316" s="65" t="n">
        <v>2020.12</v>
      </c>
      <c r="O1316" s="65" t="n"/>
    </row>
    <row r="1317" ht="43" customHeight="1" s="145">
      <c r="A1317" s="32" t="inlineStr">
        <is>
          <t>(13)</t>
        </is>
      </c>
      <c r="B1317" s="65" t="inlineStr">
        <is>
          <t>场窖、小电井工程</t>
        </is>
      </c>
      <c r="C1317" s="65" t="inlineStr">
        <is>
          <t xml:space="preserve">新建 </t>
        </is>
      </c>
      <c r="D1317" s="65" t="inlineStr">
        <is>
          <t>2021.03-2021.12</t>
        </is>
      </c>
      <c r="E1317" s="65" t="inlineStr">
        <is>
          <t>南湫乡</t>
        </is>
      </c>
      <c r="F1317" s="34" t="inlineStr">
        <is>
          <t>新建一场一窖20处、砖砌窖8眼、集流场6处，其中：代家洼村一场一窖6处、集流场6处；党家洼村一场一窖3处；花儿山村一场一窖3处；双井子村一场一窖4处、砖砌窖6眼；杨兴堡子村一场一窖2处、砖砌窖2眼；岳后渠村一场一窖2处。</t>
        </is>
      </c>
      <c r="G1317" s="65" t="n">
        <v>13.6</v>
      </c>
      <c r="H1317" s="34" t="inlineStr">
        <is>
          <t>保障34户外出务工返乡人员的饮水</t>
        </is>
      </c>
      <c r="I1317" s="65" t="n">
        <v>6</v>
      </c>
      <c r="J1317" s="164" t="n">
        <v>0.0034</v>
      </c>
      <c r="K1317" s="164" t="n">
        <v>0.0134</v>
      </c>
      <c r="L1317" s="65" t="inlineStr">
        <is>
          <t>水务局</t>
        </is>
      </c>
      <c r="M1317" s="65" t="inlineStr">
        <is>
          <t>南湫乡</t>
        </is>
      </c>
      <c r="N1317" s="65" t="n">
        <v>2020.12</v>
      </c>
      <c r="O1317" s="65" t="n"/>
    </row>
    <row r="1318" ht="60" customHeight="1" s="145">
      <c r="A1318" s="32" t="inlineStr">
        <is>
          <t>(14)</t>
        </is>
      </c>
      <c r="B1318" s="65" t="inlineStr">
        <is>
          <t>场窖、小电井工程</t>
        </is>
      </c>
      <c r="C1318" s="65" t="inlineStr">
        <is>
          <t xml:space="preserve">新建 </t>
        </is>
      </c>
      <c r="D1318" s="65" t="inlineStr">
        <is>
          <t>2021.03-2021.12</t>
        </is>
      </c>
      <c r="E1318" s="65" t="inlineStr">
        <is>
          <t>秦团庄乡</t>
        </is>
      </c>
      <c r="F1318" s="34" t="inlineStr">
        <is>
          <t>新建一场一窖38处、砖砌窖11眼、集流场3处，其中：贾塬村一场一窖3处、砖砌窖1眼、集流场1处；南掌堡子村一场一窖30处、砖砌窖2眼、集流场2处；秦团庄村一场一窖1处、砖砌窖1眼；王团庄村一场一窖2处；新峁村一场一窖2处、砖砌窖3眼；白塬畔村砖砌窖4眼。</t>
        </is>
      </c>
      <c r="G1318" s="65" t="n">
        <v>22.9</v>
      </c>
      <c r="H1318" s="34" t="inlineStr">
        <is>
          <t>保障52户外出务工返乡人员的饮水</t>
        </is>
      </c>
      <c r="I1318" s="65" t="n">
        <v>6</v>
      </c>
      <c r="J1318" s="164" t="n">
        <v>0.0052</v>
      </c>
      <c r="K1318" s="164" t="n">
        <v>0.0229</v>
      </c>
      <c r="L1318" s="65" t="inlineStr">
        <is>
          <t>水务局</t>
        </is>
      </c>
      <c r="M1318" s="65" t="inlineStr">
        <is>
          <t>秦团庄乡</t>
        </is>
      </c>
      <c r="N1318" s="65" t="n">
        <v>2020.12</v>
      </c>
      <c r="O1318" s="65" t="n"/>
    </row>
    <row r="1319" ht="97" customHeight="1" s="145">
      <c r="A1319" s="32" t="inlineStr">
        <is>
          <t>(15)</t>
        </is>
      </c>
      <c r="B1319" s="65" t="inlineStr">
        <is>
          <t>场窖、小电井工程</t>
        </is>
      </c>
      <c r="C1319" s="65" t="inlineStr">
        <is>
          <t xml:space="preserve">新建 </t>
        </is>
      </c>
      <c r="D1319" s="65" t="inlineStr">
        <is>
          <t>2021.03-2021.12</t>
        </is>
      </c>
      <c r="E1319" s="65" t="inlineStr">
        <is>
          <t>曲子镇</t>
        </is>
      </c>
      <c r="F1319" s="34" t="inlineStr">
        <is>
          <t>新建一场一窖105处、砖砌窖40眼、集流场6处、小电井52眼，其中：高李湾村一场一窖13处、砖砌窖1眼、集流场3处；金村寺村一场一窖9处、砖砌窖9眼、集流场3处、小电井3眼、；金盆掌村一场一窖6处、砖砌窖9眼、小电井8眼；刘旗村一场一窖3处、小电井1眼；楼房子村一场一窖2处、小电井2眼；孟家寨村一场一窖1处、砖砌窖5眼；宋家塬村一场一窖4处；五里桥村一场一窖8处、砖砌窖2眼；西沟村一场一窖24处、砖砌窖12眼、小电井14眼；小庄子村一场一窖19处、砖砌窖1眼、小电井24眼；许家塬村一场一窖12处；油坊塬村一场一窖4处、砖砌窖1眼。</t>
        </is>
      </c>
      <c r="G1319" s="65" t="n">
        <v>86.5</v>
      </c>
      <c r="H1319" s="34" t="inlineStr">
        <is>
          <t>保障203户外出务工返乡人员的饮水</t>
        </is>
      </c>
      <c r="I1319" s="65" t="n">
        <v>12</v>
      </c>
      <c r="J1319" s="164" t="n">
        <v>0.0203</v>
      </c>
      <c r="K1319" s="164" t="n">
        <v>0.0818</v>
      </c>
      <c r="L1319" s="65" t="inlineStr">
        <is>
          <t>水务局</t>
        </is>
      </c>
      <c r="M1319" s="65" t="inlineStr">
        <is>
          <t>曲子镇</t>
        </is>
      </c>
      <c r="N1319" s="65" t="n">
        <v>2020.12</v>
      </c>
      <c r="O1319" s="65" t="n"/>
    </row>
    <row r="1320" ht="48" customHeight="1" s="145">
      <c r="A1320" s="32" t="inlineStr">
        <is>
          <t>(16)</t>
        </is>
      </c>
      <c r="B1320" s="65" t="inlineStr">
        <is>
          <t>场窖、小电井工程</t>
        </is>
      </c>
      <c r="C1320" s="65" t="inlineStr">
        <is>
          <t xml:space="preserve">新建 </t>
        </is>
      </c>
      <c r="D1320" s="65" t="inlineStr">
        <is>
          <t>2021.03-2021.12</t>
        </is>
      </c>
      <c r="E1320" s="65" t="inlineStr">
        <is>
          <t>山城乡</t>
        </is>
      </c>
      <c r="F1320" s="34" t="inlineStr">
        <is>
          <t>新建一场一窖22处、砖砌窖2眼、集流场1处，其中：冯家沟村一场一窖4处；郝掌村一场一窖2处、砖砌窖2眼、集流场1处；山城堡村一场一窖1处；谢庄村一场一窖10处；薛塬村一场一窖1处；赵庄村一场一窖4处。</t>
        </is>
      </c>
      <c r="G1320" s="65" t="n">
        <v>11.8</v>
      </c>
      <c r="H1320" s="34" t="inlineStr">
        <is>
          <t>保障25户外出务工返乡人员的饮水</t>
        </is>
      </c>
      <c r="I1320" s="65" t="n">
        <v>6</v>
      </c>
      <c r="J1320" s="164" t="n">
        <v>0.0025</v>
      </c>
      <c r="K1320" s="164" t="n">
        <v>0.0102</v>
      </c>
      <c r="L1320" s="65" t="inlineStr">
        <is>
          <t>水务局</t>
        </is>
      </c>
      <c r="M1320" s="65" t="inlineStr">
        <is>
          <t>山城乡</t>
        </is>
      </c>
      <c r="N1320" s="65" t="n">
        <v>2020.12</v>
      </c>
      <c r="O1320" s="65" t="n"/>
    </row>
    <row r="1321" ht="88" customFormat="1" customHeight="1" s="2">
      <c r="A1321" s="128" t="inlineStr">
        <is>
          <t>(17)</t>
        </is>
      </c>
      <c r="B1321" s="143" t="inlineStr">
        <is>
          <t>场窖、小电井工程</t>
        </is>
      </c>
      <c r="C1321" s="143" t="inlineStr">
        <is>
          <t xml:space="preserve">新建 </t>
        </is>
      </c>
      <c r="D1321" s="143" t="inlineStr">
        <is>
          <t>2021.03-2021.12</t>
        </is>
      </c>
      <c r="E1321" s="143" t="inlineStr">
        <is>
          <t>天池乡</t>
        </is>
      </c>
      <c r="F1321" s="122" t="inlineStr">
        <is>
          <t>新建一场一窖12处、砖砌窖2眼、集流场1处、小电井37眼，其中：大庄台村一场一窖1处；潘老庄村一场一窖2处、集流场1处、小电井6眼；四合掌村一场一窖3处、小电井5眼；苏北岔村一场一窖1处、小电井4眼；喜家坪一场一窖1处、小电井3眼；殷屈河村一场一窖1处、小电井1眼；张邓塬村一场一窖3处、砖砌窖2眼、小电井2眼；大方山村小电井1眼；井渠淌村小电井2眼；老庄湾村小电井1眼；吴城子村小电井3眼；鲜岔村小电井6眼；天池村小电井3眼。</t>
        </is>
      </c>
      <c r="G1321" s="143" t="n">
        <v>21.6</v>
      </c>
      <c r="H1321" s="122" t="inlineStr">
        <is>
          <t>保障52户外出务工返乡人员的饮水</t>
        </is>
      </c>
      <c r="I1321" s="143" t="n">
        <v>13</v>
      </c>
      <c r="J1321" s="188" t="n">
        <v>0.0052</v>
      </c>
      <c r="K1321" s="188" t="n">
        <v>0.0227</v>
      </c>
      <c r="L1321" s="143" t="inlineStr">
        <is>
          <t>水务局</t>
        </is>
      </c>
      <c r="M1321" s="143" t="inlineStr">
        <is>
          <t>天池乡</t>
        </is>
      </c>
      <c r="N1321" s="65" t="n">
        <v>2020.12</v>
      </c>
      <c r="O1321" s="143" t="n"/>
    </row>
    <row r="1322" ht="62" customFormat="1" customHeight="1" s="2">
      <c r="A1322" s="128" t="inlineStr">
        <is>
          <t>(18)</t>
        </is>
      </c>
      <c r="B1322" s="143" t="inlineStr">
        <is>
          <t>场窖、小电井工程</t>
        </is>
      </c>
      <c r="C1322" s="143" t="inlineStr">
        <is>
          <t xml:space="preserve">新建 </t>
        </is>
      </c>
      <c r="D1322" s="143" t="inlineStr">
        <is>
          <t>2021.03-2021.12</t>
        </is>
      </c>
      <c r="E1322" s="143" t="inlineStr">
        <is>
          <t>小南沟乡</t>
        </is>
      </c>
      <c r="F1322" s="122" t="inlineStr">
        <is>
          <t>新建一场一窖32处、砖砌窖4眼、集流场1处，其中陈掌村一场一窖5处；丁寨柯村一场一窖3处；粉子山村一场一窖2处；李上山村一场一窖7处、砖砌窖1眼；李塬村一场一窖1处；连川村一场一窖7处、砖砌窖2眼、集流场1处；小南沟村一场一窖1处；燕麦掌村一场一窖1处、砖砌窖1眼；杨胡套子村一场一窖6处。</t>
        </is>
      </c>
      <c r="G1322" s="143" t="n">
        <v>17.4</v>
      </c>
      <c r="H1322" s="122" t="inlineStr">
        <is>
          <t>保障37户外出务工返乡人员的饮水</t>
        </is>
      </c>
      <c r="I1322" s="143" t="n">
        <v>9</v>
      </c>
      <c r="J1322" s="188" t="n">
        <v>0.0037</v>
      </c>
      <c r="K1322" s="188" t="n">
        <v>0.0165</v>
      </c>
      <c r="L1322" s="143" t="inlineStr">
        <is>
          <t>水务局</t>
        </is>
      </c>
      <c r="M1322" s="143" t="inlineStr">
        <is>
          <t>小南沟乡</t>
        </is>
      </c>
      <c r="N1322" s="65" t="n">
        <v>2020.12</v>
      </c>
      <c r="O1322" s="143" t="n"/>
    </row>
    <row r="1323" ht="48" customFormat="1" customHeight="1" s="2">
      <c r="A1323" s="128" t="inlineStr">
        <is>
          <t>(19)</t>
        </is>
      </c>
      <c r="B1323" s="143" t="inlineStr">
        <is>
          <t>场窖、小电井工程</t>
        </is>
      </c>
      <c r="C1323" s="143" t="inlineStr">
        <is>
          <t xml:space="preserve">新建 </t>
        </is>
      </c>
      <c r="D1323" s="143" t="inlineStr">
        <is>
          <t>2021.03-2021.12</t>
        </is>
      </c>
      <c r="E1323" s="143" t="inlineStr">
        <is>
          <t>演武乡</t>
        </is>
      </c>
      <c r="F1323" s="122" t="inlineStr">
        <is>
          <t>新建一场一窖12处、小电井36眼，其中：路家塬村一场一窖4处、砖砌窖1眼；吴家塬村一场一窖1处、小电井6眼；杨家洼村一场一窖6处、小电井13眼；曳郭咀村一场一窖1处、小电井8眼；黄山村小电井1眼；佛茬村小电井7眼；黒泉河村小电井1眼。</t>
        </is>
      </c>
      <c r="G1323" s="143" t="n">
        <v>20.4</v>
      </c>
      <c r="H1323" s="122" t="inlineStr">
        <is>
          <t>保障48户外出务工返乡人员的饮水</t>
        </is>
      </c>
      <c r="I1323" s="143" t="n">
        <v>7</v>
      </c>
      <c r="J1323" s="188" t="n">
        <v>0.0048</v>
      </c>
      <c r="K1323" s="188" t="n">
        <v>0.0193</v>
      </c>
      <c r="L1323" s="143" t="inlineStr">
        <is>
          <t>水务局</t>
        </is>
      </c>
      <c r="M1323" s="143" t="inlineStr">
        <is>
          <t>演武乡</t>
        </is>
      </c>
      <c r="N1323" s="65" t="n">
        <v>2020.12</v>
      </c>
      <c r="O1323" s="143" t="n"/>
    </row>
    <row r="1324" ht="33" customFormat="1" customHeight="1" s="2">
      <c r="A1324" s="128" t="inlineStr">
        <is>
          <t>(20)</t>
        </is>
      </c>
      <c r="B1324" s="143" t="inlineStr">
        <is>
          <t>场窖、小电井工程</t>
        </is>
      </c>
      <c r="C1324" s="143" t="inlineStr">
        <is>
          <t xml:space="preserve">新建 </t>
        </is>
      </c>
      <c r="D1324" s="143" t="inlineStr">
        <is>
          <t>2021.03-2021.12</t>
        </is>
      </c>
      <c r="E1324" s="143" t="inlineStr">
        <is>
          <t>甜水镇</t>
        </is>
      </c>
      <c r="F1324" s="122" t="inlineStr">
        <is>
          <t>新建一场一窖19处，其中：大良洼村一场一窖8处；何塬村一场一窖1处；张铁村一场一窖10处。</t>
        </is>
      </c>
      <c r="G1324" s="143" t="n">
        <v>9.5</v>
      </c>
      <c r="H1324" s="122" t="inlineStr">
        <is>
          <t>保障19户外出务工返乡人员的饮水</t>
        </is>
      </c>
      <c r="I1324" s="143" t="n">
        <v>3</v>
      </c>
      <c r="J1324" s="188" t="n">
        <v>0.0019</v>
      </c>
      <c r="K1324" s="188" t="n">
        <v>0.0076</v>
      </c>
      <c r="L1324" s="143" t="inlineStr">
        <is>
          <t>水务局</t>
        </is>
      </c>
      <c r="M1324" s="143" t="inlineStr">
        <is>
          <t>甜水镇</t>
        </is>
      </c>
      <c r="N1324" s="65" t="n">
        <v>2020.12</v>
      </c>
      <c r="O1324" s="143" t="n"/>
    </row>
    <row r="1325" ht="33.75" customFormat="1" customHeight="1" s="2">
      <c r="A1325" s="129" t="inlineStr">
        <is>
          <t>2.1</t>
        </is>
      </c>
      <c r="B1325" s="98" t="inlineStr">
        <is>
          <t>窖水净化设施配套项目</t>
        </is>
      </c>
      <c r="C1325" s="98" t="inlineStr">
        <is>
          <t>新建</t>
        </is>
      </c>
      <c r="D1325" s="98" t="inlineStr">
        <is>
          <t>2021.01
-
2021.12</t>
        </is>
      </c>
      <c r="E1325" s="98" t="inlineStr">
        <is>
          <t>八珠等20个乡镇</t>
        </is>
      </c>
      <c r="F1325" s="99" t="inlineStr">
        <is>
          <t>为集流场窖配套安装水质净化设施2308套，每套补助3000元</t>
        </is>
      </c>
      <c r="G1325" s="98" t="n">
        <v>692.4</v>
      </c>
      <c r="H1325" s="99" t="inlineStr">
        <is>
          <t>解决2308户10808人的窖水水质净化问题</t>
        </is>
      </c>
      <c r="I1325" s="98" t="n">
        <v>61</v>
      </c>
      <c r="J1325" s="189" t="n">
        <v>0.2308</v>
      </c>
      <c r="K1325" s="189" t="n">
        <v>0.8929</v>
      </c>
      <c r="L1325" s="98" t="inlineStr">
        <is>
          <t>水务局</t>
        </is>
      </c>
      <c r="M1325" s="98" t="inlineStr">
        <is>
          <t>水务局</t>
        </is>
      </c>
      <c r="N1325" s="65" t="n">
        <v>2020.12</v>
      </c>
      <c r="O1325" s="98" t="n"/>
    </row>
    <row r="1326" ht="46" customHeight="1" s="145">
      <c r="A1326" s="32" t="inlineStr">
        <is>
          <t>(1)</t>
        </is>
      </c>
      <c r="B1326" s="65" t="inlineStr">
        <is>
          <t>窖水净化设施
配套项目</t>
        </is>
      </c>
      <c r="C1326" s="65" t="inlineStr">
        <is>
          <t>新建</t>
        </is>
      </c>
      <c r="D1326" s="65" t="inlineStr">
        <is>
          <t>2021.01
-
2021.12</t>
        </is>
      </c>
      <c r="E1326" s="65" t="inlineStr">
        <is>
          <t>合道镇</t>
        </is>
      </c>
      <c r="F1326" s="34" t="inlineStr">
        <is>
          <t>安装窖水水质净化设施266套，其中常崾岘村31套、陈旗塬村20套、何家坪村10套、梁坪村20套、尚西坪村23套、沈家岭村11套、陶洼子村23套、瓦天沟村20套、辛坪村10套、寨子坪村21套、赵家塬村24套、赵台村53套</t>
        </is>
      </c>
      <c r="G1326" s="65" t="n">
        <v>79.8</v>
      </c>
      <c r="H1326" s="34" t="inlineStr">
        <is>
          <t>解决12个行政村266户1069人的窖水水质净化问题</t>
        </is>
      </c>
      <c r="I1326" s="65" t="n">
        <v>12</v>
      </c>
      <c r="J1326" s="164" t="n">
        <v>0.0266</v>
      </c>
      <c r="K1326" s="164" t="n">
        <v>0.1069</v>
      </c>
      <c r="L1326" s="65" t="inlineStr">
        <is>
          <t>水务局</t>
        </is>
      </c>
      <c r="M1326" s="65" t="inlineStr">
        <is>
          <t>水务局</t>
        </is>
      </c>
      <c r="N1326" s="65" t="n">
        <v>2020.12</v>
      </c>
      <c r="O1326" s="65" t="n"/>
    </row>
    <row r="1327" ht="39" customHeight="1" s="145">
      <c r="A1327" s="32" t="inlineStr">
        <is>
          <t>(2)</t>
        </is>
      </c>
      <c r="B1327" s="65" t="inlineStr">
        <is>
          <t>窖水净化设施
配套项目</t>
        </is>
      </c>
      <c r="C1327" s="65" t="inlineStr">
        <is>
          <t>新建</t>
        </is>
      </c>
      <c r="D1327" s="65" t="inlineStr">
        <is>
          <t>2021.01
-
2021.12</t>
        </is>
      </c>
      <c r="E1327" s="65" t="inlineStr">
        <is>
          <t>洪德镇</t>
        </is>
      </c>
      <c r="F1327" s="34" t="inlineStr">
        <is>
          <t>安装窖水水质净化设施11套，其中梁岔村11套</t>
        </is>
      </c>
      <c r="G1327" s="65" t="n">
        <v>3.3</v>
      </c>
      <c r="H1327" s="34" t="inlineStr">
        <is>
          <t>解决1个行政村11户43人的窖水水质净化问题</t>
        </is>
      </c>
      <c r="I1327" s="65" t="n">
        <v>1</v>
      </c>
      <c r="J1327" s="164" t="n">
        <v>0.0011</v>
      </c>
      <c r="K1327" s="164" t="n">
        <v>0.0043</v>
      </c>
      <c r="L1327" s="65" t="inlineStr">
        <is>
          <t>水务局</t>
        </is>
      </c>
      <c r="M1327" s="65" t="inlineStr">
        <is>
          <t>水务局</t>
        </is>
      </c>
      <c r="N1327" s="65" t="n">
        <v>2020.12</v>
      </c>
      <c r="O1327" s="65" t="n"/>
    </row>
    <row r="1328" ht="39" customHeight="1" s="145">
      <c r="A1328" s="32" t="inlineStr">
        <is>
          <t>(3)</t>
        </is>
      </c>
      <c r="B1328" s="65" t="inlineStr">
        <is>
          <t>窖水净化设施
配套项目</t>
        </is>
      </c>
      <c r="C1328" s="65" t="inlineStr">
        <is>
          <t>新建</t>
        </is>
      </c>
      <c r="D1328" s="65" t="inlineStr">
        <is>
          <t>2021.01
-
2021.12</t>
        </is>
      </c>
      <c r="E1328" s="65" t="inlineStr">
        <is>
          <t>八珠乡</t>
        </is>
      </c>
      <c r="F1328" s="34" t="inlineStr">
        <is>
          <t>安装水质净化设施162套，其中杏树沟村72套、塔尔咀村50套、苟塬村40套</t>
        </is>
      </c>
      <c r="G1328" s="65" t="n">
        <v>48.6</v>
      </c>
      <c r="H1328" s="34" t="inlineStr">
        <is>
          <t>解决3个行政村162户725人的窖水水质净化问题</t>
        </is>
      </c>
      <c r="I1328" s="65" t="n">
        <v>3</v>
      </c>
      <c r="J1328" s="164" t="n">
        <v>0.0162</v>
      </c>
      <c r="K1328" s="164" t="n">
        <v>0.0114</v>
      </c>
      <c r="L1328" s="65" t="inlineStr">
        <is>
          <t>水务局</t>
        </is>
      </c>
      <c r="M1328" s="65" t="inlineStr">
        <is>
          <t>水务局</t>
        </is>
      </c>
      <c r="N1328" s="65" t="n">
        <v>2020.12</v>
      </c>
      <c r="O1328" s="65" t="n"/>
    </row>
    <row r="1329" ht="39" customHeight="1" s="145">
      <c r="A1329" s="32" t="inlineStr">
        <is>
          <t>(4)</t>
        </is>
      </c>
      <c r="B1329" s="65" t="inlineStr">
        <is>
          <t>窖水净化设施
配套项目</t>
        </is>
      </c>
      <c r="C1329" s="65" t="inlineStr">
        <is>
          <t>新建</t>
        </is>
      </c>
      <c r="D1329" s="65" t="inlineStr">
        <is>
          <t>2021.01
-
2021.12</t>
        </is>
      </c>
      <c r="E1329" s="65" t="inlineStr">
        <is>
          <t>耿湾乡</t>
        </is>
      </c>
      <c r="F1329" s="34" t="inlineStr">
        <is>
          <t>安装窖水水质净化设施94套，其中：潘掌村44套、耿河村36套、天桥村11套、韩老庄村3套</t>
        </is>
      </c>
      <c r="G1329" s="65" t="n">
        <v>28.2</v>
      </c>
      <c r="H1329" s="34" t="inlineStr">
        <is>
          <t>解决4个行政村94户367人的窖水水质净化问题</t>
        </is>
      </c>
      <c r="I1329" s="65" t="n">
        <v>4</v>
      </c>
      <c r="J1329" s="164" t="n">
        <v>0.0094</v>
      </c>
      <c r="K1329" s="164" t="n">
        <v>0.0367</v>
      </c>
      <c r="L1329" s="65" t="inlineStr">
        <is>
          <t>水务局</t>
        </is>
      </c>
      <c r="M1329" s="65" t="inlineStr">
        <is>
          <t>水务局</t>
        </is>
      </c>
      <c r="N1329" s="65" t="n">
        <v>2020.12</v>
      </c>
      <c r="O1329" s="65" t="n"/>
    </row>
    <row r="1330" ht="39" customHeight="1" s="145">
      <c r="A1330" s="32" t="inlineStr">
        <is>
          <t>(5)</t>
        </is>
      </c>
      <c r="B1330" s="65" t="inlineStr">
        <is>
          <t>窖水净化设施
配套项目</t>
        </is>
      </c>
      <c r="C1330" s="65" t="inlineStr">
        <is>
          <t>新建</t>
        </is>
      </c>
      <c r="D1330" s="65" t="inlineStr">
        <is>
          <t>2021.01
-
2021.12</t>
        </is>
      </c>
      <c r="E1330" s="65" t="inlineStr">
        <is>
          <t>罗山川乡</t>
        </is>
      </c>
      <c r="F1330" s="34" t="inlineStr">
        <is>
          <t>安装窖水水质净化设施5套，其中：大树塬4套，光明1套</t>
        </is>
      </c>
      <c r="G1330" s="65" t="n">
        <v>1.5</v>
      </c>
      <c r="H1330" s="34" t="inlineStr">
        <is>
          <t>解决2个行政村5户20人的窖水水质净化问题</t>
        </is>
      </c>
      <c r="I1330" s="65" t="n">
        <v>2</v>
      </c>
      <c r="J1330" s="164" t="n">
        <v>0.0005</v>
      </c>
      <c r="K1330" s="164" t="n">
        <v>0.002</v>
      </c>
      <c r="L1330" s="65" t="inlineStr">
        <is>
          <t>水务局</t>
        </is>
      </c>
      <c r="M1330" s="65" t="inlineStr">
        <is>
          <t>水务局</t>
        </is>
      </c>
      <c r="N1330" s="65" t="n">
        <v>2020.12</v>
      </c>
      <c r="O1330" s="65" t="n"/>
    </row>
    <row r="1331" ht="33.75" customHeight="1" s="145">
      <c r="A1331" s="32" t="inlineStr">
        <is>
          <t>(6)</t>
        </is>
      </c>
      <c r="B1331" s="65" t="inlineStr">
        <is>
          <t>窖水净化设施
配套项目</t>
        </is>
      </c>
      <c r="C1331" s="65" t="inlineStr">
        <is>
          <t>新建</t>
        </is>
      </c>
      <c r="D1331" s="65" t="inlineStr">
        <is>
          <t>2021.01
-
2021.12</t>
        </is>
      </c>
      <c r="E1331" s="65" t="inlineStr">
        <is>
          <t>甜水镇</t>
        </is>
      </c>
      <c r="F1331" s="34" t="inlineStr">
        <is>
          <t>安装窖水水质净化设施5套，其中何塬村1套，赵掌村4套</t>
        </is>
      </c>
      <c r="G1331" s="65" t="n">
        <v>1.5</v>
      </c>
      <c r="H1331" s="34" t="inlineStr">
        <is>
          <t>解决2个行政村5户26人的窖水水质净化问题</t>
        </is>
      </c>
      <c r="I1331" s="65" t="n">
        <v>2</v>
      </c>
      <c r="J1331" s="164" t="n">
        <v>0.0005</v>
      </c>
      <c r="K1331" s="164" t="n">
        <v>0.0026</v>
      </c>
      <c r="L1331" s="65" t="inlineStr">
        <is>
          <t>水务局</t>
        </is>
      </c>
      <c r="M1331" s="65" t="inlineStr">
        <is>
          <t>水务局</t>
        </is>
      </c>
      <c r="N1331" s="65" t="n">
        <v>2020.12</v>
      </c>
      <c r="O1331" s="65" t="n"/>
    </row>
    <row r="1332" ht="33.75" customHeight="1" s="145">
      <c r="A1332" s="32" t="inlineStr">
        <is>
          <t>(7)</t>
        </is>
      </c>
      <c r="B1332" s="65" t="inlineStr">
        <is>
          <t>窖水净化设施
配套项目</t>
        </is>
      </c>
      <c r="C1332" s="65" t="inlineStr">
        <is>
          <t>新建</t>
        </is>
      </c>
      <c r="D1332" s="65" t="inlineStr">
        <is>
          <t>2021.01
-
2021.12</t>
        </is>
      </c>
      <c r="E1332" s="65" t="inlineStr">
        <is>
          <t>天池乡</t>
        </is>
      </c>
      <c r="F1332" s="34" t="inlineStr">
        <is>
          <t>安装窖水水质净化设备98套，其中：殷屈河村6套；喜家坪村13套；张邓塬村52套；潘老庄村3套；梁家河村24套</t>
        </is>
      </c>
      <c r="G1332" s="65" t="n">
        <v>29.4</v>
      </c>
      <c r="H1332" s="34" t="inlineStr">
        <is>
          <t>解决5个行政村98户402人的窖水水质净化问题</t>
        </is>
      </c>
      <c r="I1332" s="65" t="n">
        <v>5</v>
      </c>
      <c r="J1332" s="164" t="n">
        <v>0.0098</v>
      </c>
      <c r="K1332" s="164" t="n">
        <v>0.0402</v>
      </c>
      <c r="L1332" s="65" t="inlineStr">
        <is>
          <t>水务局</t>
        </is>
      </c>
      <c r="M1332" s="65" t="inlineStr">
        <is>
          <t>水务局</t>
        </is>
      </c>
      <c r="N1332" s="65" t="n">
        <v>2020.12</v>
      </c>
      <c r="O1332" s="65" t="n"/>
    </row>
    <row r="1333" ht="33.75" customHeight="1" s="145">
      <c r="A1333" s="32" t="inlineStr">
        <is>
          <t>(8)</t>
        </is>
      </c>
      <c r="B1333" s="65" t="inlineStr">
        <is>
          <t>窖水净化设施
配套项目</t>
        </is>
      </c>
      <c r="C1333" s="65" t="inlineStr">
        <is>
          <t>新建</t>
        </is>
      </c>
      <c r="D1333" s="65" t="inlineStr">
        <is>
          <t>2021.01
-
2021.12</t>
        </is>
      </c>
      <c r="E1333" s="65" t="inlineStr">
        <is>
          <t>山城乡</t>
        </is>
      </c>
      <c r="F1333" s="34" t="inlineStr">
        <is>
          <t>安装窖水水质净化设施2套，其中冯家沟村村2套</t>
        </is>
      </c>
      <c r="G1333" s="65" t="n">
        <v>0.6</v>
      </c>
      <c r="H1333" s="34" t="inlineStr">
        <is>
          <t>解决1个行政村2户7人的窖水水质净化问题。</t>
        </is>
      </c>
      <c r="I1333" s="65" t="n">
        <v>1</v>
      </c>
      <c r="J1333" s="164" t="n">
        <v>0.0002</v>
      </c>
      <c r="K1333" s="164" t="n">
        <v>0.0007</v>
      </c>
      <c r="L1333" s="65" t="inlineStr">
        <is>
          <t>水务局</t>
        </is>
      </c>
      <c r="M1333" s="65" t="inlineStr">
        <is>
          <t>水务局</t>
        </is>
      </c>
      <c r="N1333" s="65" t="n">
        <v>2020.12</v>
      </c>
      <c r="O1333" s="65" t="n"/>
    </row>
    <row r="1334" ht="33.75" customHeight="1" s="145">
      <c r="A1334" s="32" t="inlineStr">
        <is>
          <t>(9)</t>
        </is>
      </c>
      <c r="B1334" s="65" t="inlineStr">
        <is>
          <t>窖水净化设施
配套项目</t>
        </is>
      </c>
      <c r="C1334" s="65" t="inlineStr">
        <is>
          <t>新建</t>
        </is>
      </c>
      <c r="D1334" s="65" t="inlineStr">
        <is>
          <t>2021.01
-
2021.12</t>
        </is>
      </c>
      <c r="E1334" s="65" t="inlineStr">
        <is>
          <t>毛井镇</t>
        </is>
      </c>
      <c r="F1334" s="34" t="inlineStr">
        <is>
          <t>安装窖水水质净化设备21套，其中红糜湾村1套，高家洼村6套，大户掌村4套，马趟村10套</t>
        </is>
      </c>
      <c r="G1334" s="65" t="n">
        <v>6.3</v>
      </c>
      <c r="H1334" s="34" t="inlineStr">
        <is>
          <t>解决4个行政村21户65人的窖水水质净化问题。</t>
        </is>
      </c>
      <c r="I1334" s="65" t="n">
        <v>4</v>
      </c>
      <c r="J1334" s="164" t="n">
        <v>0.0021</v>
      </c>
      <c r="K1334" s="164" t="n">
        <v>0.0065</v>
      </c>
      <c r="L1334" s="65" t="inlineStr">
        <is>
          <t>水务局</t>
        </is>
      </c>
      <c r="M1334" s="65" t="inlineStr">
        <is>
          <t>水务局</t>
        </is>
      </c>
      <c r="N1334" s="65" t="n">
        <v>2020.12</v>
      </c>
      <c r="O1334" s="65" t="n"/>
    </row>
    <row r="1335" ht="50" customHeight="1" s="145">
      <c r="A1335" s="32" t="inlineStr">
        <is>
          <t>(10)</t>
        </is>
      </c>
      <c r="B1335" s="65" t="inlineStr">
        <is>
          <t>窖水净化设施
配套项目</t>
        </is>
      </c>
      <c r="C1335" s="65" t="inlineStr">
        <is>
          <t>新建</t>
        </is>
      </c>
      <c r="D1335" s="65" t="inlineStr">
        <is>
          <t>2021.01
-
2021.12</t>
        </is>
      </c>
      <c r="E1335" s="65" t="inlineStr">
        <is>
          <t>曲子镇</t>
        </is>
      </c>
      <c r="F1335" s="34" t="inlineStr">
        <is>
          <t>安装窖水水质净化设施1092套，其中：刘旗117套；孟家寨96套；高李湾47套；楼房子126套；宋家塬151套；金村寺90套；油坊塬120套；金盆掌59套；小庄子218套；董家塬60套；马家河村8套</t>
        </is>
      </c>
      <c r="G1335" s="65" t="n">
        <v>327.6</v>
      </c>
      <c r="H1335" s="34" t="inlineStr">
        <is>
          <t>解决11个行政村1092户4720人的窖水水质净化问题。</t>
        </is>
      </c>
      <c r="I1335" s="65" t="n">
        <v>1</v>
      </c>
      <c r="J1335" s="164" t="n">
        <v>0.1092</v>
      </c>
      <c r="K1335" s="164" t="n">
        <v>0.472</v>
      </c>
      <c r="L1335" s="65" t="inlineStr">
        <is>
          <t>水务局</t>
        </is>
      </c>
      <c r="M1335" s="65" t="inlineStr">
        <is>
          <t>水务局</t>
        </is>
      </c>
      <c r="N1335" s="65" t="n">
        <v>2020.12</v>
      </c>
      <c r="O1335" s="65" t="n"/>
    </row>
    <row r="1336" ht="33.75" customHeight="1" s="145">
      <c r="A1336" s="32" t="inlineStr">
        <is>
          <t>(11)</t>
        </is>
      </c>
      <c r="B1336" s="65" t="inlineStr">
        <is>
          <t>窖水净化设施
配套项目</t>
        </is>
      </c>
      <c r="C1336" s="65" t="inlineStr">
        <is>
          <t>新建</t>
        </is>
      </c>
      <c r="D1336" s="65" t="inlineStr">
        <is>
          <t>2021.01
-
2021.12</t>
        </is>
      </c>
      <c r="E1336" s="65" t="inlineStr">
        <is>
          <t>小南沟乡</t>
        </is>
      </c>
      <c r="F1336" s="34" t="inlineStr">
        <is>
          <t>安装窖水水质净化设施8套，其中：燕麦掌村8套</t>
        </is>
      </c>
      <c r="G1336" s="65" t="n">
        <v>2.4</v>
      </c>
      <c r="H1336" s="34" t="inlineStr">
        <is>
          <t>解决1个行政村8户36人的窖水水质净化问题。</t>
        </is>
      </c>
      <c r="I1336" s="65" t="n">
        <v>8</v>
      </c>
      <c r="J1336" s="164" t="n">
        <v>0.0008</v>
      </c>
      <c r="K1336" s="164" t="n">
        <v>0.0036</v>
      </c>
      <c r="L1336" s="65" t="inlineStr">
        <is>
          <t>水务局</t>
        </is>
      </c>
      <c r="M1336" s="65" t="inlineStr">
        <is>
          <t>水务局</t>
        </is>
      </c>
      <c r="N1336" s="65" t="n">
        <v>2020.12</v>
      </c>
      <c r="O1336" s="65" t="n"/>
    </row>
    <row r="1337" ht="33.75" customHeight="1" s="145">
      <c r="A1337" s="32" t="inlineStr">
        <is>
          <t>(12)</t>
        </is>
      </c>
      <c r="B1337" s="65" t="inlineStr">
        <is>
          <t>窖水净化设施
配套项目</t>
        </is>
      </c>
      <c r="C1337" s="65" t="inlineStr">
        <is>
          <t>新建</t>
        </is>
      </c>
      <c r="D1337" s="65" t="inlineStr">
        <is>
          <t>2021.01
-
2021.12</t>
        </is>
      </c>
      <c r="E1337" s="65" t="inlineStr">
        <is>
          <t>樊家川镇</t>
        </is>
      </c>
      <c r="F1337" s="34" t="inlineStr">
        <is>
          <t>安装窖水水质净化设施78套.其中，樊家川村5套，闫塬村20套，长城村12套，马驿沟村30套，李崾岘村3套，马骏滩村8套</t>
        </is>
      </c>
      <c r="G1337" s="65" t="n">
        <v>23.4</v>
      </c>
      <c r="H1337" s="34" t="inlineStr">
        <is>
          <t>解决6个行政村78户160人的窖水水质净化问题。</t>
        </is>
      </c>
      <c r="I1337" s="65" t="n">
        <v>6</v>
      </c>
      <c r="J1337" s="164" t="n">
        <v>0.0078</v>
      </c>
      <c r="K1337" s="164" t="n">
        <v>0.016</v>
      </c>
      <c r="L1337" s="65" t="inlineStr">
        <is>
          <t>水务局</t>
        </is>
      </c>
      <c r="M1337" s="65" t="inlineStr">
        <is>
          <t>水务局</t>
        </is>
      </c>
      <c r="N1337" s="65" t="n">
        <v>2020.12</v>
      </c>
      <c r="O1337" s="65" t="n"/>
    </row>
    <row r="1338" ht="33.75" customHeight="1" s="145">
      <c r="A1338" s="32" t="inlineStr">
        <is>
          <t>(13)</t>
        </is>
      </c>
      <c r="B1338" s="65" t="inlineStr">
        <is>
          <t>窖水净化设施
配套项目</t>
        </is>
      </c>
      <c r="C1338" s="65" t="inlineStr">
        <is>
          <t>新建</t>
        </is>
      </c>
      <c r="D1338" s="65" t="inlineStr">
        <is>
          <t>2021.01
-
2021.12</t>
        </is>
      </c>
      <c r="E1338" s="65" t="inlineStr">
        <is>
          <t>车道镇</t>
        </is>
      </c>
      <c r="F1338" s="34" t="inlineStr">
        <is>
          <t>安装窖水水质净化设施388套，其中：双庙村20套；吊渠村55套；杨掌村48套；陈掌村10套；樱桃掌村120套；安掌村80套；刘渠村55套</t>
        </is>
      </c>
      <c r="G1338" s="65" t="n">
        <v>116.4</v>
      </c>
      <c r="H1338" s="34" t="inlineStr">
        <is>
          <t>解决7个行政村388户1552人的窖水水质净化问题。</t>
        </is>
      </c>
      <c r="I1338" s="65" t="n">
        <v>7</v>
      </c>
      <c r="J1338" s="164" t="n">
        <v>0.0388</v>
      </c>
      <c r="K1338" s="164" t="n">
        <v>0.1552</v>
      </c>
      <c r="L1338" s="65" t="inlineStr">
        <is>
          <t>水务局</t>
        </is>
      </c>
      <c r="M1338" s="65" t="inlineStr">
        <is>
          <t>水务局</t>
        </is>
      </c>
      <c r="N1338" s="65" t="n">
        <v>2020.12</v>
      </c>
      <c r="O1338" s="65" t="n"/>
    </row>
    <row r="1339" ht="33.75" customHeight="1" s="145">
      <c r="A1339" s="32" t="inlineStr">
        <is>
          <t>(14)</t>
        </is>
      </c>
      <c r="B1339" s="65" t="inlineStr">
        <is>
          <t>窖水净化设施
配套项目</t>
        </is>
      </c>
      <c r="C1339" s="65" t="inlineStr">
        <is>
          <t>新建</t>
        </is>
      </c>
      <c r="D1339" s="65" t="inlineStr">
        <is>
          <t>2021.01
-
2021.12</t>
        </is>
      </c>
      <c r="E1339" s="65" t="inlineStr">
        <is>
          <t>演武乡</t>
        </is>
      </c>
      <c r="F1339" s="34" t="inlineStr">
        <is>
          <t>暗转窖水水质净化设施15套，其中：黄山村3套；路家塬村5套；杨家洼村7套</t>
        </is>
      </c>
      <c r="G1339" s="65" t="n">
        <v>4.5</v>
      </c>
      <c r="H1339" s="34" t="inlineStr">
        <is>
          <t>解决3个行政村15户64人的窖水水质净化问题。</t>
        </is>
      </c>
      <c r="I1339" s="65" t="n">
        <v>3</v>
      </c>
      <c r="J1339" s="164" t="n">
        <v>0.0015</v>
      </c>
      <c r="K1339" s="164" t="n">
        <v>0.0064</v>
      </c>
      <c r="L1339" s="65" t="inlineStr">
        <is>
          <t>水务局</t>
        </is>
      </c>
      <c r="M1339" s="65" t="inlineStr">
        <is>
          <t>水务局</t>
        </is>
      </c>
      <c r="N1339" s="65" t="n">
        <v>2020.12</v>
      </c>
      <c r="O1339" s="65" t="n"/>
    </row>
    <row r="1340" ht="33.75" customHeight="1" s="145">
      <c r="A1340" s="32" t="inlineStr">
        <is>
          <t>(15)</t>
        </is>
      </c>
      <c r="B1340" s="65" t="inlineStr">
        <is>
          <t>窖水净化设施
配套项目</t>
        </is>
      </c>
      <c r="C1340" s="65" t="inlineStr">
        <is>
          <t>新建</t>
        </is>
      </c>
      <c r="D1340" s="65" t="inlineStr">
        <is>
          <t>2021.01
-
2021.12</t>
        </is>
      </c>
      <c r="E1340" s="65" t="inlineStr">
        <is>
          <t>秦团庄乡</t>
        </is>
      </c>
      <c r="F1340" s="34" t="inlineStr">
        <is>
          <t>安装窖水水质净化设施63套，其中：大天子村13套；南掌堡子村50套</t>
        </is>
      </c>
      <c r="G1340" s="65" t="n">
        <v>18.9</v>
      </c>
      <c r="H1340" s="34" t="inlineStr">
        <is>
          <t>解决2个行政村63户1552人的窖水水质净化问题。</t>
        </is>
      </c>
      <c r="I1340" s="65" t="n">
        <v>2</v>
      </c>
      <c r="J1340" s="164" t="n">
        <v>0.0063</v>
      </c>
      <c r="K1340" s="164" t="n">
        <v>0.0284</v>
      </c>
      <c r="L1340" s="65" t="inlineStr">
        <is>
          <t>水务局</t>
        </is>
      </c>
      <c r="M1340" s="65" t="inlineStr">
        <is>
          <t>水务局</t>
        </is>
      </c>
      <c r="N1340" s="65" t="n">
        <v>2020.12</v>
      </c>
      <c r="O1340" s="65" t="n"/>
    </row>
    <row r="1341" ht="34" customHeight="1" s="145">
      <c r="A1341" s="21" t="inlineStr">
        <is>
          <t>3.1</t>
        </is>
      </c>
      <c r="B1341" s="24" t="inlineStr">
        <is>
          <t>分散场窖、小电井工程合计</t>
        </is>
      </c>
      <c r="C1341" s="24" t="inlineStr">
        <is>
          <t>新建</t>
        </is>
      </c>
      <c r="D1341" s="24" t="inlineStr">
        <is>
          <t>2020.03-2021.12</t>
        </is>
      </c>
      <c r="E1341" s="24" t="inlineStr">
        <is>
          <t>20个乡镇</t>
        </is>
      </c>
      <c r="F1341" s="31" t="inlineStr">
        <is>
          <t>新建一场一窖779处、砖砌窖424眼、集流场130处，小电井214眼。</t>
        </is>
      </c>
      <c r="G1341" s="24" t="n">
        <v>628.3</v>
      </c>
      <c r="H1341" s="31" t="inlineStr">
        <is>
          <t>保障2693户6736人的饮水问题。</t>
        </is>
      </c>
      <c r="I1341" s="24" t="n">
        <v>204</v>
      </c>
      <c r="J1341" s="160" t="n">
        <v>0.2693</v>
      </c>
      <c r="K1341" s="160" t="n">
        <v>0.6736</v>
      </c>
      <c r="L1341" s="24" t="inlineStr">
        <is>
          <t>水务局</t>
        </is>
      </c>
      <c r="M1341" s="24" t="inlineStr">
        <is>
          <t>各乡镇</t>
        </is>
      </c>
      <c r="N1341" s="65" t="n">
        <v>2020.12</v>
      </c>
      <c r="O1341" s="24" t="n"/>
    </row>
    <row r="1342" ht="81" customHeight="1" s="145">
      <c r="A1342" s="32" t="inlineStr">
        <is>
          <t>(1)</t>
        </is>
      </c>
      <c r="B1342" s="65" t="inlineStr">
        <is>
          <t>分散场窖、
小电井工程</t>
        </is>
      </c>
      <c r="C1342" s="65" t="inlineStr">
        <is>
          <t>新建</t>
        </is>
      </c>
      <c r="D1342" s="65" t="inlineStr">
        <is>
          <t>2021.03-2021.12</t>
        </is>
      </c>
      <c r="E1342" s="65" t="inlineStr">
        <is>
          <t>八珠乡</t>
        </is>
      </c>
      <c r="F1342" s="34" t="inlineStr">
        <is>
          <t>新建一场一窖30处、砖砌窖37眼、集流场11处、小电井14眼，其中：八珠塬村一场一窖2处、砖砌窖6眼；白塬村一场一窖2处、砖砌窖12眼、集流场2处；曹塬村一场一窖1处、砖砌窖2眼；冯家湾村一场一窖2处；苟塬村一场一窖7处、砖砌窖1眼、集流场1处；湫坝沟村一场一窖4处、砖砌窖2眼；马连掌村一场一窖5处、砖砌窖10眼、集流场3处、小电井9眼；塔儿咀村一场一窖2处、砖砌窖3眼、集流场2处、小电井2眼；瓦崾岘村一场一窖2处；杏树沟村一场一窖3处、砖砌窖1眼、集流场3处、小电井2眼。</t>
        </is>
      </c>
      <c r="G1342" s="65" t="n">
        <v>33.9</v>
      </c>
      <c r="H1342" s="34" t="inlineStr">
        <is>
          <t>保障87户366人的饮水问题。</t>
        </is>
      </c>
      <c r="I1342" s="65" t="n">
        <v>10</v>
      </c>
      <c r="J1342" s="164" t="n">
        <v>0.008699999999999999</v>
      </c>
      <c r="K1342" s="164" t="n">
        <v>0.0366</v>
      </c>
      <c r="L1342" s="65" t="inlineStr">
        <is>
          <t>水务局</t>
        </is>
      </c>
      <c r="M1342" s="65" t="inlineStr">
        <is>
          <t>八珠乡</t>
        </is>
      </c>
      <c r="N1342" s="65" t="n">
        <v>2020.12</v>
      </c>
      <c r="O1342" s="65" t="n"/>
    </row>
    <row r="1343" ht="90" customHeight="1" s="145">
      <c r="A1343" s="32" t="inlineStr">
        <is>
          <t>(2)</t>
        </is>
      </c>
      <c r="B1343" s="65" t="inlineStr">
        <is>
          <t>分散场窖、
小电井工程</t>
        </is>
      </c>
      <c r="C1343" s="65" t="inlineStr">
        <is>
          <t>新建</t>
        </is>
      </c>
      <c r="D1343" s="65" t="inlineStr">
        <is>
          <t>2021.03-2021.12</t>
        </is>
      </c>
      <c r="E1343" s="65" t="inlineStr">
        <is>
          <t>车道镇</t>
        </is>
      </c>
      <c r="F1343" s="34" t="inlineStr">
        <is>
          <t>新建一场一窖28处、砖砌窖18眼、集流场14处，其中：安掌村一场一窖4处、砖砌窖3眼、集流场2处；陈掌村一场一窖1处、集流场1处；代掌村一场一窖2处、砖砌窖4眼、集流场2处；刘渠村一场一窖2处；刘园子村一场一窖1处、砖砌窖2眼、集流场2处；三角城村一场一窖1处、砖砌窖2眼；万安村一场一窖1处；王西掌村一场一窖2处、砖砌窖2眼；魏洼村一场一窖4处；杨掌村一场一窖6处；樱桃掌村一场一窖1处、集流场1处；元峁村一场一窖3处、砖砌窖2眼、集流场3处；红台村砖砌窖2眼、集流场2处；双庙村砖砌窖1眼、集流场1处。</t>
        </is>
      </c>
      <c r="G1343" s="65" t="n">
        <v>22.2</v>
      </c>
      <c r="H1343" s="34" t="inlineStr">
        <is>
          <t>保障60户248人的饮水问题。</t>
        </is>
      </c>
      <c r="I1343" s="65" t="n">
        <v>14</v>
      </c>
      <c r="J1343" s="164" t="n">
        <v>0.006</v>
      </c>
      <c r="K1343" s="164" t="n">
        <v>0.0248</v>
      </c>
      <c r="L1343" s="65" t="inlineStr">
        <is>
          <t>水务局</t>
        </is>
      </c>
      <c r="M1343" s="65" t="inlineStr">
        <is>
          <t>车道镇</t>
        </is>
      </c>
      <c r="N1343" s="65" t="n">
        <v>2020.12</v>
      </c>
      <c r="O1343" s="65" t="n"/>
    </row>
    <row r="1344" ht="69" customHeight="1" s="145">
      <c r="A1344" s="32" t="inlineStr">
        <is>
          <t>(3)</t>
        </is>
      </c>
      <c r="B1344" s="65" t="inlineStr">
        <is>
          <t>分散场窖、
小电井工程</t>
        </is>
      </c>
      <c r="C1344" s="65" t="inlineStr">
        <is>
          <t>新建</t>
        </is>
      </c>
      <c r="D1344" s="65" t="inlineStr">
        <is>
          <t>2021.03-2021.12</t>
        </is>
      </c>
      <c r="E1344" s="65" t="inlineStr">
        <is>
          <t>樊家川镇</t>
        </is>
      </c>
      <c r="F1344" s="34" t="inlineStr">
        <is>
          <t>新建一场一窖43处、砖砌窖28眼、集流场7处、小电井1眼，其中：樊家川村一场一窖3处、砖砌窖8眼、集流场3处；郝集村一场一窖9处；李崾岘村一场一窖7处、砖砌窖1眼、集流场2处；马骏滩村一场一窖2处、砖砌窖1眼；马驿沟村一场一窖6处、砖砌窖1眼、集流场1处、小电井1眼；慕家河村一场一窖5处、砖砌窖13眼；闫塬村一场一窖9处、砖砌窖4眼；长城村一场一窖2处、集流场1处。</t>
        </is>
      </c>
      <c r="G1344" s="65" t="n">
        <v>31.7</v>
      </c>
      <c r="H1344" s="34" t="inlineStr">
        <is>
          <t>保障79户351人的饮水问题。</t>
        </is>
      </c>
      <c r="I1344" s="65" t="n">
        <v>8</v>
      </c>
      <c r="J1344" s="164" t="n">
        <v>0.007900000000000001</v>
      </c>
      <c r="K1344" s="164" t="n">
        <v>0.0351</v>
      </c>
      <c r="L1344" s="65" t="inlineStr">
        <is>
          <t>水务局</t>
        </is>
      </c>
      <c r="M1344" s="65" t="inlineStr">
        <is>
          <t>樊家川镇</t>
        </is>
      </c>
      <c r="N1344" s="65" t="n">
        <v>2020.12</v>
      </c>
      <c r="O1344" s="65" t="n"/>
    </row>
    <row r="1345" ht="84" customHeight="1" s="145">
      <c r="A1345" s="32" t="inlineStr">
        <is>
          <t>(4)</t>
        </is>
      </c>
      <c r="B1345" s="65" t="inlineStr">
        <is>
          <t>分散场窖、
小电井工程</t>
        </is>
      </c>
      <c r="C1345" s="65" t="inlineStr">
        <is>
          <t>新建</t>
        </is>
      </c>
      <c r="D1345" s="65" t="inlineStr">
        <is>
          <t>2021.03-2021.12</t>
        </is>
      </c>
      <c r="E1345" s="65" t="inlineStr">
        <is>
          <t>耿湾乡</t>
        </is>
      </c>
      <c r="F1345" s="34" t="inlineStr">
        <is>
          <t>新建一场一窖56处、砖砌窖34眼、集流场3处，其中郜庄村一场一窖1处、砖砌窖1眼；耿河村一场一窖2处、砖砌窖10眼；韩老庄村一场一窖5处；黑城岔村一场一窖4处、砖砌窖2眼；潘掌村一场一窖6处、砖砌窖2眼、集流场1处；四合原村一场一窖4处、砖砌窖1眼；桃树掌村一场一窖9处、砖砌窖11眼；天桥村一场一窖4处、砖砌窖3眼；许掌村一场一窖5处、砖砌窖2眼；早流渠村一场一窖2处、砖砌窖1眼；张台村一场一窖11处、砖砌窖1眼、集流场2处。</t>
        </is>
      </c>
      <c r="G1345" s="65" t="n">
        <v>38.8</v>
      </c>
      <c r="H1345" s="34" t="inlineStr">
        <is>
          <t>保障93户393人的饮水问题。</t>
        </is>
      </c>
      <c r="I1345" s="65" t="n">
        <v>11</v>
      </c>
      <c r="J1345" s="164" t="n">
        <v>0.009299999999999999</v>
      </c>
      <c r="K1345" s="164" t="n">
        <v>0.0393</v>
      </c>
      <c r="L1345" s="65" t="inlineStr">
        <is>
          <t>水务局</t>
        </is>
      </c>
      <c r="M1345" s="65" t="inlineStr">
        <is>
          <t>耿湾乡</t>
        </is>
      </c>
      <c r="N1345" s="65" t="n">
        <v>2020.12</v>
      </c>
      <c r="O1345" s="65" t="n"/>
    </row>
    <row r="1346" ht="134" customHeight="1" s="145">
      <c r="A1346" s="32" t="inlineStr">
        <is>
          <t>(5)</t>
        </is>
      </c>
      <c r="B1346" s="65" t="inlineStr">
        <is>
          <t>分散场窖、
小电井工程</t>
        </is>
      </c>
      <c r="C1346" s="65" t="inlineStr">
        <is>
          <t>新建</t>
        </is>
      </c>
      <c r="D1346" s="65" t="inlineStr">
        <is>
          <t>2021.03-2021.12</t>
        </is>
      </c>
      <c r="E1346" s="65" t="inlineStr">
        <is>
          <t>合道镇</t>
        </is>
      </c>
      <c r="F1346" s="34" t="inlineStr">
        <is>
          <t>新建一场一窖96处、砖砌窖40眼、集流场11处、小电井28眼，其中：常崾岘村一场一窖1处、砖砌窖4眼；大路洼村一场一窖8处、砖砌窖1眼、集流场2处；何家坪村一场一窖9处；红崖洼村一场一窖4处、小电井2眼；梁坪村一场一窖10处、砖砌窖9眼、集流场1处、小电井1眼；尚西坪村一场一窖3处、砖砌窖2眼、集流场1处、小电井6眼；沈家岭村一场一窖6处、砖砌窖5眼；唐台子村一场一窖3处、小电井8眼；陶洼子村一场一窖1处、砖砌窖1眼、小电井4眼；瓦天沟村一场一窖2处、砖砌窖2眼、小电井2眼；辛坪村一场一窖6处、集流场2处、小电井1眼；杨坪沟村一场一窖6处、小电井1眼；寨子坪村一场一窖10处、砖砌窖3眼、小电井1眼；赵家塬村一场一窖6处、砖砌窖1眼、集流场1处；赵台村一场一窖11处、砖砌窖8眼、集流场4处、小电井2眼；朱家塬村一场一窖10处、砖砌窖2眼；陈旗塬村砖砌窖2眼。</t>
        </is>
      </c>
      <c r="G1346" s="65" t="n">
        <v>73.40000000000001</v>
      </c>
      <c r="H1346" s="34" t="inlineStr">
        <is>
          <t>保障175户743人的饮水问题。</t>
        </is>
      </c>
      <c r="I1346" s="65" t="n">
        <v>17</v>
      </c>
      <c r="J1346" s="164" t="n">
        <v>0.0175</v>
      </c>
      <c r="K1346" s="164" t="n">
        <v>0.0743</v>
      </c>
      <c r="L1346" s="65" t="inlineStr">
        <is>
          <t>水务局</t>
        </is>
      </c>
      <c r="M1346" s="65" t="inlineStr">
        <is>
          <t>合道镇</t>
        </is>
      </c>
      <c r="N1346" s="65" t="n">
        <v>2020.12</v>
      </c>
      <c r="O1346" s="65" t="n"/>
    </row>
    <row r="1347" ht="93" customHeight="1" s="145">
      <c r="A1347" s="32" t="inlineStr">
        <is>
          <t>(6)</t>
        </is>
      </c>
      <c r="B1347" s="65" t="inlineStr">
        <is>
          <t>分散场窖、
小电井工程</t>
        </is>
      </c>
      <c r="C1347" s="65" t="inlineStr">
        <is>
          <t>新建</t>
        </is>
      </c>
      <c r="D1347" s="65" t="inlineStr">
        <is>
          <t>2021.03-2021.12</t>
        </is>
      </c>
      <c r="E1347" s="65" t="inlineStr">
        <is>
          <t>洪德镇</t>
        </is>
      </c>
      <c r="F1347" s="34" t="inlineStr">
        <is>
          <t>新建一场一窖37处、砖砌窖23眼、集流场11处，其中：丁阳渠子村一场一窖2处、砖砌窖2眼；耿塬畔村一场一窖3处、砖砌窖2眼；洪德村一场一窖1处；寇河村一场一窖3处；李达掌村一场一窖1处、集流场2处；梁岔村一场一窖4处、砖砌窖2眼、集流场2处；马塬村一场一窖2处、砖砌窖10眼、集流场2处；苗河村一场一窖2处、集流场1处；私盐路村一场一窖5处、砖砌窖3眼；苏长沟村一场一窖6处、砖砌窖1眼；新集子村一场一窖5处、砖砌窖2眼、集流场1处；许旗村一场一窖1处、集流场2处；张塬村一场一窖1处；赵洼村一场一窖1处；肖关村砖砌窖1眼；河连湾村集流场1处。</t>
        </is>
      </c>
      <c r="G1347" s="65" t="n">
        <v>27.6</v>
      </c>
      <c r="H1347" s="34" t="inlineStr">
        <is>
          <t>保障71户339人的饮水问题</t>
        </is>
      </c>
      <c r="I1347" s="65" t="n">
        <v>16</v>
      </c>
      <c r="J1347" s="164" t="n">
        <v>0.0071</v>
      </c>
      <c r="K1347" s="164" t="n">
        <v>0.0339</v>
      </c>
      <c r="L1347" s="65" t="inlineStr">
        <is>
          <t>水务局</t>
        </is>
      </c>
      <c r="M1347" s="65" t="inlineStr">
        <is>
          <t>洪德镇</t>
        </is>
      </c>
      <c r="N1347" s="65" t="n">
        <v>2020.12</v>
      </c>
      <c r="O1347" s="65" t="n"/>
    </row>
    <row r="1348" ht="84" customHeight="1" s="145">
      <c r="A1348" s="32" t="inlineStr">
        <is>
          <t>(7)</t>
        </is>
      </c>
      <c r="B1348" s="65" t="inlineStr">
        <is>
          <t>分散场窖、
小电井工程</t>
        </is>
      </c>
      <c r="C1348" s="65" t="inlineStr">
        <is>
          <t>新建</t>
        </is>
      </c>
      <c r="D1348" s="65" t="inlineStr">
        <is>
          <t>2021.03-2021.12</t>
        </is>
      </c>
      <c r="E1348" s="65" t="inlineStr">
        <is>
          <t>虎洞镇</t>
        </is>
      </c>
      <c r="F1348" s="34" t="inlineStr">
        <is>
          <t>续建一场一窖55处、砖砌窖25眼、集流场11处，其中：半个城村一场一窖13处、集流场2处；常兆台村一场一窖2处、砖砌窖10眼、集流场3处；高庙湾村一场一窖3处、砖砌窖5眼；贾驿村一场一窖7处、集流场1处；金庄原村一场一窖5处、砖砌窖1眼、集流场1处；刘解掌村一场一窖2处、砖砌窖2眼、集流场3处；沙井子村一场一窖12处；魏家河村一场一窖2处；张大掌村一场一窖4处、砖砌窖1眼；张家湾村一场一窖5处、砖砌窖6眼、集流场1处。</t>
        </is>
      </c>
      <c r="G1348" s="65" t="n">
        <v>37.2</v>
      </c>
      <c r="H1348" s="34" t="inlineStr">
        <is>
          <t>保障91户375人的饮水问题</t>
        </is>
      </c>
      <c r="I1348" s="65" t="n">
        <v>10</v>
      </c>
      <c r="J1348" s="164" t="n">
        <v>0.0091</v>
      </c>
      <c r="K1348" s="164" t="n">
        <v>0.0375</v>
      </c>
      <c r="L1348" s="65" t="inlineStr">
        <is>
          <t>水务局</t>
        </is>
      </c>
      <c r="M1348" s="65" t="inlineStr">
        <is>
          <t>虎洞镇</t>
        </is>
      </c>
      <c r="N1348" s="65" t="n">
        <v>2020.12</v>
      </c>
      <c r="O1348" s="65" t="n"/>
    </row>
    <row r="1349" ht="104" customHeight="1" s="145">
      <c r="A1349" s="32" t="inlineStr">
        <is>
          <t>(8)</t>
        </is>
      </c>
      <c r="B1349" s="65" t="inlineStr">
        <is>
          <t>分散场窖、
小电井工程</t>
        </is>
      </c>
      <c r="C1349" s="65" t="inlineStr">
        <is>
          <t>新建</t>
        </is>
      </c>
      <c r="D1349" s="65" t="inlineStr">
        <is>
          <t>2021.03-2021.12</t>
        </is>
      </c>
      <c r="E1349" s="65" t="inlineStr">
        <is>
          <t>环城镇</t>
        </is>
      </c>
      <c r="F1349" s="34" t="inlineStr">
        <is>
          <t>新建一场一窖145处、砖砌窖29眼、集流场4处、小电井5眼，其中：白草原村一场一窖17处；北郭塬村一场一窖2处、砖砌窖9眼；陈汤塬村一场一窖1处；高龚塬村一场一窖9处；耿家沟村一场一窖1处；马坊塬村一场一窖6处、砖砌窖1眼；漫塬村一场一窖2处；宁老庄村一场一窖4处、砖砌窖1眼、集流场1处；冉旗寨村一场一窖13处；十八里村一场一窖3处、小电井2眼；唐塬村一场一窖16处；西川村一场一窖11处、砖砌窖5眼、集流场2处；肖川村一场一窖22处、集流场1处、砖砌窖8眼；杨庙掌村一场一窖21处、砖砌窖1眼；鸳鸯沟村一场一窖3处、砖砌窖1眼；张滩滩村一场一窖5处、砖砌窖2眼；张淌处一场一窖3处、小电井3眼；赵小掌村一场一窖6处、砖砌窖1眼。</t>
        </is>
      </c>
      <c r="G1349" s="65" t="n">
        <v>84</v>
      </c>
      <c r="H1349" s="34" t="inlineStr">
        <is>
          <t>保障183户846人的饮水问题</t>
        </is>
      </c>
      <c r="I1349" s="65" t="n">
        <v>17</v>
      </c>
      <c r="J1349" s="164" t="n">
        <v>0.0183</v>
      </c>
      <c r="K1349" s="164" t="n">
        <v>0.08459999999999999</v>
      </c>
      <c r="L1349" s="65" t="inlineStr">
        <is>
          <t>水务局</t>
        </is>
      </c>
      <c r="M1349" s="65" t="inlineStr">
        <is>
          <t>环城镇</t>
        </is>
      </c>
      <c r="N1349" s="65" t="n">
        <v>2020.12</v>
      </c>
      <c r="O1349" s="65" t="n"/>
    </row>
    <row r="1350" ht="73" customHeight="1" s="145">
      <c r="A1350" s="32" t="inlineStr">
        <is>
          <t>(9)</t>
        </is>
      </c>
      <c r="B1350" s="65" t="inlineStr">
        <is>
          <t>分散场窖、
小电井工程</t>
        </is>
      </c>
      <c r="C1350" s="65" t="inlineStr">
        <is>
          <t>新建</t>
        </is>
      </c>
      <c r="D1350" s="65" t="inlineStr">
        <is>
          <t>2021.03-2021.12</t>
        </is>
      </c>
      <c r="E1350" s="65" t="inlineStr">
        <is>
          <t>芦家湾乡</t>
        </is>
      </c>
      <c r="F1350" s="34" t="inlineStr">
        <is>
          <t>新建一场一窖16处、砖砌窖8眼、集流场6处，其中：大堡条村一场一窖1处、砖砌窖1眼、集流场3处；井川村一场一窖1处、集流场1处；庙儿掌村一场一窖5处、集流场1处；盘龙村一场一窖3处、砖砌窖2眼；宋家掌村一场一窖1处；桃李湾村一场一窖1处、集流场1处；王庄村一场一窖2处；小堡条村一场一窖1处、砖砌窖4眼；杨新庄村一场一窖1处；花儿掌村砖砌窖1眼。</t>
        </is>
      </c>
      <c r="G1350" s="65" t="n">
        <v>11.6</v>
      </c>
      <c r="H1350" s="34" t="inlineStr">
        <is>
          <t>保障30户136人的饮水问题</t>
        </is>
      </c>
      <c r="I1350" s="65" t="n">
        <v>10</v>
      </c>
      <c r="J1350" s="164" t="n">
        <v>0.003</v>
      </c>
      <c r="K1350" s="164" t="n">
        <v>0.0136</v>
      </c>
      <c r="L1350" s="65" t="inlineStr">
        <is>
          <t>水务局</t>
        </is>
      </c>
      <c r="M1350" s="65" t="inlineStr">
        <is>
          <t>芦家湾乡</t>
        </is>
      </c>
      <c r="N1350" s="65" t="n">
        <v>2020.12</v>
      </c>
      <c r="O1350" s="65" t="n"/>
    </row>
    <row r="1351" ht="53" customHeight="1" s="145">
      <c r="A1351" s="32" t="inlineStr">
        <is>
          <t>(10)</t>
        </is>
      </c>
      <c r="B1351" s="65" t="inlineStr">
        <is>
          <t>分散场窖、
小电井工程</t>
        </is>
      </c>
      <c r="C1351" s="65" t="inlineStr">
        <is>
          <t>新建</t>
        </is>
      </c>
      <c r="D1351" s="65" t="inlineStr">
        <is>
          <t>2021.03-2021.12</t>
        </is>
      </c>
      <c r="E1351" s="65" t="inlineStr">
        <is>
          <t>罗山川乡</t>
        </is>
      </c>
      <c r="F1351" s="34" t="inlineStr">
        <is>
          <t>新建一场一窖17处、砖砌窖10眼、集流场2处，其中：陈渠子村一场一窖2处、砖砌窖2眼；大树塬村一场一窖1处；光明村一场一窖2处、砖砌窖3眼、集流场1处；兰家掌村一场一窖5处、砖砌窖3眼；龙柏山村一场一窖2处；苇芝城村一场一窖4处、砖砌窖1眼、集流场2处；西阳洼处一场一窖1处、砖砌窖1眼。</t>
        </is>
      </c>
      <c r="G1351" s="65" t="n">
        <v>11.9</v>
      </c>
      <c r="H1351" s="34" t="inlineStr">
        <is>
          <t>保障29户117人的饮水问题。</t>
        </is>
      </c>
      <c r="I1351" s="65" t="n">
        <v>7</v>
      </c>
      <c r="J1351" s="164" t="n">
        <v>0.0029</v>
      </c>
      <c r="K1351" s="164" t="n">
        <v>0.0117</v>
      </c>
      <c r="L1351" s="65" t="inlineStr">
        <is>
          <t>水务局</t>
        </is>
      </c>
      <c r="M1351" s="65" t="inlineStr">
        <is>
          <t>罗山川乡</t>
        </is>
      </c>
      <c r="N1351" s="65" t="n">
        <v>2020.12</v>
      </c>
      <c r="O1351" s="65" t="n"/>
    </row>
    <row r="1352" ht="53" customHeight="1" s="145">
      <c r="A1352" s="32" t="inlineStr">
        <is>
          <t>(11)</t>
        </is>
      </c>
      <c r="B1352" s="65" t="inlineStr">
        <is>
          <t>分散场窖、
小电井工程</t>
        </is>
      </c>
      <c r="C1352" s="65" t="inlineStr">
        <is>
          <t>新建</t>
        </is>
      </c>
      <c r="D1352" s="65" t="inlineStr">
        <is>
          <t>2021.03-2021.12</t>
        </is>
      </c>
      <c r="E1352" s="65" t="inlineStr">
        <is>
          <t>毛井镇</t>
        </is>
      </c>
      <c r="F1352" s="34" t="inlineStr">
        <is>
          <t>新建一场一窖30处、砖砌窖1眼、集流场1处，其中：大户掌村一场一窖2处；丁连掌村一场一窖4处；二条俭村一场一窖3处；高家洼村一场一窖5处、砖砌窖1眼、集流场1处；红糜湾村一场一窖1处；黄寨柯村一场一窖2处；乔崾岘村一场一窖2处；山西掌村一场一窖4处；施家滩村一场一窖7处。</t>
        </is>
      </c>
      <c r="G1352" s="65" t="n">
        <v>15.5</v>
      </c>
      <c r="H1352" s="34" t="inlineStr">
        <is>
          <t>保障32户131人的饮水问题。</t>
        </is>
      </c>
      <c r="I1352" s="65" t="n">
        <v>9</v>
      </c>
      <c r="J1352" s="164" t="n">
        <v>0.0032</v>
      </c>
      <c r="K1352" s="164" t="n">
        <v>0.0131</v>
      </c>
      <c r="L1352" s="65" t="inlineStr">
        <is>
          <t>水务局</t>
        </is>
      </c>
      <c r="M1352" s="65" t="inlineStr">
        <is>
          <t>毛井镇</t>
        </is>
      </c>
      <c r="N1352" s="65" t="n">
        <v>2020.12</v>
      </c>
      <c r="O1352" s="65" t="n"/>
    </row>
    <row r="1353" ht="85" customHeight="1" s="145">
      <c r="A1353" s="32" t="inlineStr">
        <is>
          <t>(12)</t>
        </is>
      </c>
      <c r="B1353" s="65" t="inlineStr">
        <is>
          <t>分散场窖、
小电井工程</t>
        </is>
      </c>
      <c r="C1353" s="65" t="inlineStr">
        <is>
          <t>新建</t>
        </is>
      </c>
      <c r="D1353" s="65" t="inlineStr">
        <is>
          <t>2021.03-2021.12</t>
        </is>
      </c>
      <c r="E1353" s="65" t="inlineStr">
        <is>
          <t>木钵镇</t>
        </is>
      </c>
      <c r="F1353" s="34" t="inlineStr">
        <is>
          <t>新建一场一窖33处、砖砌窖22眼、集流场4处、小电井2眼，其中： 白家掌村一场一窖10处、砖砌窖3眼；高楼塬村一场一窖1处、砖砌窖5眼、集流场1处、小电井1眼；高寨村一场一窖3处、砖砌窖1眼；关营村一场一窖2处、集流场1处；郭西掌村一场一窖1处；井儿岔村一场一窖1处、砖砌窖4眼；罗家沟村一场一窖2处；坪子塬村一场一窖11处、砖砌窖6眼、集流场2处；殷家桥村一场一窖1处、砖砌窖1眼、小电井1眼；周湾村一场一窖1处；曹旗村砖砌窖2眼。</t>
        </is>
      </c>
      <c r="G1353" s="65" t="n">
        <v>24.7</v>
      </c>
      <c r="H1353" s="34" t="inlineStr">
        <is>
          <t>保障61户276人的饮水问题。</t>
        </is>
      </c>
      <c r="I1353" s="65" t="n">
        <v>11</v>
      </c>
      <c r="J1353" s="164" t="n">
        <v>0.0061</v>
      </c>
      <c r="K1353" s="164" t="n">
        <v>0.0276</v>
      </c>
      <c r="L1353" s="65" t="inlineStr">
        <is>
          <t>水务局</t>
        </is>
      </c>
      <c r="M1353" s="65" t="inlineStr">
        <is>
          <t>木钵镇</t>
        </is>
      </c>
      <c r="N1353" s="65" t="n">
        <v>2020.12</v>
      </c>
      <c r="O1353" s="65" t="n"/>
    </row>
    <row r="1354" ht="39" customHeight="1" s="145">
      <c r="A1354" s="32" t="inlineStr">
        <is>
          <t>(13)</t>
        </is>
      </c>
      <c r="B1354" s="65" t="inlineStr">
        <is>
          <t>分散场窖、
小电井工程</t>
        </is>
      </c>
      <c r="C1354" s="65" t="inlineStr">
        <is>
          <t>新建</t>
        </is>
      </c>
      <c r="D1354" s="65" t="inlineStr">
        <is>
          <t>2021.03-2021.12</t>
        </is>
      </c>
      <c r="E1354" s="65" t="inlineStr">
        <is>
          <t>南湫乡</t>
        </is>
      </c>
      <c r="F1354" s="34" t="inlineStr">
        <is>
          <t>新建一场一窖1处，其中：岳后渠村一场一窖1处。</t>
        </is>
      </c>
      <c r="G1354" s="65" t="n">
        <v>0.5</v>
      </c>
      <c r="H1354" s="34" t="inlineStr">
        <is>
          <t>保障1户4人的饮水问题。</t>
        </is>
      </c>
      <c r="I1354" s="65" t="n">
        <v>1</v>
      </c>
      <c r="J1354" s="164" t="n">
        <v>0.0001</v>
      </c>
      <c r="K1354" s="164" t="n">
        <v>0.0004</v>
      </c>
      <c r="L1354" s="65" t="inlineStr">
        <is>
          <t>水务局</t>
        </is>
      </c>
      <c r="M1354" s="65" t="inlineStr">
        <is>
          <t>南湫乡</t>
        </is>
      </c>
      <c r="N1354" s="65" t="n">
        <v>2020.12</v>
      </c>
      <c r="O1354" s="65" t="n"/>
    </row>
    <row r="1355" ht="39" customHeight="1" s="145">
      <c r="A1355" s="32" t="inlineStr">
        <is>
          <t>(14)</t>
        </is>
      </c>
      <c r="B1355" s="65" t="inlineStr">
        <is>
          <t>分散场窖、
小电井工程</t>
        </is>
      </c>
      <c r="C1355" s="65" t="inlineStr">
        <is>
          <t>新建</t>
        </is>
      </c>
      <c r="D1355" s="65" t="inlineStr">
        <is>
          <t>2021.03-2021.12</t>
        </is>
      </c>
      <c r="E1355" s="65" t="inlineStr">
        <is>
          <t>秦团庄乡</t>
        </is>
      </c>
      <c r="F1355" s="34" t="inlineStr">
        <is>
          <t>新建一场一窖3处、砖砌窖4眼，其中：贾塬村一场一窖1处、砖砌窖2眼；大天子村一场一窖1处；新峁村一场一窖1处、砖砌窖2眼。</t>
        </is>
      </c>
      <c r="G1355" s="65" t="n">
        <v>2.7</v>
      </c>
      <c r="H1355" s="34" t="inlineStr">
        <is>
          <t>保障7户21人的饮水问题。</t>
        </is>
      </c>
      <c r="I1355" s="65" t="n">
        <v>3</v>
      </c>
      <c r="J1355" s="164" t="n">
        <v>0.0007</v>
      </c>
      <c r="K1355" s="164" t="n">
        <v>0.0021</v>
      </c>
      <c r="L1355" s="65" t="inlineStr">
        <is>
          <t>水务局</t>
        </is>
      </c>
      <c r="M1355" s="65" t="inlineStr">
        <is>
          <t>秦团庄乡</t>
        </is>
      </c>
      <c r="N1355" s="65" t="n">
        <v>2020.12</v>
      </c>
      <c r="O1355" s="65" t="n"/>
    </row>
    <row r="1356" ht="111" customHeight="1" s="145">
      <c r="A1356" s="32" t="inlineStr">
        <is>
          <t>(15)</t>
        </is>
      </c>
      <c r="B1356" s="65" t="inlineStr">
        <is>
          <t>分散场窖、
小电井工程</t>
        </is>
      </c>
      <c r="C1356" s="65" t="inlineStr">
        <is>
          <t>新建</t>
        </is>
      </c>
      <c r="D1356" s="65" t="inlineStr">
        <is>
          <t>2021.03-2021.12</t>
        </is>
      </c>
      <c r="E1356" s="65" t="inlineStr">
        <is>
          <t>曲子镇</t>
        </is>
      </c>
      <c r="F1356" s="34" t="inlineStr">
        <is>
          <t>新建一场一窖78处、砖砌窖124眼、集流场33处、小电井14眼，其中：董家塬村一场一窖2处；高李湾村一场一窖8处；金盆掌村一场一窖4处、砖砌窖2眼；刘旗村一场一窖8处、砖砌窖14眼、集流场5处、小电井1眼；楼房子村一场一窖8处、砖砌窖7眼、集流场2处、小电井2眼；马家河村一场一窖5处、砖砌窖2眼、小电井1眼；孟家寨处一场一窖3处、砖砌窖17眼；双城村一场一窖1处；宋家塬村一场一窖1处、砖砌窖1眼；五里桥村一场一窖11处、砖砌窖1眼、集流场1处；西沟村一场一窖4处、砖砌窖11眼、小电井5眼；小庄子村一场一窖5处、砖砌窖7眼、集流场7处；许家塬村一场一窖10处、砖砌窖33眼、集流场4处；油坊塬村一场一窖8处、砖砌窖5眼、集流场13处；金村寺村砖砌窖24眼、集流场1处、小电井5眼。</t>
        </is>
      </c>
      <c r="G1356" s="65" t="n">
        <v>88.40000000000001</v>
      </c>
      <c r="H1356" s="34" t="inlineStr">
        <is>
          <t>保障249户1119人的饮水问题</t>
        </is>
      </c>
      <c r="I1356" s="65" t="n">
        <v>14</v>
      </c>
      <c r="J1356" s="164" t="n">
        <v>0.0249</v>
      </c>
      <c r="K1356" s="164" t="n">
        <v>0.1119</v>
      </c>
      <c r="L1356" s="65" t="inlineStr">
        <is>
          <t>水务局</t>
        </is>
      </c>
      <c r="M1356" s="65" t="inlineStr">
        <is>
          <t>曲子镇</t>
        </is>
      </c>
      <c r="N1356" s="65" t="n">
        <v>2020.12</v>
      </c>
      <c r="O1356" s="65" t="n"/>
    </row>
    <row r="1357" ht="56" customHeight="1" s="145">
      <c r="A1357" s="32" t="inlineStr">
        <is>
          <t>(16)</t>
        </is>
      </c>
      <c r="B1357" s="65" t="inlineStr">
        <is>
          <t>分散场窖、
小电井工程</t>
        </is>
      </c>
      <c r="C1357" s="65" t="inlineStr">
        <is>
          <t>新建</t>
        </is>
      </c>
      <c r="D1357" s="65" t="inlineStr">
        <is>
          <t>2021.03-2021.12</t>
        </is>
      </c>
      <c r="E1357" s="65" t="inlineStr">
        <is>
          <t>山城乡</t>
        </is>
      </c>
      <c r="F1357" s="34" t="inlineStr">
        <is>
          <t>新建一场一窖11处、砖砌窖4眼、集流场1处，其中：冯家沟村一场一窖3处；郝掌村一场一窖3处；山城堡村一场一窖1处；薛原村一场一窖1处；寨柯村一场一窖3处、砖砌窖1眼、集流场1处；郝掌村砖砌窖1眼；谢庄村砖砌窖2眼。</t>
        </is>
      </c>
      <c r="G1357" s="65" t="n">
        <v>6.9</v>
      </c>
      <c r="H1357" s="34" t="inlineStr">
        <is>
          <t>保障16户70人的饮水问题。</t>
        </is>
      </c>
      <c r="I1357" s="65" t="n">
        <v>7</v>
      </c>
      <c r="J1357" s="164" t="n">
        <v>0.0016</v>
      </c>
      <c r="K1357" s="164" t="n">
        <v>0.007</v>
      </c>
      <c r="L1357" s="65" t="inlineStr">
        <is>
          <t>水务局</t>
        </is>
      </c>
      <c r="M1357" s="65" t="inlineStr">
        <is>
          <t>山城乡</t>
        </is>
      </c>
      <c r="N1357" s="65" t="n">
        <v>2020.12</v>
      </c>
      <c r="O1357" s="65" t="n"/>
    </row>
    <row r="1358" ht="109" customHeight="1" s="145">
      <c r="A1358" s="32" t="inlineStr">
        <is>
          <t>(17)</t>
        </is>
      </c>
      <c r="B1358" s="65" t="inlineStr">
        <is>
          <t>分散场窖、
小电井工程</t>
        </is>
      </c>
      <c r="C1358" s="65" t="inlineStr">
        <is>
          <t>新建</t>
        </is>
      </c>
      <c r="D1358" s="65" t="inlineStr">
        <is>
          <t>2021.03-2021.12</t>
        </is>
      </c>
      <c r="E1358" s="65" t="inlineStr">
        <is>
          <t>天池乡</t>
        </is>
      </c>
      <c r="F1358" s="34" t="inlineStr">
        <is>
          <t>新建一场一窖24处、砖砌窖14眼、集流场6处、小电井84眼，其中：大庄台村一场一窖1处、小电井5眼；井渠淌村一场一窖3处、小电井6眼；梁河村一场一窖1处、砖砌窖2眼、小电井5眼；碾盘岭村一场一窖2处、小电井7眼；潘老庄村一场一窖2处、砖砌窖1眼、小电井18眼；四合掌村一场一窖2处、砖砌窖2眼、集流场4处、小电井4眼；苏北岔村一场一窖1处、砖砌窖6眼、小电井4眼；天池村一场一窖1处、集流场2处、小电井2眼；喜家坪村一场一窖1处、小电井2眼；鲜岔村一场一窖2处、小电井10眼；殷屈河村一场一窖7处、砖砌窖3眼、小电井4眼；张邓塬村一场一窖1处、小电井1眼；曹李川村小电井3眼；老庄湾村小电井9眼；吴城子村小电井4眼。</t>
        </is>
      </c>
      <c r="G1358" s="65" t="n">
        <v>51</v>
      </c>
      <c r="H1358" s="34" t="inlineStr">
        <is>
          <t>保障128户502人的饮水问题。</t>
        </is>
      </c>
      <c r="I1358" s="65" t="n">
        <v>15</v>
      </c>
      <c r="J1358" s="164" t="n">
        <v>0.128</v>
      </c>
      <c r="K1358" s="164" t="n">
        <v>0.0502</v>
      </c>
      <c r="L1358" s="65" t="inlineStr">
        <is>
          <t>水务局</t>
        </is>
      </c>
      <c r="M1358" s="65" t="inlineStr">
        <is>
          <t>天池乡</t>
        </is>
      </c>
      <c r="N1358" s="65" t="n">
        <v>2020.12</v>
      </c>
      <c r="O1358" s="65" t="n"/>
    </row>
    <row r="1359" ht="49" customHeight="1" s="145">
      <c r="A1359" s="32" t="inlineStr">
        <is>
          <t>(18)</t>
        </is>
      </c>
      <c r="B1359" s="65" t="inlineStr">
        <is>
          <t>分散场窖、
小电井工程</t>
        </is>
      </c>
      <c r="C1359" s="65" t="inlineStr">
        <is>
          <t>新建</t>
        </is>
      </c>
      <c r="D1359" s="65" t="inlineStr">
        <is>
          <t>2021.03-2021.12</t>
        </is>
      </c>
      <c r="E1359" s="65" t="inlineStr">
        <is>
          <t>甜水镇</t>
        </is>
      </c>
      <c r="F1359" s="34" t="inlineStr">
        <is>
          <t>新建一场一窖14处、砖砌窖1眼，其中：何塬村一场一窖7处、砖砌窖1眼；狼儿滩村一场一窖2处；张铁村一场一窖1处；赵掌村一场一窖4处。</t>
        </is>
      </c>
      <c r="G1359" s="65" t="n">
        <v>7.3</v>
      </c>
      <c r="H1359" s="34" t="inlineStr">
        <is>
          <t>保障15户68人的饮水问题。</t>
        </is>
      </c>
      <c r="I1359" s="65" t="n">
        <v>4</v>
      </c>
      <c r="J1359" s="164" t="n">
        <v>0.0015</v>
      </c>
      <c r="K1359" s="164" t="n">
        <v>0.0068</v>
      </c>
      <c r="L1359" s="65" t="inlineStr">
        <is>
          <t>水务局</t>
        </is>
      </c>
      <c r="M1359" s="65" t="inlineStr">
        <is>
          <t>甜水镇</t>
        </is>
      </c>
      <c r="N1359" s="65" t="n">
        <v>2020.12</v>
      </c>
      <c r="O1359" s="65" t="n"/>
    </row>
    <row r="1360" ht="66" customHeight="1" s="145">
      <c r="A1360" s="32" t="inlineStr">
        <is>
          <t>(19)</t>
        </is>
      </c>
      <c r="B1360" s="65" t="inlineStr">
        <is>
          <t>分散场窖、
小电井工程</t>
        </is>
      </c>
      <c r="C1360" s="65" t="inlineStr">
        <is>
          <t>新建</t>
        </is>
      </c>
      <c r="D1360" s="65" t="inlineStr">
        <is>
          <t>2021.03-2021.12</t>
        </is>
      </c>
      <c r="E1360" s="65" t="inlineStr">
        <is>
          <t>小南沟乡</t>
        </is>
      </c>
      <c r="F1360" s="34" t="inlineStr">
        <is>
          <t>新建一场一窖16处、砖砌窖2眼、集流场5处，其中：丁寨柯村一场一窖1处；粉子山村一场一窖2处、砖砌窖1眼、集流场3处；李上山村一场一窖1处、砖砌窖1眼；李塬村一场一窖4处；天子渠村一场一窖1处；汪天子村一场一窖2处；小南沟村一场一窖2处；许掌村一场一窖1处；燕麦掌村一场一窖1处；杨胡套子村一场一窖1处；连川村集流场2处。</t>
        </is>
      </c>
      <c r="G1360" s="65" t="n">
        <v>9.6</v>
      </c>
      <c r="H1360" s="34" t="inlineStr">
        <is>
          <t>保障22户96人的饮水问题。</t>
        </is>
      </c>
      <c r="I1360" s="65" t="n">
        <v>11</v>
      </c>
      <c r="J1360" s="164" t="n">
        <v>0.0022</v>
      </c>
      <c r="K1360" s="164" t="n">
        <v>0.009599999999999999</v>
      </c>
      <c r="L1360" s="65" t="inlineStr">
        <is>
          <t>水务局</t>
        </is>
      </c>
      <c r="M1360" s="65" t="inlineStr">
        <is>
          <t>小南沟乡</t>
        </is>
      </c>
      <c r="N1360" s="65" t="n">
        <v>2020.12</v>
      </c>
      <c r="O1360" s="65" t="n"/>
    </row>
    <row r="1361" ht="63" customHeight="1" s="145">
      <c r="A1361" s="32" t="inlineStr">
        <is>
          <t>(20)</t>
        </is>
      </c>
      <c r="B1361" s="65" t="inlineStr">
        <is>
          <t>分散场窖、
小电井工程</t>
        </is>
      </c>
      <c r="C1361" s="65" t="inlineStr">
        <is>
          <t>新建</t>
        </is>
      </c>
      <c r="D1361" s="65" t="inlineStr">
        <is>
          <t>2021.03-2021.12</t>
        </is>
      </c>
      <c r="E1361" s="65" t="inlineStr">
        <is>
          <t>演武乡</t>
        </is>
      </c>
      <c r="F1361" s="34" t="inlineStr">
        <is>
          <t>新建一场一窖46处、小电井66眼，其中：佛茬村一场一窖3处、小电井13眼；黑泉河村一场一窖6处、小电井6眼；黄山村一场一窖4处、小电井4眼；刘坪村一场一窖4处；路家塬村一场一窖22处、小电井7眼；吴家塬村一场一窖3处、小电井7眼；杨家洼村一场一窖1处、小电井15眼；走马硷村一场一窖3处、小电井13眼；曳郭咀村小电井1眼。</t>
        </is>
      </c>
      <c r="G1361" s="65" t="n">
        <v>49.4</v>
      </c>
      <c r="H1361" s="34" t="inlineStr">
        <is>
          <t>保障112户535人的饮水问题。</t>
        </is>
      </c>
      <c r="I1361" s="65" t="n">
        <v>9</v>
      </c>
      <c r="J1361" s="164" t="n">
        <v>0.0112</v>
      </c>
      <c r="K1361" s="164" t="n">
        <v>0.0535</v>
      </c>
      <c r="L1361" s="65" t="inlineStr">
        <is>
          <t>水务局</t>
        </is>
      </c>
      <c r="M1361" s="65" t="inlineStr">
        <is>
          <t>演武乡</t>
        </is>
      </c>
      <c r="N1361" s="65" t="n">
        <v>2020.12</v>
      </c>
      <c r="O1361" s="65" t="n"/>
    </row>
    <row r="1362" ht="45" customHeight="1" s="145">
      <c r="A1362" s="21" t="inlineStr">
        <is>
          <t>4.1</t>
        </is>
      </c>
      <c r="B1362" s="24" t="inlineStr">
        <is>
          <t>自来水入户工程合计</t>
        </is>
      </c>
      <c r="C1362" s="24" t="inlineStr">
        <is>
          <t>新建</t>
        </is>
      </c>
      <c r="D1362" s="24" t="inlineStr">
        <is>
          <t>2020.11-2021.12</t>
        </is>
      </c>
      <c r="E1362" s="24" t="inlineStr">
        <is>
          <t>车道等3个乡镇</t>
        </is>
      </c>
      <c r="F1362" s="31" t="inlineStr">
        <is>
          <t>对车道等3个乡镇1362户实施自来水入户工程</t>
        </is>
      </c>
      <c r="G1362" s="24" t="n">
        <v>574.89</v>
      </c>
      <c r="H1362" s="31" t="inlineStr">
        <is>
          <t>保障3个乡镇8个行政村1362户人的饮水问题。</t>
        </is>
      </c>
      <c r="I1362" s="24" t="n">
        <v>8</v>
      </c>
      <c r="J1362" s="160" t="n">
        <v>0.1372</v>
      </c>
      <c r="K1362" s="160" t="n">
        <v>0.6288</v>
      </c>
      <c r="L1362" s="24" t="inlineStr">
        <is>
          <t>水务局</t>
        </is>
      </c>
      <c r="M1362" s="24" t="inlineStr">
        <is>
          <t>水务局</t>
        </is>
      </c>
      <c r="N1362" s="24" t="n">
        <v>2020.12</v>
      </c>
      <c r="O1362" s="24" t="n"/>
    </row>
    <row r="1363" ht="45" customHeight="1" s="145">
      <c r="A1363" s="32" t="inlineStr">
        <is>
          <t>(1)</t>
        </is>
      </c>
      <c r="B1363" s="65" t="inlineStr">
        <is>
          <t>自来水入户工程</t>
        </is>
      </c>
      <c r="C1363" s="65" t="inlineStr">
        <is>
          <t>新建</t>
        </is>
      </c>
      <c r="D1363" s="65" t="inlineStr">
        <is>
          <t>2020.11-2021.12</t>
        </is>
      </c>
      <c r="E1363" s="65" t="inlineStr">
        <is>
          <t>车道镇</t>
        </is>
      </c>
      <c r="F1363" s="34" t="inlineStr">
        <is>
          <t>新建管道延伸供水点工程2处，由刘园子管道延伸，分别是樱桃掌1处，刘渠1处</t>
        </is>
      </c>
      <c r="G1363" s="65" t="n">
        <v>225</v>
      </c>
      <c r="H1363" s="34" t="inlineStr">
        <is>
          <t>解决2个行政村的饮水问题。</t>
        </is>
      </c>
      <c r="I1363" s="65" t="n">
        <v>2</v>
      </c>
      <c r="J1363" s="164" t="n">
        <v>0.0332</v>
      </c>
      <c r="K1363" s="164" t="n">
        <v>0.1328</v>
      </c>
      <c r="L1363" s="65" t="inlineStr">
        <is>
          <t>水务局</t>
        </is>
      </c>
      <c r="M1363" s="65" t="inlineStr">
        <is>
          <t>水务局</t>
        </is>
      </c>
      <c r="N1363" s="65" t="n">
        <v>2020.12</v>
      </c>
      <c r="O1363" s="65" t="n"/>
    </row>
    <row r="1364" ht="45" customHeight="1" s="145">
      <c r="A1364" s="32" t="inlineStr">
        <is>
          <t>(2)</t>
        </is>
      </c>
      <c r="B1364" s="65" t="inlineStr">
        <is>
          <t>自来水入户工程</t>
        </is>
      </c>
      <c r="C1364" s="65" t="inlineStr">
        <is>
          <t>新建</t>
        </is>
      </c>
      <c r="D1364" s="65" t="inlineStr">
        <is>
          <t>2021.01
-
2021.12</t>
        </is>
      </c>
      <c r="E1364" s="65" t="inlineStr">
        <is>
          <t>樊家川镇马驿沟村</t>
        </is>
      </c>
      <c r="F1364" s="34" t="inlineStr">
        <is>
          <t>对新农村农户及街道住户78户240人实施自来水入户工程。</t>
        </is>
      </c>
      <c r="G1364" s="65" t="n">
        <v>190</v>
      </c>
      <c r="H1364" s="34" t="inlineStr">
        <is>
          <t>解决群众饮水困难的问题。</t>
        </is>
      </c>
      <c r="I1364" s="65" t="n">
        <v>1</v>
      </c>
      <c r="J1364" s="164" t="n">
        <v>0.004</v>
      </c>
      <c r="K1364" s="164" t="n">
        <v>0.016</v>
      </c>
      <c r="L1364" s="65" t="inlineStr">
        <is>
          <t>水务局</t>
        </is>
      </c>
      <c r="M1364" s="65" t="inlineStr">
        <is>
          <t>水务局</t>
        </is>
      </c>
      <c r="N1364" s="65" t="n">
        <v>2020.12</v>
      </c>
      <c r="O1364" s="65" t="n"/>
    </row>
    <row r="1365" ht="65" customHeight="1" s="145">
      <c r="A1365" s="32" t="inlineStr">
        <is>
          <t>(3)</t>
        </is>
      </c>
      <c r="B1365" s="65" t="inlineStr">
        <is>
          <t>自来水入户工程</t>
        </is>
      </c>
      <c r="C1365" s="65" t="inlineStr">
        <is>
          <t>新建</t>
        </is>
      </c>
      <c r="D1365" s="65" t="inlineStr">
        <is>
          <t>2021.01
-
2021.12</t>
        </is>
      </c>
      <c r="E1365" s="65" t="inlineStr">
        <is>
          <t>合道镇</t>
        </is>
      </c>
      <c r="F1365" s="34" t="inlineStr">
        <is>
          <t>对何家坪村（计划依托唐塬组机井，为45户脱贫户（监测对象）实施自来水入户项目）、红崖洼村（为湾儿崖组黄南塬16户群众实施自来水入户项目）、赵家塬村（赵塬组搬迁点自来水入户31户）、赵台村（易地搬迁点、苏俭新修自来水管线6000米）、沈家岭村（实施村小学、村部、易地搬迁点自来水入户工程。）实施自来水入户项目。</t>
        </is>
      </c>
      <c r="G1365" s="65" t="n">
        <v>159.89</v>
      </c>
      <c r="H1365" s="34" t="inlineStr">
        <is>
          <t>解决5个村0.1万户0.48万人的饮水问题。</t>
        </is>
      </c>
      <c r="I1365" s="65" t="n">
        <v>5</v>
      </c>
      <c r="J1365" s="164" t="n">
        <v>0.1</v>
      </c>
      <c r="K1365" s="164" t="n">
        <v>0.48</v>
      </c>
      <c r="L1365" s="65" t="inlineStr">
        <is>
          <t>水务局</t>
        </is>
      </c>
      <c r="M1365" s="65" t="inlineStr">
        <is>
          <t>水务局</t>
        </is>
      </c>
      <c r="N1365" s="65" t="n">
        <v>2020.12</v>
      </c>
      <c r="O1365" s="65" t="n"/>
    </row>
    <row r="1366" ht="31" customHeight="1" s="145">
      <c r="A1366" s="21" t="inlineStr">
        <is>
          <t>5.1</t>
        </is>
      </c>
      <c r="B1366" s="24" t="inlineStr">
        <is>
          <t>环县农村供水入户软管改造项目合计</t>
        </is>
      </c>
      <c r="C1366" s="24" t="inlineStr">
        <is>
          <t>续建</t>
        </is>
      </c>
      <c r="D1366" s="24" t="inlineStr">
        <is>
          <t>2020.10-2021.12</t>
        </is>
      </c>
      <c r="E1366" s="24" t="inlineStr">
        <is>
          <t>环城镇等20个乡镇</t>
        </is>
      </c>
      <c r="F1366" s="31" t="inlineStr">
        <is>
          <t>安装入户软管25030套，每套安装DN15不锈钢高压软管2m，DN15全铜龙头1个，附材1套</t>
        </is>
      </c>
      <c r="G1366" s="24" t="n">
        <v>272.5</v>
      </c>
      <c r="H1366" s="31" t="inlineStr">
        <is>
          <t>解决了137个行政村2.5万人冬季供水问题。</t>
        </is>
      </c>
      <c r="I1366" s="24" t="n">
        <v>137</v>
      </c>
      <c r="J1366" s="160" t="n">
        <v>2.503</v>
      </c>
      <c r="K1366" s="160" t="n">
        <v>10.8742</v>
      </c>
      <c r="L1366" s="24" t="inlineStr">
        <is>
          <t>水务局</t>
        </is>
      </c>
      <c r="M1366" s="24" t="inlineStr">
        <is>
          <t>自来水公司</t>
        </is>
      </c>
      <c r="N1366" s="24" t="n"/>
      <c r="O1366" s="24" t="n"/>
    </row>
    <row r="1367" ht="31" customHeight="1" s="145">
      <c r="A1367" s="32" t="inlineStr">
        <is>
          <t>(1)</t>
        </is>
      </c>
      <c r="B1367" s="65" t="inlineStr">
        <is>
          <t>八珠乡供水入户软管改造项目</t>
        </is>
      </c>
      <c r="C1367" s="65" t="inlineStr">
        <is>
          <t>续建</t>
        </is>
      </c>
      <c r="D1367" s="65" t="inlineStr">
        <is>
          <t>2020.10-2021.06</t>
        </is>
      </c>
      <c r="E1367" s="65" t="inlineStr">
        <is>
          <t>八珠乡</t>
        </is>
      </c>
      <c r="F1367" s="34" t="inlineStr">
        <is>
          <t>安装软管1230套：八珠塬村499套、白塬村64套、曹塬190套、苟塬村331套、湫坝沟村77套、瓦崾岘村69套</t>
        </is>
      </c>
      <c r="G1367" s="65" t="n">
        <v>13.4</v>
      </c>
      <c r="H1367" s="34" t="inlineStr">
        <is>
          <t>解决了6个行政村1230户5468人的冬季供水问题。</t>
        </is>
      </c>
      <c r="I1367" s="65" t="n">
        <v>6</v>
      </c>
      <c r="J1367" s="164" t="n">
        <v>0.123</v>
      </c>
      <c r="K1367" s="164" t="n">
        <v>0.5468</v>
      </c>
      <c r="L1367" s="65" t="inlineStr">
        <is>
          <t>水务局</t>
        </is>
      </c>
      <c r="M1367" s="65" t="inlineStr">
        <is>
          <t>自来水公司</t>
        </is>
      </c>
      <c r="N1367" s="29" t="n">
        <v>2020.12</v>
      </c>
      <c r="O1367" s="65" t="n"/>
    </row>
    <row r="1368" ht="31" customHeight="1" s="145">
      <c r="A1368" s="32" t="inlineStr">
        <is>
          <t>(2)</t>
        </is>
      </c>
      <c r="B1368" s="65" t="inlineStr">
        <is>
          <t>樊家川镇供水入户软管改造项目</t>
        </is>
      </c>
      <c r="C1368" s="65" t="inlineStr">
        <is>
          <t>续建</t>
        </is>
      </c>
      <c r="D1368" s="65" t="inlineStr">
        <is>
          <t>2020.10-2021.06</t>
        </is>
      </c>
      <c r="E1368" s="65" t="inlineStr">
        <is>
          <t>樊家镇</t>
        </is>
      </c>
      <c r="F1368" s="34" t="inlineStr">
        <is>
          <t>安装软管484套：郝集村46套、闫塬村261套、长城村177套</t>
        </is>
      </c>
      <c r="G1368" s="65" t="n">
        <v>5.28</v>
      </c>
      <c r="H1368" s="34" t="inlineStr">
        <is>
          <t>解决了3个行政村484户2113人的冬季供水问题。</t>
        </is>
      </c>
      <c r="I1368" s="65" t="n">
        <v>3</v>
      </c>
      <c r="J1368" s="164" t="n">
        <v>0.0484</v>
      </c>
      <c r="K1368" s="164" t="n">
        <v>0.2113</v>
      </c>
      <c r="L1368" s="65" t="inlineStr">
        <is>
          <t>水务局</t>
        </is>
      </c>
      <c r="M1368" s="65" t="inlineStr">
        <is>
          <t>自来水公司</t>
        </is>
      </c>
      <c r="N1368" s="29" t="n">
        <v>2020.12</v>
      </c>
      <c r="O1368" s="65" t="n"/>
    </row>
    <row r="1369" ht="45" customHeight="1" s="145">
      <c r="A1369" s="32" t="inlineStr">
        <is>
          <t>(3)</t>
        </is>
      </c>
      <c r="B1369" s="65" t="inlineStr">
        <is>
          <t>天池乡供水入户软管改造项目</t>
        </is>
      </c>
      <c r="C1369" s="65" t="inlineStr">
        <is>
          <t>续建</t>
        </is>
      </c>
      <c r="D1369" s="65" t="inlineStr">
        <is>
          <t>2020.10-2021.06</t>
        </is>
      </c>
      <c r="E1369" s="65" t="inlineStr">
        <is>
          <t>天池乡</t>
        </is>
      </c>
      <c r="F1369" s="34" t="inlineStr">
        <is>
          <t>安装软管764套：曹李川村123套、井渠淌村43套、碾盘岭村55套、潘老庄村113套、苏北岔村47套、天池村142套、吴城子村120套、鲜岔村49套、殷屈河18套、张邓塬村55套</t>
        </is>
      </c>
      <c r="G1369" s="65" t="n">
        <v>8.34</v>
      </c>
      <c r="H1369" s="34" t="inlineStr">
        <is>
          <t>解决了10个行政村765户3473人的冬季供水问题。</t>
        </is>
      </c>
      <c r="I1369" s="65" t="n">
        <v>10</v>
      </c>
      <c r="J1369" s="164" t="n">
        <v>0.0764</v>
      </c>
      <c r="K1369" s="164" t="n">
        <v>0.3473</v>
      </c>
      <c r="L1369" s="65" t="inlineStr">
        <is>
          <t>水务局</t>
        </is>
      </c>
      <c r="M1369" s="65" t="inlineStr">
        <is>
          <t>自来水公司</t>
        </is>
      </c>
      <c r="N1369" s="29" t="n">
        <v>2020.12</v>
      </c>
      <c r="O1369" s="65" t="n"/>
    </row>
    <row r="1370" ht="42" customHeight="1" s="145">
      <c r="A1370" s="32" t="inlineStr">
        <is>
          <t>(4)</t>
        </is>
      </c>
      <c r="B1370" s="65" t="inlineStr">
        <is>
          <t>演武乡供水入户软管改造项目</t>
        </is>
      </c>
      <c r="C1370" s="65" t="inlineStr">
        <is>
          <t>续建</t>
        </is>
      </c>
      <c r="D1370" s="65" t="inlineStr">
        <is>
          <t>2020.10-2021.06</t>
        </is>
      </c>
      <c r="E1370" s="65" t="inlineStr">
        <is>
          <t>演武乡</t>
        </is>
      </c>
      <c r="F1370" s="34" t="inlineStr">
        <is>
          <t>安装软管142套：黑泉河村43套、黄家山村20套、刘坪村44套、走马俭村34套、曳郭咀村1套</t>
        </is>
      </c>
      <c r="G1370" s="65" t="n">
        <v>1.54</v>
      </c>
      <c r="H1370" s="34" t="inlineStr">
        <is>
          <t>解决了5个行政村142户788人的冬季供水问题。</t>
        </is>
      </c>
      <c r="I1370" s="65" t="n">
        <v>5</v>
      </c>
      <c r="J1370" s="164" t="n">
        <v>0.0142</v>
      </c>
      <c r="K1370" s="164" t="n">
        <v>0.0788</v>
      </c>
      <c r="L1370" s="65" t="inlineStr">
        <is>
          <t>水务局</t>
        </is>
      </c>
      <c r="M1370" s="65" t="inlineStr">
        <is>
          <t>自来水公司</t>
        </is>
      </c>
      <c r="N1370" s="29" t="n">
        <v>2020.12</v>
      </c>
      <c r="O1370" s="65" t="n"/>
    </row>
    <row r="1371" ht="42" customHeight="1" s="145">
      <c r="A1371" s="32" t="inlineStr">
        <is>
          <t>(5)</t>
        </is>
      </c>
      <c r="B1371" s="65" t="inlineStr">
        <is>
          <t>合道镇供水入户软管改造项目</t>
        </is>
      </c>
      <c r="C1371" s="65" t="inlineStr">
        <is>
          <t>续建</t>
        </is>
      </c>
      <c r="D1371" s="65" t="inlineStr">
        <is>
          <t>2020.10-2021.06</t>
        </is>
      </c>
      <c r="E1371" s="65" t="inlineStr">
        <is>
          <t>合道镇</t>
        </is>
      </c>
      <c r="F1371" s="34" t="inlineStr">
        <is>
          <t>安装软管953套：陈旗塬村93套、大路洼村37套、何坪村102套、梁坪村20套、尚西坪村92套、唐台子村29套、陶洼子村155套、辛坪村80套、杨坪沟村18套、寨子坪村86套、赵塬村233套、红崖洼村8套</t>
        </is>
      </c>
      <c r="G1371" s="65" t="n">
        <v>10.36</v>
      </c>
      <c r="H1371" s="34" t="inlineStr">
        <is>
          <t>解决了12个行政村953户4212人的冬季供水问题。</t>
        </is>
      </c>
      <c r="I1371" s="65" t="n">
        <v>12</v>
      </c>
      <c r="J1371" s="164" t="n">
        <v>0.0953</v>
      </c>
      <c r="K1371" s="164" t="n">
        <v>0.4212</v>
      </c>
      <c r="L1371" s="65" t="inlineStr">
        <is>
          <t>水务局</t>
        </is>
      </c>
      <c r="M1371" s="65" t="inlineStr">
        <is>
          <t>自来水公司</t>
        </is>
      </c>
      <c r="N1371" s="29" t="n">
        <v>2020.12</v>
      </c>
      <c r="O1371" s="65" t="n"/>
    </row>
    <row r="1372" ht="31" customHeight="1" s="145">
      <c r="A1372" s="32" t="inlineStr">
        <is>
          <t>(6)</t>
        </is>
      </c>
      <c r="B1372" s="65" t="inlineStr">
        <is>
          <t>曲子镇供水入户软管改造项目</t>
        </is>
      </c>
      <c r="C1372" s="65" t="inlineStr">
        <is>
          <t>续建</t>
        </is>
      </c>
      <c r="D1372" s="65" t="inlineStr">
        <is>
          <t>2020.10-2021.06</t>
        </is>
      </c>
      <c r="E1372" s="65" t="inlineStr">
        <is>
          <t>曲子镇</t>
        </is>
      </c>
      <c r="F1372" s="34" t="inlineStr">
        <is>
          <t>安装软管2144套：高李湾村216套、刘旗村79套、楼房子村219套、孟家寨村364套、双城村719套、宋家塬村121套、五里桥村172套</t>
        </is>
      </c>
      <c r="G1372" s="65" t="n">
        <v>23.37</v>
      </c>
      <c r="H1372" s="34" t="inlineStr">
        <is>
          <t>解决了8个行政村2144户8695人的冬季供水问题。</t>
        </is>
      </c>
      <c r="I1372" s="65" t="n">
        <v>8</v>
      </c>
      <c r="J1372" s="164" t="n">
        <v>0.2144</v>
      </c>
      <c r="K1372" s="164" t="n">
        <v>0.8695000000000001</v>
      </c>
      <c r="L1372" s="65" t="inlineStr">
        <is>
          <t>水务局</t>
        </is>
      </c>
      <c r="M1372" s="65" t="inlineStr">
        <is>
          <t>自来水公司</t>
        </is>
      </c>
      <c r="N1372" s="29" t="n">
        <v>2020.12</v>
      </c>
      <c r="O1372" s="65" t="n"/>
    </row>
    <row r="1373" ht="31" customHeight="1" s="145">
      <c r="A1373" s="32" t="inlineStr">
        <is>
          <t>(7)</t>
        </is>
      </c>
      <c r="B1373" s="65" t="inlineStr">
        <is>
          <t>木钵镇供水入户软管改造项目</t>
        </is>
      </c>
      <c r="C1373" s="65" t="inlineStr">
        <is>
          <t>续建</t>
        </is>
      </c>
      <c r="D1373" s="65" t="inlineStr">
        <is>
          <t>2020.10-2021.06</t>
        </is>
      </c>
      <c r="E1373" s="65" t="inlineStr">
        <is>
          <t>木钵镇</t>
        </is>
      </c>
      <c r="F1373" s="34" t="inlineStr">
        <is>
          <t>安装软管1976套：刘家塬村287套、曹旗村330套、高楼塬村139套、高寨沟村45套、关营村52套、韩洼子村565套、殷家桥村211套、周湾村127套、木钵街村220套</t>
        </is>
      </c>
      <c r="G1373" s="65" t="n">
        <v>21.54</v>
      </c>
      <c r="H1373" s="34" t="inlineStr">
        <is>
          <t>解决了9个行政村1976户8018人的冬季供水问题。。</t>
        </is>
      </c>
      <c r="I1373" s="65" t="n">
        <v>9</v>
      </c>
      <c r="J1373" s="164" t="n">
        <v>0.1976</v>
      </c>
      <c r="K1373" s="164" t="n">
        <v>0.8018</v>
      </c>
      <c r="L1373" s="65" t="inlineStr">
        <is>
          <t>水务局</t>
        </is>
      </c>
      <c r="M1373" s="65" t="inlineStr">
        <is>
          <t>自来水公司</t>
        </is>
      </c>
      <c r="N1373" s="29" t="n">
        <v>2020.12</v>
      </c>
      <c r="O1373" s="65" t="n"/>
    </row>
    <row r="1374" ht="31" customHeight="1" s="145">
      <c r="A1374" s="32" t="inlineStr">
        <is>
          <t>(8)</t>
        </is>
      </c>
      <c r="B1374" s="65" t="inlineStr">
        <is>
          <t>甜水镇供水入户软管改造项目</t>
        </is>
      </c>
      <c r="C1374" s="65" t="inlineStr">
        <is>
          <t>续建</t>
        </is>
      </c>
      <c r="D1374" s="65" t="inlineStr">
        <is>
          <t>2020.10-2021.06</t>
        </is>
      </c>
      <c r="E1374" s="65" t="inlineStr">
        <is>
          <t>甜水镇</t>
        </is>
      </c>
      <c r="F1374" s="34" t="inlineStr">
        <is>
          <t>安装软管1871套：鲁掌村204套、大良洼村128套、高崾岘村234套、邱滩村99套、七里墩157套、甜水街村543套、张铁村192套、赵掌村176套、狼儿滩村138套</t>
        </is>
      </c>
      <c r="G1374" s="65" t="n">
        <v>20.38</v>
      </c>
      <c r="H1374" s="34" t="inlineStr">
        <is>
          <t>解决了9个行政村1871户8181人冬季供水问题。</t>
        </is>
      </c>
      <c r="I1374" s="65" t="n">
        <v>9</v>
      </c>
      <c r="J1374" s="164" t="n">
        <v>0.1871</v>
      </c>
      <c r="K1374" s="164" t="n">
        <v>0.8181</v>
      </c>
      <c r="L1374" s="65" t="inlineStr">
        <is>
          <t>水务局</t>
        </is>
      </c>
      <c r="M1374" s="65" t="inlineStr">
        <is>
          <t>自来水公司</t>
        </is>
      </c>
      <c r="N1374" s="29" t="n">
        <v>2020.12</v>
      </c>
      <c r="O1374" s="65" t="n"/>
    </row>
    <row r="1375" ht="31" customHeight="1" s="145">
      <c r="A1375" s="32" t="inlineStr">
        <is>
          <t>(9)</t>
        </is>
      </c>
      <c r="B1375" s="65" t="inlineStr">
        <is>
          <t>南湫乡供水入户软管改造项目</t>
        </is>
      </c>
      <c r="C1375" s="65" t="inlineStr">
        <is>
          <t>续建</t>
        </is>
      </c>
      <c r="D1375" s="65" t="inlineStr">
        <is>
          <t>2020.10-2021.06</t>
        </is>
      </c>
      <c r="E1375" s="65" t="inlineStr">
        <is>
          <t>南湫乡</t>
        </is>
      </c>
      <c r="F1375" s="34" t="inlineStr">
        <is>
          <t>洪涝池村安装软管442套</t>
        </is>
      </c>
      <c r="G1375" s="65" t="n">
        <v>4.81</v>
      </c>
      <c r="H1375" s="34" t="inlineStr">
        <is>
          <t>解决了1个行政村442户2022人的冬季供水问题。</t>
        </is>
      </c>
      <c r="I1375" s="65" t="n">
        <v>1</v>
      </c>
      <c r="J1375" s="164" t="n">
        <v>0.0442</v>
      </c>
      <c r="K1375" s="164" t="n">
        <v>0.2022</v>
      </c>
      <c r="L1375" s="65" t="inlineStr">
        <is>
          <t>水务局</t>
        </is>
      </c>
      <c r="M1375" s="65" t="inlineStr">
        <is>
          <t>自来水公司</t>
        </is>
      </c>
      <c r="N1375" s="29" t="n">
        <v>2020.12</v>
      </c>
      <c r="O1375" s="65" t="n"/>
    </row>
    <row r="1376" ht="44" customHeight="1" s="145">
      <c r="A1376" s="32" t="inlineStr">
        <is>
          <t>(10)</t>
        </is>
      </c>
      <c r="B1376" s="65" t="inlineStr">
        <is>
          <t>洪德镇供水入户软管改造项目</t>
        </is>
      </c>
      <c r="C1376" s="65" t="inlineStr">
        <is>
          <t>续建</t>
        </is>
      </c>
      <c r="D1376" s="65" t="inlineStr">
        <is>
          <t>2020.10-2021.06</t>
        </is>
      </c>
      <c r="E1376" s="65" t="inlineStr">
        <is>
          <t>洪德镇</t>
        </is>
      </c>
      <c r="F1376" s="34" t="inlineStr">
        <is>
          <t>安装软管2932套：大户塬村172套、耿塬畔村244套、河连湾村465套、洪德村434套、张塬村315套、李塬村396套、肖关村87套、苗河村114套、许旗村141套、赵洼村314套、张崾现村209套、苏长沟村39套、新集子村3套</t>
        </is>
      </c>
      <c r="G1376" s="65" t="n">
        <v>31.96</v>
      </c>
      <c r="H1376" s="34" t="inlineStr">
        <is>
          <t>解决了13个行政村2933户12985人的冬季供水问题。</t>
        </is>
      </c>
      <c r="I1376" s="65" t="n">
        <v>13</v>
      </c>
      <c r="J1376" s="164" t="n">
        <v>0.2933</v>
      </c>
      <c r="K1376" s="164" t="n">
        <v>1.2985</v>
      </c>
      <c r="L1376" s="65" t="inlineStr">
        <is>
          <t>水务局</t>
        </is>
      </c>
      <c r="M1376" s="65" t="inlineStr">
        <is>
          <t>自来水公司</t>
        </is>
      </c>
      <c r="N1376" s="29" t="n">
        <v>2020.12</v>
      </c>
      <c r="O1376" s="65" t="n"/>
    </row>
    <row r="1377" ht="34" customHeight="1" s="145">
      <c r="A1377" s="32" t="inlineStr">
        <is>
          <t>(11)</t>
        </is>
      </c>
      <c r="B1377" s="65" t="inlineStr">
        <is>
          <t>山城乡供水入户软管改造项目</t>
        </is>
      </c>
      <c r="C1377" s="65" t="inlineStr">
        <is>
          <t>续建</t>
        </is>
      </c>
      <c r="D1377" s="65" t="inlineStr">
        <is>
          <t>2020.10-2021.06</t>
        </is>
      </c>
      <c r="E1377" s="65" t="inlineStr">
        <is>
          <t>山城乡</t>
        </is>
      </c>
      <c r="F1377" s="34" t="inlineStr">
        <is>
          <t>安装软管1507套：八里铺村371套、山城堡村371套、薛塬村288套、赵庄村232套、谢庄村153套、郝掌村37套、冯家沟村55套</t>
        </is>
      </c>
      <c r="G1377" s="65" t="n">
        <v>16.42</v>
      </c>
      <c r="H1377" s="34" t="inlineStr">
        <is>
          <t>解决了7个行政村1507户6763人的冬季供水问题。</t>
        </is>
      </c>
      <c r="I1377" s="65" t="n">
        <v>7</v>
      </c>
      <c r="J1377" s="164" t="n">
        <v>0.1507</v>
      </c>
      <c r="K1377" s="164" t="n">
        <v>0.6763</v>
      </c>
      <c r="L1377" s="65" t="inlineStr">
        <is>
          <t>水务局</t>
        </is>
      </c>
      <c r="M1377" s="65" t="inlineStr">
        <is>
          <t>自来水公司</t>
        </is>
      </c>
      <c r="N1377" s="29" t="n">
        <v>2020.12</v>
      </c>
      <c r="O1377" s="65" t="n"/>
    </row>
    <row r="1378" ht="34" customHeight="1" s="145">
      <c r="A1378" s="32" t="inlineStr">
        <is>
          <t>(12)</t>
        </is>
      </c>
      <c r="B1378" s="65" t="inlineStr">
        <is>
          <t>耿湾乡供水入户软管改造项目</t>
        </is>
      </c>
      <c r="C1378" s="65" t="inlineStr">
        <is>
          <t>续建</t>
        </is>
      </c>
      <c r="D1378" s="65" t="inlineStr">
        <is>
          <t>2020.10-2021.06</t>
        </is>
      </c>
      <c r="E1378" s="65" t="inlineStr">
        <is>
          <t>耿湾乡</t>
        </is>
      </c>
      <c r="F1378" s="34" t="inlineStr">
        <is>
          <t>安装软管1542套：万家湾村442套、郝东掌村246套、黑城岔村68套、许家掌村49套、张台村271套、四合原村414套、郜庄村52套</t>
        </is>
      </c>
      <c r="G1378" s="65" t="n">
        <v>16.81</v>
      </c>
      <c r="H1378" s="34" t="inlineStr">
        <is>
          <t>解决了7个行政村1542户6382人的冬季供水问题</t>
        </is>
      </c>
      <c r="I1378" s="65" t="n">
        <v>7</v>
      </c>
      <c r="J1378" s="164" t="n">
        <v>0.1542</v>
      </c>
      <c r="K1378" s="164" t="n">
        <v>0.6382</v>
      </c>
      <c r="L1378" s="65" t="inlineStr">
        <is>
          <t>水务局</t>
        </is>
      </c>
      <c r="M1378" s="65" t="inlineStr">
        <is>
          <t>自来水公司</t>
        </is>
      </c>
      <c r="N1378" s="29" t="n">
        <v>2020.12</v>
      </c>
      <c r="O1378" s="65" t="n"/>
    </row>
    <row r="1379" ht="34" customHeight="1" s="145">
      <c r="A1379" s="32" t="inlineStr">
        <is>
          <t>(13)</t>
        </is>
      </c>
      <c r="B1379" s="65" t="inlineStr">
        <is>
          <t>秦团庄乡供水入户软管改造项目</t>
        </is>
      </c>
      <c r="C1379" s="65" t="inlineStr">
        <is>
          <t>续建</t>
        </is>
      </c>
      <c r="D1379" s="65" t="inlineStr">
        <is>
          <t>2020.10-2021.06</t>
        </is>
      </c>
      <c r="E1379" s="65" t="inlineStr">
        <is>
          <t>秦团庄乡</t>
        </is>
      </c>
      <c r="F1379" s="34" t="inlineStr">
        <is>
          <t>安装软管1372套：新集子村582套、白塬畔村153套、贾塬村180套、秦团庄村217套、王团庄村189套、新茆村51套</t>
        </is>
      </c>
      <c r="G1379" s="65" t="n">
        <v>14.91</v>
      </c>
      <c r="H1379" s="34" t="inlineStr">
        <is>
          <t>解决了6个行政村1372户5673人的冬季供水问题</t>
        </is>
      </c>
      <c r="I1379" s="65" t="n">
        <v>6</v>
      </c>
      <c r="J1379" s="164" t="n">
        <v>0.1372</v>
      </c>
      <c r="K1379" s="164" t="n">
        <v>0.5673</v>
      </c>
      <c r="L1379" s="65" t="inlineStr">
        <is>
          <t>水务局</t>
        </is>
      </c>
      <c r="M1379" s="65" t="inlineStr">
        <is>
          <t>自来水公司</t>
        </is>
      </c>
      <c r="N1379" s="29" t="n">
        <v>2020.12</v>
      </c>
      <c r="O1379" s="65" t="n"/>
    </row>
    <row r="1380" ht="34" customHeight="1" s="145">
      <c r="A1380" s="32" t="inlineStr">
        <is>
          <t>(14)</t>
        </is>
      </c>
      <c r="B1380" s="65" t="inlineStr">
        <is>
          <t>罗山川乡供水入户软管改造项目</t>
        </is>
      </c>
      <c r="C1380" s="65" t="inlineStr">
        <is>
          <t>续建</t>
        </is>
      </c>
      <c r="D1380" s="65" t="inlineStr">
        <is>
          <t>2020.10-2021.06</t>
        </is>
      </c>
      <c r="E1380" s="65" t="inlineStr">
        <is>
          <t>罗山川乡</t>
        </is>
      </c>
      <c r="F1380" s="34" t="inlineStr">
        <is>
          <t>安装软管1018套：陈渠子村128套、大树塬村422套、光明塬村138套、兰家掌村60套、龙柏山村108套、西阳洼村152套、苇芝城村9套、山水湾村1套</t>
        </is>
      </c>
      <c r="G1380" s="65" t="n">
        <v>11.1</v>
      </c>
      <c r="H1380" s="34" t="inlineStr">
        <is>
          <t>解决了8个行政村1018户4629人冬季供水问题</t>
        </is>
      </c>
      <c r="I1380" s="65" t="n">
        <v>8</v>
      </c>
      <c r="J1380" s="164" t="n">
        <v>0.1018</v>
      </c>
      <c r="K1380" s="164" t="n">
        <v>0.4629</v>
      </c>
      <c r="L1380" s="65" t="inlineStr">
        <is>
          <t>水务局</t>
        </is>
      </c>
      <c r="M1380" s="65" t="inlineStr">
        <is>
          <t>自来水公司</t>
        </is>
      </c>
      <c r="N1380" s="29" t="n">
        <v>2020.12</v>
      </c>
      <c r="O1380" s="65" t="n"/>
    </row>
    <row r="1381" ht="31" customHeight="1" s="145">
      <c r="A1381" s="32" t="inlineStr">
        <is>
          <t>(15)</t>
        </is>
      </c>
      <c r="B1381" s="65" t="inlineStr">
        <is>
          <t>虎洞镇供水入户软管改造项目</t>
        </is>
      </c>
      <c r="C1381" s="65" t="inlineStr">
        <is>
          <t>续建</t>
        </is>
      </c>
      <c r="D1381" s="65" t="inlineStr">
        <is>
          <t>2020.10-2021.06</t>
        </is>
      </c>
      <c r="E1381" s="65" t="inlineStr">
        <is>
          <t>虎洞镇</t>
        </is>
      </c>
      <c r="F1381" s="34" t="inlineStr">
        <is>
          <t>安装软管1157套：高庙湾村244套、贾驿村274套、砂井子村91套、魏家河村211套、、张湾村140套、金庄原村126套</t>
        </is>
      </c>
      <c r="G1381" s="65" t="n">
        <v>12.41</v>
      </c>
      <c r="H1381" s="34" t="inlineStr">
        <is>
          <t>解决了6个行政村1157户4389人冬季供水问题</t>
        </is>
      </c>
      <c r="I1381" s="65" t="n">
        <v>6</v>
      </c>
      <c r="J1381" s="164" t="n">
        <v>0.1157</v>
      </c>
      <c r="K1381" s="164" t="n">
        <v>0.4389</v>
      </c>
      <c r="L1381" s="65" t="inlineStr">
        <is>
          <t>水务局</t>
        </is>
      </c>
      <c r="M1381" s="65" t="inlineStr">
        <is>
          <t>自来水公司</t>
        </is>
      </c>
      <c r="N1381" s="29" t="n">
        <v>2020.12</v>
      </c>
      <c r="O1381" s="65" t="n"/>
    </row>
    <row r="1382" ht="31" customHeight="1" s="145">
      <c r="A1382" s="32" t="inlineStr">
        <is>
          <t>(16)</t>
        </is>
      </c>
      <c r="B1382" s="65" t="inlineStr">
        <is>
          <t>小南沟乡供水入户软管改造项目</t>
        </is>
      </c>
      <c r="C1382" s="65" t="inlineStr">
        <is>
          <t>续建</t>
        </is>
      </c>
      <c r="D1382" s="65" t="inlineStr">
        <is>
          <t>2020.10-2021.06</t>
        </is>
      </c>
      <c r="E1382" s="65" t="inlineStr">
        <is>
          <t>小南沟乡</t>
        </is>
      </c>
      <c r="F1382" s="34" t="inlineStr">
        <is>
          <t>安装软管452套：丁寨柯村164套、天子渠村124套、小南沟村90套、杨胡套子村74套</t>
        </is>
      </c>
      <c r="G1382" s="65" t="n">
        <v>4.93</v>
      </c>
      <c r="H1382" s="34" t="inlineStr">
        <is>
          <t>解决了4个行政村452户1999人的冬季供水问题。</t>
        </is>
      </c>
      <c r="I1382" s="65" t="n">
        <v>4</v>
      </c>
      <c r="J1382" s="164" t="n">
        <v>0.0452</v>
      </c>
      <c r="K1382" s="164" t="n">
        <v>0.1999</v>
      </c>
      <c r="L1382" s="65" t="inlineStr">
        <is>
          <t>水务局</t>
        </is>
      </c>
      <c r="M1382" s="65" t="inlineStr">
        <is>
          <t>自来水公司</t>
        </is>
      </c>
      <c r="N1382" s="29" t="n">
        <v>2020.12</v>
      </c>
      <c r="O1382" s="65" t="n"/>
    </row>
    <row r="1383" ht="31" customHeight="1" s="145">
      <c r="A1383" s="32" t="inlineStr">
        <is>
          <t>(17)</t>
        </is>
      </c>
      <c r="B1383" s="65" t="inlineStr">
        <is>
          <t>毛井镇供水入户软管改造项目</t>
        </is>
      </c>
      <c r="C1383" s="65" t="inlineStr">
        <is>
          <t>续建</t>
        </is>
      </c>
      <c r="D1383" s="65" t="inlineStr">
        <is>
          <t>2020.10-2021.06</t>
        </is>
      </c>
      <c r="E1383" s="65" t="inlineStr">
        <is>
          <t>毛井镇</t>
        </is>
      </c>
      <c r="F1383" s="34" t="inlineStr">
        <is>
          <t>安装软管1021套：二条俭村322套、砖城子村699套</t>
        </is>
      </c>
      <c r="G1383" s="65" t="n">
        <v>11.13</v>
      </c>
      <c r="H1383" s="34" t="inlineStr">
        <is>
          <t>解决了2个行政村1021户4776人的冬季供水问题</t>
        </is>
      </c>
      <c r="I1383" s="65" t="n">
        <v>2</v>
      </c>
      <c r="J1383" s="164" t="n">
        <v>0.1021</v>
      </c>
      <c r="K1383" s="164" t="n">
        <v>0.4776</v>
      </c>
      <c r="L1383" s="65" t="inlineStr">
        <is>
          <t>水务局</t>
        </is>
      </c>
      <c r="M1383" s="65" t="inlineStr">
        <is>
          <t>自来水公司</t>
        </is>
      </c>
      <c r="N1383" s="29" t="n">
        <v>2020.12</v>
      </c>
      <c r="O1383" s="65" t="n"/>
    </row>
    <row r="1384" ht="31" customHeight="1" s="145">
      <c r="A1384" s="32" t="inlineStr">
        <is>
          <t>(18)</t>
        </is>
      </c>
      <c r="B1384" s="65" t="inlineStr">
        <is>
          <t>车道镇供水入户软管改造项目</t>
        </is>
      </c>
      <c r="C1384" s="65" t="inlineStr">
        <is>
          <t>续建</t>
        </is>
      </c>
      <c r="D1384" s="65" t="inlineStr">
        <is>
          <t>2020.10-2021.06</t>
        </is>
      </c>
      <c r="E1384" s="65" t="inlineStr">
        <is>
          <t>车道镇</t>
        </is>
      </c>
      <c r="F1384" s="34" t="inlineStr">
        <is>
          <t>安装软管1560套：刘园子村87套、苦水掌村594套、双庙村301套、元峁村145套</t>
        </is>
      </c>
      <c r="G1384" s="65" t="n">
        <v>17</v>
      </c>
      <c r="H1384" s="34" t="inlineStr">
        <is>
          <t>解决了6个行政村1560户7328人的冬季供水问题。</t>
        </is>
      </c>
      <c r="I1384" s="65" t="n">
        <v>6</v>
      </c>
      <c r="J1384" s="164" t="n">
        <v>0.156</v>
      </c>
      <c r="K1384" s="164" t="n">
        <v>0.7328</v>
      </c>
      <c r="L1384" s="65" t="inlineStr">
        <is>
          <t>水务局</t>
        </is>
      </c>
      <c r="M1384" s="65" t="inlineStr">
        <is>
          <t>自来水公司</t>
        </is>
      </c>
      <c r="N1384" s="29" t="n">
        <v>2020.12</v>
      </c>
      <c r="O1384" s="65" t="n"/>
    </row>
    <row r="1385" ht="31" customHeight="1" s="145">
      <c r="A1385" s="32" t="inlineStr">
        <is>
          <t>(19)</t>
        </is>
      </c>
      <c r="B1385" s="65" t="inlineStr">
        <is>
          <t>芦家湾乡供水入户软管改造项目</t>
        </is>
      </c>
      <c r="C1385" s="65" t="inlineStr">
        <is>
          <t>续建</t>
        </is>
      </c>
      <c r="D1385" s="65" t="inlineStr">
        <is>
          <t>2020.10-2021.06</t>
        </is>
      </c>
      <c r="E1385" s="65" t="inlineStr">
        <is>
          <t>芦家湾乡</t>
        </is>
      </c>
      <c r="F1385" s="34" t="inlineStr">
        <is>
          <t>安装软管377套：宋掌村375套、花儿掌村2套</t>
        </is>
      </c>
      <c r="G1385" s="65" t="n">
        <v>4.11</v>
      </c>
      <c r="H1385" s="34" t="inlineStr">
        <is>
          <t>解决了2个行政村377户1703人的冬季供水问题。</t>
        </is>
      </c>
      <c r="I1385" s="65" t="n">
        <v>2</v>
      </c>
      <c r="J1385" s="164" t="n">
        <v>0.0377</v>
      </c>
      <c r="K1385" s="164" t="n">
        <v>0.1703</v>
      </c>
      <c r="L1385" s="65" t="inlineStr">
        <is>
          <t>水务局</t>
        </is>
      </c>
      <c r="M1385" s="65" t="inlineStr">
        <is>
          <t>自来水公司</t>
        </is>
      </c>
      <c r="N1385" s="29" t="n">
        <v>2020.12</v>
      </c>
      <c r="O1385" s="65" t="n"/>
    </row>
    <row r="1386" ht="47" customHeight="1" s="145">
      <c r="A1386" s="32" t="inlineStr">
        <is>
          <t>(20)</t>
        </is>
      </c>
      <c r="B1386" s="65" t="inlineStr">
        <is>
          <t>环城镇供水入户软管改造项目</t>
        </is>
      </c>
      <c r="C1386" s="65" t="inlineStr">
        <is>
          <t>续建</t>
        </is>
      </c>
      <c r="D1386" s="65" t="inlineStr">
        <is>
          <t>2020.10-2021.06</t>
        </is>
      </c>
      <c r="E1386" s="65" t="inlineStr">
        <is>
          <t>环城镇</t>
        </is>
      </c>
      <c r="F1386" s="34" t="inlineStr">
        <is>
          <t>安装软管2085套：漫原村37套、城东塬村317套、唐塬村153套、张淌村176套、龚家淌村278套、张滩滩村60套、五里屯村21套、周塬村296套、马坊塬村403套、陈汤塬村155套、肖川村28套、耿家沟村69套十五里沟村92套</t>
        </is>
      </c>
      <c r="G1386" s="65" t="n">
        <v>22.7</v>
      </c>
      <c r="H1386" s="34" t="inlineStr">
        <is>
          <t>解决了13个行政村2085户9145人的冬季供水问题。</t>
        </is>
      </c>
      <c r="I1386" s="65" t="n">
        <v>13</v>
      </c>
      <c r="J1386" s="164" t="n">
        <v>0.2085</v>
      </c>
      <c r="K1386" s="164" t="n">
        <v>0.9145</v>
      </c>
      <c r="L1386" s="65" t="inlineStr">
        <is>
          <t>水务局</t>
        </is>
      </c>
      <c r="M1386" s="65" t="inlineStr">
        <is>
          <t>自来水公司</t>
        </is>
      </c>
      <c r="N1386" s="29" t="n">
        <v>2020.12</v>
      </c>
      <c r="O1386" s="65" t="n"/>
    </row>
    <row r="1387" ht="31" customHeight="1" s="145">
      <c r="A1387" s="21" t="inlineStr">
        <is>
          <t>6.1</t>
        </is>
      </c>
      <c r="B1387" s="24" t="inlineStr">
        <is>
          <t>供水设施采购项目</t>
        </is>
      </c>
      <c r="C1387" s="24" t="inlineStr">
        <is>
          <t>新建</t>
        </is>
      </c>
      <c r="D1387" s="24" t="inlineStr">
        <is>
          <t>2021.06-2021.12</t>
        </is>
      </c>
      <c r="E1387" s="24" t="inlineStr">
        <is>
          <t>各乡镇</t>
        </is>
      </c>
      <c r="F1387" s="31" t="inlineStr">
        <is>
          <t>购买水罐、水泵等供水设施。</t>
        </is>
      </c>
      <c r="G1387" s="24" t="n">
        <v>110</v>
      </c>
      <c r="H1387" s="31" t="inlineStr">
        <is>
          <t>解决群众饮水储水设备短缺问题，解决群众安全饮水。</t>
        </is>
      </c>
      <c r="I1387" s="24" t="n">
        <v>152</v>
      </c>
      <c r="J1387" s="160" t="n">
        <v>0.1952</v>
      </c>
      <c r="K1387" s="160" t="n">
        <v>0.8024</v>
      </c>
      <c r="L1387" s="24" t="inlineStr">
        <is>
          <t>水务局</t>
        </is>
      </c>
      <c r="M1387" s="24" t="inlineStr">
        <is>
          <t>自来水公司</t>
        </is>
      </c>
      <c r="N1387" s="24" t="n">
        <v>2020.12</v>
      </c>
      <c r="O1387" s="24" t="n"/>
    </row>
    <row r="1388" ht="27" customFormat="1" customHeight="1" s="2">
      <c r="A1388" s="53" t="inlineStr">
        <is>
          <t>(二）</t>
        </is>
      </c>
      <c r="B1388" s="55" t="inlineStr">
        <is>
          <t>安全住房项目</t>
        </is>
      </c>
      <c r="C1388" s="55" t="n"/>
      <c r="D1388" s="55" t="n"/>
      <c r="E1388" s="55" t="n"/>
      <c r="F1388" s="123" t="n"/>
      <c r="G1388" s="55" t="n">
        <v>7920</v>
      </c>
      <c r="H1388" s="123" t="n"/>
      <c r="I1388" s="55" t="n"/>
      <c r="J1388" s="168" t="n"/>
      <c r="K1388" s="168" t="n"/>
      <c r="L1388" s="55" t="n"/>
      <c r="M1388" s="55" t="n"/>
      <c r="N1388" s="55" t="n"/>
      <c r="O1388" s="55" t="n"/>
    </row>
    <row r="1389" ht="36" customFormat="1" customHeight="1" s="2">
      <c r="A1389" s="21" t="inlineStr">
        <is>
          <t>1.1</t>
        </is>
      </c>
      <c r="B1389" s="24" t="inlineStr">
        <is>
          <t>农房抗震
改造</t>
        </is>
      </c>
      <c r="C1389" s="24" t="inlineStr">
        <is>
          <t>自建</t>
        </is>
      </c>
      <c r="D1389" s="24" t="inlineStr">
        <is>
          <t>2021-2025</t>
        </is>
      </c>
      <c r="E1389" s="24" t="inlineStr">
        <is>
          <t>20个乡镇</t>
        </is>
      </c>
      <c r="F1389" s="31" t="inlineStr">
        <is>
          <t>以满足抗震设防烈度为建设标准，实施3300户农房抗震改造。</t>
        </is>
      </c>
      <c r="G1389" s="24" t="n">
        <v>7920</v>
      </c>
      <c r="H1389" s="31" t="inlineStr">
        <is>
          <t>建设安全住房，巩固三保障成果。</t>
        </is>
      </c>
      <c r="I1389" s="24" t="n"/>
      <c r="J1389" s="160" t="n">
        <v>0.33</v>
      </c>
      <c r="K1389" s="160" t="n"/>
      <c r="L1389" s="24" t="inlineStr">
        <is>
          <t>住建局</t>
        </is>
      </c>
      <c r="M1389" s="24" t="inlineStr">
        <is>
          <t>各乡镇</t>
        </is>
      </c>
      <c r="N1389" s="24" t="n">
        <v>2020.12</v>
      </c>
      <c r="O1389" s="24" t="n"/>
    </row>
    <row r="1390" ht="36" customFormat="1" customHeight="1" s="2">
      <c r="A1390" s="53" t="inlineStr">
        <is>
          <t>（三）</t>
        </is>
      </c>
      <c r="B1390" s="55" t="inlineStr">
        <is>
          <t>医疗保障项目</t>
        </is>
      </c>
      <c r="C1390" s="55" t="n"/>
      <c r="D1390" s="55" t="n"/>
      <c r="E1390" s="55" t="n"/>
      <c r="F1390" s="123" t="n"/>
      <c r="G1390" s="133">
        <f>G1391+G1392</f>
        <v/>
      </c>
      <c r="H1390" s="123" t="n"/>
      <c r="I1390" s="55" t="n"/>
      <c r="J1390" s="168" t="n"/>
      <c r="K1390" s="168" t="n"/>
      <c r="L1390" s="55" t="n"/>
      <c r="M1390" s="55" t="n"/>
      <c r="N1390" s="55" t="n"/>
      <c r="O1390" s="55" t="n"/>
    </row>
    <row r="1391" ht="33" customFormat="1" customHeight="1" s="2">
      <c r="A1391" s="21" t="inlineStr">
        <is>
          <t>1.1</t>
        </is>
      </c>
      <c r="B1391" s="24" t="inlineStr">
        <is>
          <t>流动医院体检车</t>
        </is>
      </c>
      <c r="C1391" s="24" t="inlineStr">
        <is>
          <t>新建</t>
        </is>
      </c>
      <c r="D1391" s="24" t="inlineStr">
        <is>
          <t>2021.01-2021.12</t>
        </is>
      </c>
      <c r="E1391" s="24" t="inlineStr">
        <is>
          <t>环县</t>
        </is>
      </c>
      <c r="F1391" s="31" t="inlineStr">
        <is>
          <t>采购多功能流动医院体检车1辆。产权归县卫健局所有。</t>
        </is>
      </c>
      <c r="G1391" s="24" t="n">
        <v>110</v>
      </c>
      <c r="H1391" s="31" t="inlineStr">
        <is>
          <t>提升医疗卫生应急救助能力和全县卫生健康领域移动服务能力。</t>
        </is>
      </c>
      <c r="I1391" s="24" t="n">
        <v>24</v>
      </c>
      <c r="J1391" s="160" t="n">
        <v>1.8</v>
      </c>
      <c r="K1391" s="160" t="n">
        <v>5.2</v>
      </c>
      <c r="L1391" s="24" t="inlineStr">
        <is>
          <t>卫健局</t>
        </is>
      </c>
      <c r="M1391" s="24" t="inlineStr">
        <is>
          <t>卫健局</t>
        </is>
      </c>
      <c r="N1391" s="24" t="n">
        <v>2020.12</v>
      </c>
      <c r="O1391" s="24" t="n"/>
    </row>
    <row r="1392" ht="54" customFormat="1" customHeight="1" s="2">
      <c r="A1392" s="21" t="inlineStr">
        <is>
          <t>2.1</t>
        </is>
      </c>
      <c r="B1392" s="24" t="inlineStr">
        <is>
          <t>救护车购置</t>
        </is>
      </c>
      <c r="C1392" s="24" t="inlineStr">
        <is>
          <t>新建</t>
        </is>
      </c>
      <c r="D1392" s="24" t="inlineStr">
        <is>
          <t>2021.01-2021.12</t>
        </is>
      </c>
      <c r="E1392" s="24" t="inlineStr">
        <is>
          <t>木钵镇等10个乡镇</t>
        </is>
      </c>
      <c r="F1392" s="31" t="inlineStr">
        <is>
          <t>10个乡镇卫生院（木钵、洪德、樊家川、车道、小南沟、芦家湾、山城、罗山、秦团庄、耿湾乡四合原分院）原救护车制报废期到，购置新救护车，进一步提高应急救护能力，计划购置救护车共计10辆，每辆37万元（含医疗设备）。产权归相关卫生院所有。</t>
        </is>
      </c>
      <c r="G1392" s="24" t="n">
        <v>370</v>
      </c>
      <c r="H1392" s="31" t="inlineStr">
        <is>
          <t>改善基层卫生院应急救护设备，进一步提高应急救护能力。</t>
        </is>
      </c>
      <c r="I1392" s="24" t="n">
        <v>113</v>
      </c>
      <c r="J1392" s="160" t="n">
        <v>3.4303</v>
      </c>
      <c r="K1392" s="160" t="n">
        <v>13.8918</v>
      </c>
      <c r="L1392" s="24" t="inlineStr">
        <is>
          <t>卫健局</t>
        </is>
      </c>
      <c r="M1392" s="24" t="inlineStr">
        <is>
          <t>有关乡镇卫生院</t>
        </is>
      </c>
      <c r="N1392" s="24" t="n">
        <v>2020.12</v>
      </c>
      <c r="O1392" s="24" t="n"/>
    </row>
    <row r="1393" ht="31" customFormat="1" customHeight="1" s="2">
      <c r="A1393" s="53" t="inlineStr">
        <is>
          <t>（四）</t>
        </is>
      </c>
      <c r="B1393" s="55" t="inlineStr">
        <is>
          <t>教育方面</t>
        </is>
      </c>
      <c r="C1393" s="55" t="n"/>
      <c r="D1393" s="55" t="n"/>
      <c r="E1393" s="55" t="n"/>
      <c r="F1393" s="123" t="n"/>
      <c r="G1393" s="133">
        <f>G1394</f>
        <v/>
      </c>
      <c r="H1393" s="123" t="n"/>
      <c r="I1393" s="55" t="n"/>
      <c r="J1393" s="168" t="n"/>
      <c r="K1393" s="168" t="n"/>
      <c r="L1393" s="55" t="n"/>
      <c r="M1393" s="55" t="n"/>
      <c r="N1393" s="55" t="n"/>
      <c r="O1393" s="55" t="n"/>
    </row>
    <row r="1394" ht="39" customFormat="1" customHeight="1" s="2">
      <c r="A1394" s="21" t="inlineStr">
        <is>
          <t>1.1</t>
        </is>
      </c>
      <c r="B1394" s="24" t="inlineStr">
        <is>
          <t>脱贫家庭（含监测对象）雨露计划合计</t>
        </is>
      </c>
      <c r="C1394" s="24" t="inlineStr">
        <is>
          <t>新建</t>
        </is>
      </c>
      <c r="D1394" s="24" t="inlineStr">
        <is>
          <t>2021.01-2021.12</t>
        </is>
      </c>
      <c r="E1394" s="24" t="inlineStr">
        <is>
          <t>20个乡镇</t>
        </is>
      </c>
      <c r="F1394" s="31" t="inlineStr">
        <is>
          <t>对符合条件的脱贫家庭（含监测对象）实施雨露计划补助，每人每学期补助1500元。</t>
        </is>
      </c>
      <c r="G1394" s="24" t="n">
        <v>1902.15</v>
      </c>
      <c r="H1394" s="31" t="inlineStr">
        <is>
          <t>促进脱贫户家庭两后生稳定就业。</t>
        </is>
      </c>
      <c r="I1394" s="24" t="n">
        <v>251</v>
      </c>
      <c r="J1394" s="160" t="n">
        <v>1.2681</v>
      </c>
      <c r="K1394" s="160" t="n">
        <v>1.2681</v>
      </c>
      <c r="L1394" s="24" t="inlineStr">
        <is>
          <t>乡村
振兴局</t>
        </is>
      </c>
      <c r="M1394" s="24" t="inlineStr">
        <is>
          <t>乡镇村</t>
        </is>
      </c>
      <c r="N1394" s="24" t="n">
        <v>2020.12</v>
      </c>
      <c r="O1394" s="24" t="n"/>
    </row>
    <row r="1395" ht="27" customFormat="1" customHeight="1" s="2">
      <c r="A1395" s="89" t="inlineStr">
        <is>
          <t>六</t>
        </is>
      </c>
      <c r="B1395" s="89" t="inlineStr">
        <is>
          <t>项目管理费</t>
        </is>
      </c>
      <c r="C1395" s="89" t="n"/>
      <c r="D1395" s="89" t="n"/>
      <c r="E1395" s="89" t="n"/>
      <c r="F1395" s="89" t="n"/>
      <c r="G1395" s="89">
        <f>G1396</f>
        <v/>
      </c>
      <c r="H1395" s="89" t="n"/>
      <c r="I1395" s="89" t="n"/>
      <c r="J1395" s="178" t="n"/>
      <c r="K1395" s="178" t="n"/>
      <c r="L1395" s="89" t="n"/>
      <c r="M1395" s="89" t="n"/>
      <c r="N1395" s="89" t="n"/>
      <c r="O1395" s="89" t="n"/>
    </row>
    <row r="1396" ht="27" customFormat="1" customHeight="1" s="2">
      <c r="A1396" s="21" t="inlineStr">
        <is>
          <t>1.1</t>
        </is>
      </c>
      <c r="B1396" s="24" t="inlineStr">
        <is>
          <t>项目管理费</t>
        </is>
      </c>
      <c r="C1396" s="24" t="inlineStr">
        <is>
          <t>新建</t>
        </is>
      </c>
      <c r="D1396" s="24" t="inlineStr">
        <is>
          <t>2021.1-2021.12</t>
        </is>
      </c>
      <c r="E1396" s="24" t="inlineStr">
        <is>
          <t>有关单位</t>
        </is>
      </c>
      <c r="F1396" s="31" t="inlineStr">
        <is>
          <t>用于项目设计、招标代理、监理。</t>
        </is>
      </c>
      <c r="G1396" s="24" t="n">
        <v>800</v>
      </c>
      <c r="H1396" s="31" t="inlineStr">
        <is>
          <t>用于项目设计、招标代理、监理。</t>
        </is>
      </c>
      <c r="I1396" s="24" t="n">
        <v>2</v>
      </c>
      <c r="J1396" s="160" t="n">
        <v>3.2</v>
      </c>
      <c r="K1396" s="160" t="n">
        <v>14.048</v>
      </c>
      <c r="L1396" s="24" t="inlineStr">
        <is>
          <t>相关单位</t>
        </is>
      </c>
      <c r="M1396" s="24" t="inlineStr">
        <is>
          <t>相关单位</t>
        </is>
      </c>
      <c r="N1396" s="24" t="n">
        <v>2020.12</v>
      </c>
      <c r="O1396" s="24" t="n"/>
    </row>
    <row r="1397" ht="27" customFormat="1" customHeight="1" s="2">
      <c r="A1397" s="89" t="inlineStr">
        <is>
          <t>七</t>
        </is>
      </c>
      <c r="B1397" s="89" t="inlineStr">
        <is>
          <t>其他</t>
        </is>
      </c>
      <c r="C1397" s="89" t="n"/>
      <c r="D1397" s="89" t="n"/>
      <c r="E1397" s="89" t="n"/>
      <c r="F1397" s="89" t="n"/>
      <c r="G1397" s="89">
        <f>G1398+G1405</f>
        <v/>
      </c>
      <c r="H1397" s="89" t="n"/>
      <c r="I1397" s="89" t="n"/>
      <c r="J1397" s="178" t="n"/>
      <c r="K1397" s="178" t="n"/>
      <c r="L1397" s="89" t="n"/>
      <c r="M1397" s="89" t="n"/>
      <c r="N1397" s="89" t="n"/>
      <c r="O1397" s="89" t="n"/>
    </row>
    <row r="1398" ht="27" customFormat="1" customHeight="1" s="2">
      <c r="A1398" s="53" t="inlineStr">
        <is>
          <t>(一)</t>
        </is>
      </c>
      <c r="B1398" s="55" t="inlineStr">
        <is>
          <t>培训项目</t>
        </is>
      </c>
      <c r="C1398" s="55" t="n"/>
      <c r="D1398" s="55" t="n"/>
      <c r="E1398" s="55" t="n"/>
      <c r="F1398" s="123" t="n"/>
      <c r="G1398" s="133">
        <f>SUM(G1399:G1404)</f>
        <v/>
      </c>
      <c r="H1398" s="123" t="n"/>
      <c r="I1398" s="55" t="n"/>
      <c r="J1398" s="168" t="n"/>
      <c r="K1398" s="168" t="n"/>
      <c r="L1398" s="55" t="n"/>
      <c r="M1398" s="55" t="n"/>
      <c r="N1398" s="55" t="n"/>
      <c r="O1398" s="94" t="n"/>
    </row>
    <row r="1399" ht="36" customFormat="1" customHeight="1" s="2">
      <c r="A1399" s="21" t="inlineStr">
        <is>
          <t>1.1</t>
        </is>
      </c>
      <c r="B1399" s="24" t="inlineStr">
        <is>
          <t>团干队培训</t>
        </is>
      </c>
      <c r="C1399" s="24" t="inlineStr">
        <is>
          <t>培训</t>
        </is>
      </c>
      <c r="D1399" s="24" t="inlineStr">
        <is>
          <t>2021.8—
2021.8</t>
        </is>
      </c>
      <c r="E1399" s="24" t="inlineStr">
        <is>
          <t>天津</t>
        </is>
      </c>
      <c r="F1399" s="31" t="inlineStr">
        <is>
          <t>共青团队干部培训45人</t>
        </is>
      </c>
      <c r="G1399" s="24" t="n">
        <v>15</v>
      </c>
      <c r="H1399" s="31" t="inlineStr">
        <is>
          <t>培育团后备干部，提升工作能力，推动乡村振兴。</t>
        </is>
      </c>
      <c r="I1399" s="24" t="n"/>
      <c r="J1399" s="160" t="n"/>
      <c r="K1399" s="160" t="n"/>
      <c r="L1399" s="24" t="inlineStr">
        <is>
          <t>团委</t>
        </is>
      </c>
      <c r="M1399" s="24" t="inlineStr">
        <is>
          <t>团委</t>
        </is>
      </c>
      <c r="N1399" s="24" t="n">
        <v>2020.12</v>
      </c>
      <c r="O1399" s="24" t="n"/>
    </row>
    <row r="1400" ht="36" customFormat="1" customHeight="1" s="2">
      <c r="A1400" s="21" t="inlineStr">
        <is>
          <t>2.1</t>
        </is>
      </c>
      <c r="B1400" s="24" t="inlineStr">
        <is>
          <t>青马工程
培训班</t>
        </is>
      </c>
      <c r="C1400" s="24" t="inlineStr">
        <is>
          <t>培训</t>
        </is>
      </c>
      <c r="D1400" s="24" t="inlineStr">
        <is>
          <t>2021.1-2021.12</t>
        </is>
      </c>
      <c r="E1400" s="24" t="inlineStr">
        <is>
          <t>党校</t>
        </is>
      </c>
      <c r="F1400" s="31" t="inlineStr">
        <is>
          <t>组织乡村振兴一线青年骨干，返乡创业青年，新兴领域青年代表，先进青年知识分子，优秀团队干部等各领域青年100人，开展专题培训。</t>
        </is>
      </c>
      <c r="G1400" s="24" t="n">
        <v>5</v>
      </c>
      <c r="H1400" s="31" t="inlineStr">
        <is>
          <t>培育后备干部，提升工作能力，推动乡村振兴。</t>
        </is>
      </c>
      <c r="I1400" s="24" t="n">
        <v>100</v>
      </c>
      <c r="J1400" s="160" t="n"/>
      <c r="K1400" s="160" t="n"/>
      <c r="L1400" s="24" t="inlineStr">
        <is>
          <t>团委</t>
        </is>
      </c>
      <c r="M1400" s="24" t="inlineStr">
        <is>
          <t>团委</t>
        </is>
      </c>
      <c r="N1400" s="24" t="n">
        <v>2020.12</v>
      </c>
      <c r="O1400" s="24" t="n"/>
    </row>
    <row r="1401" ht="126" customFormat="1" customHeight="1" s="2">
      <c r="A1401" s="134" t="inlineStr">
        <is>
          <t>3.1</t>
        </is>
      </c>
      <c r="B1401" s="135" t="inlineStr">
        <is>
          <t>全县妇女干部、妇女群众乡村振兴能力提升培训</t>
        </is>
      </c>
      <c r="C1401" s="135" t="inlineStr">
        <is>
          <t>新建</t>
        </is>
      </c>
      <c r="D1401" s="135" t="inlineStr">
        <is>
          <t>2021.1-2021.12</t>
        </is>
      </c>
      <c r="E1401" s="135" t="inlineStr">
        <is>
          <t>外出和
本县
结合</t>
        </is>
      </c>
      <c r="F1401" s="136" t="inlineStr">
        <is>
          <t>一、妇联干部能力提升培训班。计划投入15万元，外出培训县乡村妇联干部30人，人均培训经费5000元。
二、妇女产业带头人能力提升培训班。计划申请东西部扶贫协作资金15万元，组织30人赴天津参加培训，为期7天，人均培训费用5000元。
三、手工编织刺绣经纪人培训班1期。计划投入12.5万元，组织县内妇女手工编织刺绣经纪人50名在县内开展培训，人均培训经费2500元。</t>
        </is>
      </c>
      <c r="G1401" s="135" t="n">
        <v>57.5</v>
      </c>
      <c r="H1401" s="136" t="inlineStr">
        <is>
          <t xml:space="preserve"> 1.通过培训提升各级妇联干部，巩固脱贫攻坚成果，参与乡村振兴的能力。
2.通过培训学习，使妇女产业带头人把东部发达地区的创新思路和先进理念学回来，应用到环县妇女产业发展中去，并形成“领头雁”效应，更好的带领我县低收入妇女创收致富。
 3.通过培训，壮大妇女产业发展，提升手工编织、刺绣的脱贫带贫效应，促进妇女手工产品市场化及竞争力。</t>
        </is>
      </c>
      <c r="I1401" s="135" t="n">
        <v>20</v>
      </c>
      <c r="J1401" s="190" t="n">
        <v>0.05</v>
      </c>
      <c r="K1401" s="190" t="n">
        <v>0.12</v>
      </c>
      <c r="L1401" s="135" t="inlineStr">
        <is>
          <t>妇联</t>
        </is>
      </c>
      <c r="M1401" s="135" t="inlineStr">
        <is>
          <t>妇联</t>
        </is>
      </c>
      <c r="N1401" s="24" t="n">
        <v>2020.12</v>
      </c>
      <c r="O1401" s="135" t="n"/>
    </row>
    <row r="1402" ht="45" customFormat="1" customHeight="1" s="2">
      <c r="A1402" s="21" t="inlineStr">
        <is>
          <t>4.1</t>
        </is>
      </c>
      <c r="B1402" s="24" t="inlineStr">
        <is>
          <t>高中学科骨干教师培训</t>
        </is>
      </c>
      <c r="C1402" s="24" t="inlineStr">
        <is>
          <t>新建</t>
        </is>
      </c>
      <c r="D1402" s="24" t="inlineStr">
        <is>
          <t>2021.1-2021.12</t>
        </is>
      </c>
      <c r="E1402" s="24" t="inlineStr">
        <is>
          <t>环县</t>
        </is>
      </c>
      <c r="F1402" s="31" t="inlineStr">
        <is>
          <t>充分利用天津市优质教育资源，发挥天津市优秀教师示范引领辐射作用，围绕高考改革、高考备考、命题等方面，通过“请进来”或“送出去”的方式进行高中学科骨干教师专项培训，帮助我县提升高中教育质量。</t>
        </is>
      </c>
      <c r="G1402" s="24" t="n">
        <v>20</v>
      </c>
      <c r="H1402" s="31" t="inlineStr">
        <is>
          <t>全面提升全县高中学科骨干教师专业素养及教育教学能力，促我县高中教育质量上台阶，提高名校录取率。</t>
        </is>
      </c>
      <c r="I1402" s="24" t="n">
        <v>251</v>
      </c>
      <c r="J1402" s="160" t="n">
        <v>0.1</v>
      </c>
      <c r="K1402" s="160" t="n">
        <v>1</v>
      </c>
      <c r="L1402" s="24" t="inlineStr">
        <is>
          <t>教育局</t>
        </is>
      </c>
      <c r="M1402" s="24" t="inlineStr">
        <is>
          <t>环教育局</t>
        </is>
      </c>
      <c r="N1402" s="24" t="n">
        <v>2020.12</v>
      </c>
      <c r="O1402" s="24" t="n"/>
    </row>
    <row r="1403" ht="47" customFormat="1" customHeight="1" s="2">
      <c r="A1403" s="21" t="inlineStr">
        <is>
          <t>5.1</t>
        </is>
      </c>
      <c r="B1403" s="24" t="inlineStr">
        <is>
          <t>中小学学科骨干教师培训</t>
        </is>
      </c>
      <c r="C1403" s="24" t="inlineStr">
        <is>
          <t>新建</t>
        </is>
      </c>
      <c r="D1403" s="24" t="inlineStr">
        <is>
          <t>2021.1-2021.12</t>
        </is>
      </c>
      <c r="E1403" s="24" t="inlineStr">
        <is>
          <t>环县</t>
        </is>
      </c>
      <c r="F1403" s="31" t="inlineStr">
        <is>
          <t>围绕课程改革、教学研究，教学管理、文化建设、校本教研等方面，举办中小学各学科骨干教师专项培训，为我县培养一批业务精、能力强、素养高的中小学学科骨干教师，全面提升我县义务教育阶段教育教学水平。</t>
        </is>
      </c>
      <c r="G1403" s="24" t="n">
        <v>40</v>
      </c>
      <c r="H1403" s="31" t="inlineStr">
        <is>
          <t>全面提升全县中小学学科骨干教师专业素养及教育教学能力，促我县义务教育阶段教育教学水平持续均衡发展。</t>
        </is>
      </c>
      <c r="I1403" s="24" t="n">
        <v>251</v>
      </c>
      <c r="J1403" s="160" t="n">
        <v>0.2</v>
      </c>
      <c r="K1403" s="160" t="n">
        <v>2</v>
      </c>
      <c r="L1403" s="24" t="inlineStr">
        <is>
          <t>教育局</t>
        </is>
      </c>
      <c r="M1403" s="24" t="inlineStr">
        <is>
          <t>环教育局</t>
        </is>
      </c>
      <c r="N1403" s="24" t="n">
        <v>2020.12</v>
      </c>
      <c r="O1403" s="24" t="n"/>
    </row>
    <row r="1404" ht="30" customFormat="1" customHeight="1" s="2">
      <c r="A1404" s="21" t="inlineStr">
        <is>
          <t>6.1</t>
        </is>
      </c>
      <c r="B1404" s="24" t="inlineStr">
        <is>
          <t>卫生专业技术人员进修培训</t>
        </is>
      </c>
      <c r="C1404" s="24" t="inlineStr">
        <is>
          <t>新建</t>
        </is>
      </c>
      <c r="D1404" s="24" t="inlineStr">
        <is>
          <t>2021.1-2021.12</t>
        </is>
      </c>
      <c r="E1404" s="24" t="inlineStr">
        <is>
          <t>天津</t>
        </is>
      </c>
      <c r="F1404" s="31" t="inlineStr">
        <is>
          <t>卫生专业技术人员赴天津南开区开展进修培训学习7人。</t>
        </is>
      </c>
      <c r="G1404" s="24" t="n">
        <v>25.2</v>
      </c>
      <c r="H1404" s="31" t="inlineStr">
        <is>
          <t>提升我县卫生技术人员技能水平。</t>
        </is>
      </c>
      <c r="I1404" s="24" t="n">
        <v>251</v>
      </c>
      <c r="J1404" s="160" t="n">
        <v>3.263</v>
      </c>
      <c r="K1404" s="160" t="n">
        <v>14.0486</v>
      </c>
      <c r="L1404" s="24" t="inlineStr">
        <is>
          <t>卫健局</t>
        </is>
      </c>
      <c r="M1404" s="24" t="inlineStr">
        <is>
          <t>卫健局</t>
        </is>
      </c>
      <c r="N1404" s="24" t="n">
        <v>2020.12</v>
      </c>
      <c r="O1404" s="24" t="n"/>
    </row>
    <row r="1405" ht="30" customFormat="1" customHeight="1" s="2">
      <c r="A1405" s="53" t="inlineStr">
        <is>
          <t>（二）</t>
        </is>
      </c>
      <c r="B1405" s="55" t="inlineStr">
        <is>
          <t>其他项目</t>
        </is>
      </c>
      <c r="C1405" s="55" t="n"/>
      <c r="D1405" s="55" t="n"/>
      <c r="E1405" s="55" t="n"/>
      <c r="F1405" s="123" t="n"/>
      <c r="G1405" s="55">
        <f>G1406+G1411+G1412+G1413+G1414+G1415</f>
        <v/>
      </c>
      <c r="H1405" s="123" t="n"/>
      <c r="I1405" s="55" t="n"/>
      <c r="J1405" s="168" t="n"/>
      <c r="K1405" s="168" t="n"/>
      <c r="L1405" s="55" t="n"/>
      <c r="M1405" s="55" t="n"/>
      <c r="N1405" s="55" t="n"/>
      <c r="O1405" s="55" t="n"/>
    </row>
    <row r="1406" ht="30" customFormat="1" customHeight="1" s="2">
      <c r="A1406" s="98" t="n">
        <v>1.1</v>
      </c>
      <c r="B1406" s="24" t="inlineStr">
        <is>
          <t>乡村旅游基地建设</t>
        </is>
      </c>
      <c r="C1406" s="98" t="inlineStr">
        <is>
          <t>新建
/续建</t>
        </is>
      </c>
      <c r="D1406" s="98" t="inlineStr">
        <is>
          <t>2021.06-2121.12</t>
        </is>
      </c>
      <c r="E1406" s="98" t="inlineStr">
        <is>
          <t>有关乡村</t>
        </is>
      </c>
      <c r="F1406" s="99" t="n"/>
      <c r="G1406" s="98">
        <f>G1407+G1408+G1409+G1410</f>
        <v/>
      </c>
      <c r="H1406" s="99" t="inlineStr">
        <is>
          <t>开发旅游资源，带动群众增收。</t>
        </is>
      </c>
      <c r="I1406" s="98" t="n">
        <v>21</v>
      </c>
      <c r="J1406" s="98" t="n">
        <v>1.02</v>
      </c>
      <c r="K1406" s="98" t="n">
        <v>5.4122</v>
      </c>
      <c r="L1406" s="98" t="inlineStr">
        <is>
          <t>文旅局</t>
        </is>
      </c>
      <c r="M1406" s="98" t="inlineStr">
        <is>
          <t>各乡镇</t>
        </is>
      </c>
      <c r="N1406" s="98" t="n">
        <v>2020.12</v>
      </c>
      <c r="O1406" s="55" t="n"/>
    </row>
    <row r="1407" ht="30" customFormat="1" customHeight="1" s="2">
      <c r="A1407" s="137" t="inlineStr">
        <is>
          <t>（1）</t>
        </is>
      </c>
      <c r="B1407" s="138" t="inlineStr">
        <is>
          <t>八珠乡八珠塬乡村旅游示范村建设</t>
        </is>
      </c>
      <c r="C1407" s="139" t="inlineStr">
        <is>
          <t>续建</t>
        </is>
      </c>
      <c r="D1407" s="139" t="inlineStr">
        <is>
          <t>2021.06-2121.12</t>
        </is>
      </c>
      <c r="E1407" s="139" t="inlineStr">
        <is>
          <t>环县八珠乡八珠塬村</t>
        </is>
      </c>
      <c r="F1407" s="140" t="inlineStr">
        <is>
          <t>新建休闲垂钓大坝、花谷、滑草场、八珠黄酒厂、人民剧场、音乐喷泉、LED大屏幕和八珠形象大门等景点，并完善配套设施建设。</t>
        </is>
      </c>
      <c r="G1407" s="139" t="n">
        <v>400</v>
      </c>
      <c r="H1407" s="140" t="inlineStr">
        <is>
          <t xml:space="preserve">开发旅游资源，带动群众增收。
</t>
        </is>
      </c>
      <c r="I1407" s="139" t="n">
        <v>4</v>
      </c>
      <c r="J1407" s="139" t="n">
        <v>0.22</v>
      </c>
      <c r="K1407" s="139" t="n">
        <v>1.2</v>
      </c>
      <c r="L1407" s="139" t="inlineStr">
        <is>
          <t>文旅局</t>
        </is>
      </c>
      <c r="M1407" s="139" t="inlineStr">
        <is>
          <t>八珠乡</t>
        </is>
      </c>
      <c r="N1407" s="139" t="n">
        <v>2020.12</v>
      </c>
      <c r="O1407" s="142" t="n"/>
    </row>
    <row r="1408" ht="76" customFormat="1" customHeight="1" s="2">
      <c r="A1408" s="137" t="inlineStr">
        <is>
          <t>（2）</t>
        </is>
      </c>
      <c r="B1408" s="138" t="inlineStr">
        <is>
          <t>演武乡黑泉河村乡村旅游建设</t>
        </is>
      </c>
      <c r="C1408" s="139" t="inlineStr">
        <is>
          <t>新建</t>
        </is>
      </c>
      <c r="D1408" s="139" t="inlineStr">
        <is>
          <t>2021.06-2121.12</t>
        </is>
      </c>
      <c r="E1408" s="139" t="inlineStr">
        <is>
          <t>环县演武乡黑泉河村</t>
        </is>
      </c>
      <c r="F1408" s="140" t="inlineStr">
        <is>
          <t>按照规划内容，对境内特有泉水资源进行开发，实施生态湿地景观区、神泉清泉草地景观区、草羊产业文化展示区和丝路寒旱农业体验区等四个功能区建设，建成黑泉、神泉、清泉、生态湿地、观景台、花海、村史馆、刺绣中心、道情皮影窑洞演出体验馆等景点。其中，一期建设内容主要为“海泉精灵”IP文化宣传、泉水打造（黑泉、神 泉、清泉）、停车场、标识牌、游步道设计，概算投资200万元。</t>
        </is>
      </c>
      <c r="G1408" s="139" t="n">
        <v>1757.5</v>
      </c>
      <c r="H1408" s="140" t="inlineStr">
        <is>
          <t xml:space="preserve">开发旅游资源，带动群众增收。
</t>
        </is>
      </c>
      <c r="I1408" s="139" t="n">
        <v>3</v>
      </c>
      <c r="J1408" s="139" t="n">
        <v>0.13</v>
      </c>
      <c r="K1408" s="139" t="n">
        <v>0.68</v>
      </c>
      <c r="L1408" s="139" t="inlineStr">
        <is>
          <t>文旅局</t>
        </is>
      </c>
      <c r="M1408" s="139" t="inlineStr">
        <is>
          <t>演武乡</t>
        </is>
      </c>
      <c r="N1408" s="139" t="n">
        <v>2020.12</v>
      </c>
      <c r="O1408" s="142" t="n"/>
    </row>
    <row r="1409" ht="63" customFormat="1" customHeight="1" s="2">
      <c r="A1409" s="137" t="inlineStr">
        <is>
          <t>（3）</t>
        </is>
      </c>
      <c r="B1409" s="138" t="inlineStr">
        <is>
          <t>木钵镇关营村乡村旅游建设</t>
        </is>
      </c>
      <c r="C1409" s="139" t="inlineStr">
        <is>
          <t>续建</t>
        </is>
      </c>
      <c r="D1409" s="139" t="inlineStr">
        <is>
          <t>2021.06-2121.12</t>
        </is>
      </c>
      <c r="E1409" s="139" t="inlineStr">
        <is>
          <t>环县木钵镇关营村</t>
        </is>
      </c>
      <c r="F1409" s="140" t="inlineStr">
        <is>
          <t>新建“新驿站”包括展示厅、住宿、餐饮、娱乐广场等项目及停车场、景区绿化等配套设施建设，后续将景区拓展至史家沟流域，形成山水生态旅游观光园。其中，一期概算投资500万元，计划完成游客服务中心、种植园、停车场、标识牌、游步道等建设内容。</t>
        </is>
      </c>
      <c r="G1409" s="139" t="n">
        <v>3140</v>
      </c>
      <c r="H1409" s="140" t="inlineStr">
        <is>
          <t xml:space="preserve">开发旅游资源，带动群众增收。
</t>
        </is>
      </c>
      <c r="I1409" s="139" t="n">
        <v>5</v>
      </c>
      <c r="J1409" s="139" t="n">
        <v>0.25</v>
      </c>
      <c r="K1409" s="139" t="n">
        <v>1.58</v>
      </c>
      <c r="L1409" s="139" t="inlineStr">
        <is>
          <t>文旅局</t>
        </is>
      </c>
      <c r="M1409" s="139" t="inlineStr">
        <is>
          <t>木钵镇</t>
        </is>
      </c>
      <c r="N1409" s="139" t="n">
        <v>2020.12</v>
      </c>
      <c r="O1409" s="142" t="n"/>
    </row>
    <row r="1410" ht="80" customFormat="1" customHeight="1" s="2">
      <c r="A1410" s="137" t="inlineStr">
        <is>
          <t>（4）</t>
        </is>
      </c>
      <c r="B1410" s="138" t="inlineStr">
        <is>
          <t>小南沟乡杨胡套子草原生态旅游项目</t>
        </is>
      </c>
      <c r="C1410" s="139" t="inlineStr">
        <is>
          <t>续建</t>
        </is>
      </c>
      <c r="D1410" s="139" t="inlineStr">
        <is>
          <t>2021.06-2121.12</t>
        </is>
      </c>
      <c r="E1410" s="139" t="inlineStr">
        <is>
          <t>环县小南沟乡杨胡套子村</t>
        </is>
      </c>
      <c r="F1410" s="140" t="inlineStr">
        <is>
          <t>新建游客中心、天子湖、游客中心蒙古包建筑、野趣拓展营地、巨虫休闲乐园、星空露营地、草原食堂、草原烧烤营地、篝火广场等功能区，配套烧烤台、停车场、道路、栈道等公共服务设施和水、电、路等基础配套设施，打造西北第一的草原生态景观。其中，一期概算投资300万元，计划完成蒙古包、简易帐篷、农家乐、窑洞宾馆、滑草场、景区游乐项目、天子湖、栈道、观景亭景点和停车场、垃圾桶、自来水工程等基础设施建设。</t>
        </is>
      </c>
      <c r="G1410" s="139" t="n">
        <v>1659</v>
      </c>
      <c r="H1410" s="140" t="inlineStr">
        <is>
          <t xml:space="preserve">开发旅游资源，带动群众增收。
</t>
        </is>
      </c>
      <c r="I1410" s="139" t="n">
        <v>2</v>
      </c>
      <c r="J1410" s="139" t="n">
        <v>0.05</v>
      </c>
      <c r="K1410" s="139" t="n">
        <v>0.32</v>
      </c>
      <c r="L1410" s="139" t="inlineStr">
        <is>
          <t>文旅局</t>
        </is>
      </c>
      <c r="M1410" s="139" t="inlineStr">
        <is>
          <t>小南沟乡</t>
        </is>
      </c>
      <c r="N1410" s="139" t="n">
        <v>2020.12</v>
      </c>
      <c r="O1410" s="142" t="n"/>
    </row>
    <row r="1411" ht="30" customFormat="1" customHeight="1" s="2">
      <c r="A1411" s="21" t="inlineStr">
        <is>
          <t>2.1</t>
        </is>
      </c>
      <c r="B1411" s="24" t="inlineStr">
        <is>
          <t>贫困残疾人家庭无障碍改造</t>
        </is>
      </c>
      <c r="C1411" s="24" t="inlineStr">
        <is>
          <t>新建</t>
        </is>
      </c>
      <c r="D1411" s="24" t="inlineStr">
        <is>
          <t>2021.1-2021.12</t>
        </is>
      </c>
      <c r="E1411" s="24" t="inlineStr">
        <is>
          <t>残疾人贫困户</t>
        </is>
      </c>
      <c r="F1411" s="31" t="inlineStr">
        <is>
          <t>实施贫困残疾人家庭无障碍改造300户。</t>
        </is>
      </c>
      <c r="G1411" s="24" t="n">
        <v>210</v>
      </c>
      <c r="H1411" s="31" t="inlineStr">
        <is>
          <t>改善残疾人生活条件。</t>
        </is>
      </c>
      <c r="I1411" s="24" t="n">
        <v>24</v>
      </c>
      <c r="J1411" s="160" t="n">
        <v>0.03</v>
      </c>
      <c r="K1411" s="160" t="n">
        <v>0.03</v>
      </c>
      <c r="L1411" s="24" t="inlineStr">
        <is>
          <t>残联</t>
        </is>
      </c>
      <c r="M1411" s="24" t="inlineStr">
        <is>
          <t>残联</t>
        </is>
      </c>
      <c r="N1411" s="143" t="n">
        <v>2020.12</v>
      </c>
      <c r="O1411" s="24" t="n"/>
    </row>
    <row r="1412" ht="37" customFormat="1" customHeight="1" s="2">
      <c r="A1412" s="21" t="inlineStr">
        <is>
          <t>3.1</t>
        </is>
      </c>
      <c r="B1412" s="24" t="inlineStr">
        <is>
          <t xml:space="preserve"> 残疾人康复托养中心设备采购（三期）</t>
        </is>
      </c>
      <c r="C1412" s="24" t="inlineStr">
        <is>
          <t>新建</t>
        </is>
      </c>
      <c r="D1412" s="24" t="inlineStr">
        <is>
          <t>2021.1-2021.12</t>
        </is>
      </c>
      <c r="E1412" s="24" t="inlineStr">
        <is>
          <t>县城南区</t>
        </is>
      </c>
      <c r="F1412" s="31" t="inlineStr">
        <is>
          <t>为残疾人康复托养中心采购自闭症、智障儿童康复训练设备、经颅超声电疗仪、设备等。</t>
        </is>
      </c>
      <c r="G1412" s="24" t="n">
        <v>220</v>
      </c>
      <c r="H1412" s="31" t="inlineStr">
        <is>
          <t>提升全县残疾人康复水平。</t>
        </is>
      </c>
      <c r="I1412" s="24" t="n"/>
      <c r="J1412" s="160" t="n">
        <v>0.15</v>
      </c>
      <c r="K1412" s="160" t="n">
        <v>0.15</v>
      </c>
      <c r="L1412" s="24" t="inlineStr">
        <is>
          <t>残联</t>
        </is>
      </c>
      <c r="M1412" s="24" t="inlineStr">
        <is>
          <t>残联</t>
        </is>
      </c>
      <c r="N1412" s="143" t="n">
        <v>2020.12</v>
      </c>
      <c r="O1412" s="24" t="n"/>
    </row>
    <row r="1413" ht="37" customFormat="1" customHeight="1" s="2">
      <c r="A1413" s="21" t="inlineStr">
        <is>
          <t>4.1</t>
        </is>
      </c>
      <c r="B1413" s="24" t="inlineStr">
        <is>
          <t>为贫困残疾人家庭发放生活电器</t>
        </is>
      </c>
      <c r="C1413" s="24" t="inlineStr">
        <is>
          <t>新建</t>
        </is>
      </c>
      <c r="D1413" s="24" t="inlineStr">
        <is>
          <t>2021.1-2021.12</t>
        </is>
      </c>
      <c r="E1413" s="24" t="inlineStr">
        <is>
          <t>各乡镇</t>
        </is>
      </c>
      <c r="F1413" s="31" t="inlineStr">
        <is>
          <t>为150户贫困残疾人（含残疾人边缘户）发放移动洗澡机100台，洗衣机50台。</t>
        </is>
      </c>
      <c r="G1413" s="24" t="n">
        <v>20</v>
      </c>
      <c r="H1413" s="31" t="inlineStr">
        <is>
          <t>有效提升贫困残疾人生活便利性，改善残疾人居家生活视角贫困现状。</t>
        </is>
      </c>
      <c r="I1413" s="24" t="n">
        <v>215</v>
      </c>
      <c r="J1413" s="160" t="n">
        <v>0.015</v>
      </c>
      <c r="K1413" s="160" t="n">
        <v>0.06</v>
      </c>
      <c r="L1413" s="24" t="inlineStr">
        <is>
          <t>残联</t>
        </is>
      </c>
      <c r="M1413" s="24" t="inlineStr">
        <is>
          <t>残联</t>
        </is>
      </c>
      <c r="N1413" s="143" t="n">
        <v>2020.12</v>
      </c>
      <c r="O1413" s="24" t="n"/>
    </row>
    <row r="1414" ht="37" customFormat="1" customHeight="1" s="2">
      <c r="A1414" s="21" t="inlineStr">
        <is>
          <t>5.1</t>
        </is>
      </c>
      <c r="B1414" s="24" t="inlineStr">
        <is>
          <t>防返贫保险</t>
        </is>
      </c>
      <c r="C1414" s="24" t="inlineStr">
        <is>
          <t>新建</t>
        </is>
      </c>
      <c r="D1414" s="24" t="inlineStr">
        <is>
          <t>2021.1-2021.12</t>
        </is>
      </c>
      <c r="E1414" s="24" t="inlineStr">
        <is>
          <t>20个乡镇</t>
        </is>
      </c>
      <c r="F1414" s="24" t="inlineStr">
        <is>
          <t>为全县“两类人群及特殊困难群体落实返贫保险，确保不出现规模性返贫致贫。</t>
        </is>
      </c>
      <c r="G1414" s="24" t="n">
        <v>100</v>
      </c>
      <c r="H1414" s="31" t="inlineStr">
        <is>
          <t>提高抗返贫致贫风险能力，巩固脱贫成果。</t>
        </is>
      </c>
      <c r="I1414" s="24" t="n">
        <v>251</v>
      </c>
      <c r="J1414" s="160" t="n">
        <v>0.2154</v>
      </c>
      <c r="K1414" s="160" t="n">
        <v>0.8849</v>
      </c>
      <c r="L1414" s="24" t="inlineStr">
        <is>
          <t>乡村振兴局</t>
        </is>
      </c>
      <c r="M1414" s="24" t="inlineStr">
        <is>
          <t>乡镇村</t>
        </is>
      </c>
      <c r="N1414" s="143" t="n">
        <v>2020.12</v>
      </c>
      <c r="O1414" s="24" t="n"/>
    </row>
    <row r="1415" ht="37" customFormat="1" customHeight="1" s="2">
      <c r="A1415" s="21" t="inlineStr">
        <is>
          <t>6.1</t>
        </is>
      </c>
      <c r="B1415" s="24" t="inlineStr">
        <is>
          <t>消费扶贫奖补</t>
        </is>
      </c>
      <c r="C1415" s="24" t="inlineStr">
        <is>
          <t>新建</t>
        </is>
      </c>
      <c r="D1415" s="24" t="inlineStr">
        <is>
          <t>2021.1-2021.12</t>
        </is>
      </c>
      <c r="E1415" s="24" t="inlineStr">
        <is>
          <t>20个乡镇</t>
        </is>
      </c>
      <c r="F1415" s="31" t="inlineStr">
        <is>
          <t>开展消费扶贫企业奖补。</t>
        </is>
      </c>
      <c r="G1415" s="24" t="n">
        <v>35</v>
      </c>
      <c r="H1415" s="31" t="inlineStr">
        <is>
          <t>有效化解我县农产品销售问题，促进产业发展。</t>
        </is>
      </c>
      <c r="I1415" s="24" t="n">
        <v>251</v>
      </c>
      <c r="J1415" s="160" t="n">
        <v>3.263</v>
      </c>
      <c r="K1415" s="160" t="n">
        <v>14.0486</v>
      </c>
      <c r="L1415" s="24" t="inlineStr">
        <is>
          <t>商务局</t>
        </is>
      </c>
      <c r="M1415" s="24" t="inlineStr">
        <is>
          <t>商务局</t>
        </is>
      </c>
      <c r="N1415" s="143" t="n">
        <v>2020.12</v>
      </c>
      <c r="O1415" s="24" t="n"/>
    </row>
  </sheetData>
  <autoFilter ref="A6:O1415"/>
  <mergeCells count="22">
    <mergeCell ref="J4:J6"/>
    <mergeCell ref="H3:K3"/>
    <mergeCell ref="O3:O6"/>
    <mergeCell ref="B1302:C1302"/>
    <mergeCell ref="L3:L6"/>
    <mergeCell ref="B3:B6"/>
    <mergeCell ref="I4:I6"/>
    <mergeCell ref="K4:K6"/>
    <mergeCell ref="A2:O2"/>
    <mergeCell ref="A7:B7"/>
    <mergeCell ref="F3:F6"/>
    <mergeCell ref="G3:G6"/>
    <mergeCell ref="N3:N6"/>
    <mergeCell ref="A3:A6"/>
    <mergeCell ref="I792:I793"/>
    <mergeCell ref="H4:H6"/>
    <mergeCell ref="M3:M6"/>
    <mergeCell ref="D3:D6"/>
    <mergeCell ref="J792:J793"/>
    <mergeCell ref="C3:C6"/>
    <mergeCell ref="E3:E6"/>
    <mergeCell ref="K792:K793"/>
  </mergeCells>
  <printOptions horizontalCentered="1"/>
  <pageMargins left="0.554861111111111" right="0.554861111111111" top="1.14166666666667" bottom="0.865972222222222" header="0.5" footer="0.550694444444444"/>
  <pageSetup orientation="landscape" paperSize="8" firstPageNumber="3" useFirstPageNumber="1" horizontalDpi="600"/>
  <headerFooter>
    <oddHeader/>
    <oddFooter>&amp;C&amp;14 - &amp;P -</oddFooter>
    <evenHeader/>
    <evenFooter/>
    <firstHeader/>
    <firstFooter/>
  </headerFooter>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dell</dc:creator>
  <dcterms:created xsi:type="dcterms:W3CDTF">2021-06-01T06:41:00Z</dcterms:created>
  <dcterms:modified xsi:type="dcterms:W3CDTF">2025-03-10T10:20:53Z</dcterms:modified>
  <cp:lastModifiedBy>没有网名</cp:lastModifiedBy>
</cp:coreProperties>
</file>

<file path=docProps/custom.xml><?xml version="1.0" encoding="utf-8"?>
<Properties xmlns:vt="http://schemas.openxmlformats.org/officeDocument/2006/docPropsVTypes" xmlns="http://schemas.openxmlformats.org/officeDocument/2006/custom-properties">
  <property name="ICV" fmtid="{D5CDD505-2E9C-101B-9397-08002B2CF9AE}" pid="2">
    <vt:lpwstr>A75AC368D4934C91A3E5B8732F77AB1A</vt:lpwstr>
  </property>
  <property name="KSOProductBuildVer" fmtid="{D5CDD505-2E9C-101B-9397-08002B2CF9AE}" pid="3">
    <vt:lpwstr>2052-11.1.0.11115</vt:lpwstr>
  </property>
</Properties>
</file>