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" sheetId="1" state="visible" r:id="rId1"/>
  </sheets>
  <definedNames>
    <definedName name="_xlnm._FilterDatabase" localSheetId="0" hidden="1">'Sheet1'!$A$5:$XFB$1251</definedName>
  </definedNames>
  <calcPr calcId="144525" fullCalcOnLoad="1"/>
</workbook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0.0_ "/>
  </numFmts>
  <fonts count="29">
    <font>
      <name val="宋体"/>
      <charset val="134"/>
      <sz val="12"/>
    </font>
    <font>
      <name val="宋体"/>
      <charset val="134"/>
      <sz val="11"/>
      <scheme val="minor"/>
    </font>
    <font>
      <name val="黑体"/>
      <charset val="134"/>
      <b val="1"/>
      <sz val="16"/>
    </font>
    <font>
      <name val="黑体"/>
      <charset val="134"/>
      <sz val="12"/>
    </font>
    <font>
      <name val="黑体"/>
      <charset val="134"/>
      <b val="1"/>
      <sz val="18"/>
    </font>
    <font>
      <name val="宋体"/>
      <charset val="134"/>
      <b val="1"/>
      <sz val="11"/>
      <scheme val="minor"/>
    </font>
    <font>
      <name val="宋体"/>
      <charset val="134"/>
      <b val="1"/>
      <sz val="11"/>
    </font>
    <font>
      <name val="宋体"/>
      <charset val="134"/>
      <color theme="1"/>
      <sz val="11"/>
      <scheme val="minor"/>
    </font>
    <font>
      <name val="宋体"/>
      <charset val="134"/>
      <color rgb="FFFF0000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  <font>
      <name val="宋体"/>
      <charset val="134"/>
      <sz val="9"/>
    </font>
  </fonts>
  <fills count="3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5">
    <xf numFmtId="0" fontId="0" fillId="0" borderId="0"/>
    <xf numFmtId="42" fontId="7" fillId="0" borderId="0" applyAlignment="1">
      <alignment vertical="center"/>
    </xf>
    <xf numFmtId="0" fontId="9" fillId="6" borderId="0" applyAlignment="1">
      <alignment vertical="center"/>
    </xf>
    <xf numFmtId="0" fontId="10" fillId="7" borderId="8" applyAlignment="1">
      <alignment vertical="center"/>
    </xf>
    <xf numFmtId="44" fontId="7" fillId="0" borderId="0" applyAlignment="1">
      <alignment vertical="center"/>
    </xf>
    <xf numFmtId="41" fontId="7" fillId="0" borderId="0" applyAlignment="1">
      <alignment vertical="center"/>
    </xf>
    <xf numFmtId="0" fontId="9" fillId="8" borderId="0" applyAlignment="1">
      <alignment vertical="center"/>
    </xf>
    <xf numFmtId="0" fontId="11" fillId="9" borderId="0" applyAlignment="1">
      <alignment vertical="center"/>
    </xf>
    <xf numFmtId="43" fontId="7" fillId="0" borderId="0" applyAlignment="1">
      <alignment vertical="center"/>
    </xf>
    <xf numFmtId="0" fontId="12" fillId="10" borderId="0" applyAlignment="1">
      <alignment vertical="center"/>
    </xf>
    <xf numFmtId="0" fontId="13" fillId="0" borderId="0" applyAlignment="1">
      <alignment vertical="center"/>
    </xf>
    <xf numFmtId="9" fontId="7" fillId="0" borderId="0" applyAlignment="1">
      <alignment vertical="center"/>
    </xf>
    <xf numFmtId="0" fontId="14" fillId="0" borderId="0" applyAlignment="1">
      <alignment vertical="center"/>
    </xf>
    <xf numFmtId="9" fontId="0" fillId="0" borderId="0" applyAlignment="1">
      <alignment vertical="center"/>
    </xf>
    <xf numFmtId="0" fontId="7" fillId="11" borderId="9" applyAlignment="1">
      <alignment vertical="center"/>
    </xf>
    <xf numFmtId="0" fontId="12" fillId="12" borderId="0" applyAlignment="1">
      <alignment vertical="center"/>
    </xf>
    <xf numFmtId="0" fontId="15" fillId="0" borderId="0" applyAlignment="1">
      <alignment vertical="center"/>
    </xf>
    <xf numFmtId="0" fontId="16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10" applyAlignment="1">
      <alignment vertical="center"/>
    </xf>
    <xf numFmtId="0" fontId="20" fillId="0" borderId="10" applyAlignment="1">
      <alignment vertical="center"/>
    </xf>
    <xf numFmtId="0" fontId="12" fillId="13" borderId="0" applyAlignment="1">
      <alignment vertical="center"/>
    </xf>
    <xf numFmtId="0" fontId="15" fillId="0" borderId="11" applyAlignment="1">
      <alignment vertical="center"/>
    </xf>
    <xf numFmtId="0" fontId="12" fillId="14" borderId="0" applyAlignment="1">
      <alignment vertical="center"/>
    </xf>
    <xf numFmtId="0" fontId="21" fillId="15" borderId="12" applyAlignment="1">
      <alignment vertical="center"/>
    </xf>
    <xf numFmtId="0" fontId="22" fillId="15" borderId="8" applyAlignment="1">
      <alignment vertical="center"/>
    </xf>
    <xf numFmtId="0" fontId="23" fillId="16" borderId="13" applyAlignment="1">
      <alignment vertical="center"/>
    </xf>
    <xf numFmtId="0" fontId="9" fillId="17" borderId="0" applyAlignment="1">
      <alignment vertical="center"/>
    </xf>
    <xf numFmtId="0" fontId="12" fillId="18" borderId="0" applyAlignment="1">
      <alignment vertical="center"/>
    </xf>
    <xf numFmtId="0" fontId="24" fillId="0" borderId="14" applyAlignment="1">
      <alignment vertical="center"/>
    </xf>
    <xf numFmtId="0" fontId="25" fillId="0" borderId="15" applyAlignment="1">
      <alignment vertical="center"/>
    </xf>
    <xf numFmtId="0" fontId="26" fillId="19" borderId="0" applyAlignment="1">
      <alignment vertical="center"/>
    </xf>
    <xf numFmtId="0" fontId="27" fillId="20" borderId="0" applyAlignment="1">
      <alignment vertical="center"/>
    </xf>
    <xf numFmtId="0" fontId="9" fillId="21" borderId="0" applyAlignment="1">
      <alignment vertical="center"/>
    </xf>
    <xf numFmtId="0" fontId="12" fillId="22" borderId="0" applyAlignment="1">
      <alignment vertical="center"/>
    </xf>
    <xf numFmtId="0" fontId="9" fillId="23" borderId="0" applyAlignment="1">
      <alignment vertical="center"/>
    </xf>
    <xf numFmtId="0" fontId="9" fillId="24" borderId="0" applyAlignment="1">
      <alignment vertical="center"/>
    </xf>
    <xf numFmtId="0" fontId="9" fillId="25" borderId="0" applyAlignment="1">
      <alignment vertical="center"/>
    </xf>
    <xf numFmtId="0" fontId="9" fillId="26" borderId="0" applyAlignment="1">
      <alignment vertical="center"/>
    </xf>
    <xf numFmtId="0" fontId="12" fillId="27" borderId="0" applyAlignment="1">
      <alignment vertical="center"/>
    </xf>
    <xf numFmtId="0" fontId="12" fillId="28" borderId="0" applyAlignment="1">
      <alignment vertical="center"/>
    </xf>
    <xf numFmtId="0" fontId="9" fillId="29" borderId="0" applyAlignment="1">
      <alignment vertical="center"/>
    </xf>
    <xf numFmtId="0" fontId="9" fillId="30" borderId="0" applyAlignment="1">
      <alignment vertical="center"/>
    </xf>
    <xf numFmtId="0" fontId="12" fillId="31" borderId="0" applyAlignment="1">
      <alignment vertical="center"/>
    </xf>
    <xf numFmtId="0" fontId="0" fillId="0" borderId="0" applyAlignment="1">
      <alignment vertical="center"/>
    </xf>
    <xf numFmtId="0" fontId="9" fillId="32" borderId="0" applyAlignment="1">
      <alignment vertical="center"/>
    </xf>
    <xf numFmtId="0" fontId="12" fillId="33" borderId="0" applyAlignment="1">
      <alignment vertical="center"/>
    </xf>
    <xf numFmtId="0" fontId="12" fillId="34" borderId="0" applyAlignment="1">
      <alignment vertical="center"/>
    </xf>
    <xf numFmtId="0" fontId="28" fillId="0" borderId="0"/>
    <xf numFmtId="0" fontId="9" fillId="35" borderId="0" applyAlignment="1">
      <alignment vertical="center"/>
    </xf>
    <xf numFmtId="0" fontId="12" fillId="36" borderId="0" applyAlignment="1">
      <alignment vertical="center"/>
    </xf>
    <xf numFmtId="0" fontId="0" fillId="0" borderId="0" applyAlignment="1">
      <alignment vertical="center"/>
    </xf>
    <xf numFmtId="0" fontId="0" fillId="0" borderId="0"/>
    <xf numFmtId="0" fontId="0" fillId="0" borderId="0"/>
  </cellStyleXfs>
  <cellXfs count="101">
    <xf numFmtId="0" fontId="0" fillId="0" borderId="0" pivotButton="0" quotePrefix="0" xfId="0"/>
    <xf numFmtId="0" fontId="1" fillId="2" borderId="0" applyAlignment="1" pivotButton="0" quotePrefix="0" xfId="0">
      <alignment vertical="center"/>
    </xf>
    <xf numFmtId="0" fontId="2" fillId="2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" fillId="2" borderId="0" applyAlignment="1" pivotButton="0" quotePrefix="0" xfId="0">
      <alignment horizontal="left" vertical="center"/>
    </xf>
    <xf numFmtId="0" fontId="1" fillId="2" borderId="0" applyAlignment="1" pivotButton="0" quotePrefix="0" xfId="0">
      <alignment vertical="center" wrapText="1"/>
    </xf>
    <xf numFmtId="164" fontId="1" fillId="2" borderId="0" applyAlignment="1" pivotButton="0" quotePrefix="0" xfId="0">
      <alignment horizontal="right" vertical="center" wrapText="1"/>
    </xf>
    <xf numFmtId="164" fontId="1" fillId="2" borderId="0" applyAlignment="1" pivotButton="0" quotePrefix="0" xfId="0">
      <alignment horizontal="right" vertical="center"/>
    </xf>
    <xf numFmtId="0" fontId="3" fillId="2" borderId="0" applyAlignment="1" pivotButton="0" quotePrefix="0" xfId="0">
      <alignment horizontal="left" vertical="center"/>
    </xf>
    <xf numFmtId="0" fontId="1" fillId="2" borderId="0" applyAlignment="1" pivotButton="0" quotePrefix="0" xfId="0">
      <alignment horizontal="right" vertical="center"/>
    </xf>
    <xf numFmtId="0" fontId="4" fillId="2" borderId="0" applyAlignment="1" pivotButton="0" quotePrefix="0" xfId="0">
      <alignment horizontal="center" vertical="center" wrapText="1"/>
    </xf>
    <xf numFmtId="164" fontId="4" fillId="2" borderId="0" applyAlignment="1" pivotButton="0" quotePrefix="0" xfId="0">
      <alignment horizontal="right" vertical="center" wrapText="1"/>
    </xf>
    <xf numFmtId="164" fontId="4" fillId="2" borderId="0" applyAlignment="1" pivotButton="0" quotePrefix="0" xfId="0">
      <alignment horizontal="right" vertical="center"/>
    </xf>
    <xf numFmtId="0" fontId="4" fillId="2" borderId="0" applyAlignment="1" pivotButton="0" quotePrefix="0" xfId="0">
      <alignment horizontal="center" vertical="center"/>
    </xf>
    <xf numFmtId="0" fontId="5" fillId="2" borderId="1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 wrapText="1"/>
    </xf>
    <xf numFmtId="164" fontId="5" fillId="2" borderId="3" applyAlignment="1" pivotButton="0" quotePrefix="0" xfId="0">
      <alignment horizontal="center" vertical="center" wrapText="1"/>
    </xf>
    <xf numFmtId="164" fontId="5" fillId="2" borderId="4" applyAlignment="1" pivotButton="0" quotePrefix="0" xfId="0">
      <alignment horizontal="center" vertical="center" wrapText="1"/>
    </xf>
    <xf numFmtId="0" fontId="5" fillId="2" borderId="4" applyAlignment="1" pivotButton="0" quotePrefix="0" xfId="0">
      <alignment horizontal="center" vertical="center" wrapText="1"/>
    </xf>
    <xf numFmtId="0" fontId="5" fillId="2" borderId="4" applyAlignment="1" pivotButton="0" quotePrefix="0" xfId="0">
      <alignment horizontal="center" vertical="center"/>
    </xf>
    <xf numFmtId="164" fontId="5" fillId="2" borderId="5" applyAlignment="1" pivotButton="0" quotePrefix="0" xfId="0">
      <alignment horizontal="center" vertical="center" wrapText="1"/>
    </xf>
    <xf numFmtId="0" fontId="6" fillId="2" borderId="4" applyAlignment="1" pivotButton="0" quotePrefix="0" xfId="52">
      <alignment horizontal="center" vertical="center" wrapText="1"/>
    </xf>
    <xf numFmtId="0" fontId="1" fillId="3" borderId="4" applyAlignment="1" pivotButton="0" quotePrefix="0" xfId="0">
      <alignment horizontal="left" vertical="center"/>
    </xf>
    <xf numFmtId="0" fontId="1" fillId="3" borderId="2" applyAlignment="1" pivotButton="0" quotePrefix="0" xfId="0">
      <alignment vertical="center" wrapText="1"/>
    </xf>
    <xf numFmtId="164" fontId="1" fillId="3" borderId="4" applyAlignment="1" pivotButton="0" quotePrefix="0" xfId="0">
      <alignment horizontal="right" vertical="center" wrapText="1"/>
    </xf>
    <xf numFmtId="164" fontId="1" fillId="3" borderId="4" applyAlignment="1" pivotButton="0" quotePrefix="0" xfId="0">
      <alignment horizontal="right" vertical="center"/>
    </xf>
    <xf numFmtId="164" fontId="1" fillId="3" borderId="4" applyAlignment="1" pivotButton="0" quotePrefix="0" xfId="0">
      <alignment vertical="center"/>
    </xf>
    <xf numFmtId="165" fontId="1" fillId="3" borderId="2" applyAlignment="1" applyProtection="1" pivotButton="0" quotePrefix="0" xfId="0">
      <alignment horizontal="left" vertical="center" wrapText="1"/>
      <protection locked="0" hidden="0"/>
    </xf>
    <xf numFmtId="0" fontId="1" fillId="2" borderId="4" applyAlignment="1" pivotButton="0" quotePrefix="0" xfId="0">
      <alignment horizontal="left" vertical="center"/>
    </xf>
    <xf numFmtId="165" fontId="1" fillId="2" borderId="2" applyAlignment="1" applyProtection="1" pivotButton="0" quotePrefix="0" xfId="0">
      <alignment horizontal="left" vertical="center" wrapText="1"/>
      <protection locked="0" hidden="0"/>
    </xf>
    <xf numFmtId="164" fontId="1" fillId="2" borderId="4" applyAlignment="1" pivotButton="0" quotePrefix="0" xfId="0">
      <alignment horizontal="right" vertical="center" wrapText="1"/>
    </xf>
    <xf numFmtId="164" fontId="1" fillId="2" borderId="4" applyAlignment="1" pivotButton="0" quotePrefix="0" xfId="0">
      <alignment horizontal="right" vertical="center"/>
    </xf>
    <xf numFmtId="166" fontId="1" fillId="2" borderId="2" applyAlignment="1" applyProtection="1" pivotButton="0" quotePrefix="0" xfId="0">
      <alignment horizontal="left" vertical="center" wrapText="1"/>
      <protection locked="0" hidden="0"/>
    </xf>
    <xf numFmtId="0" fontId="1" fillId="2" borderId="2" applyAlignment="1" pivotButton="0" quotePrefix="0" xfId="0">
      <alignment vertical="center" wrapText="1"/>
    </xf>
    <xf numFmtId="165" fontId="1" fillId="2" borderId="6" applyAlignment="1" applyProtection="1" pivotButton="0" quotePrefix="0" xfId="0">
      <alignment horizontal="left" vertical="center" wrapText="1"/>
      <protection locked="0" hidden="0"/>
    </xf>
    <xf numFmtId="165" fontId="1" fillId="3" borderId="6" applyAlignment="1" applyProtection="1" pivotButton="0" quotePrefix="0" xfId="0">
      <alignment horizontal="left" vertical="center" wrapText="1"/>
      <protection locked="0" hidden="0"/>
    </xf>
    <xf numFmtId="0" fontId="0" fillId="0" borderId="0" pivotButton="0" quotePrefix="0" xfId="0"/>
    <xf numFmtId="166" fontId="1" fillId="3" borderId="2" applyAlignment="1" applyProtection="1" pivotButton="0" quotePrefix="0" xfId="0">
      <alignment horizontal="left" vertical="center" wrapText="1"/>
      <protection locked="0" hidden="0"/>
    </xf>
    <xf numFmtId="166" fontId="1" fillId="2" borderId="6" applyAlignment="1" applyProtection="1" pivotButton="0" quotePrefix="0" xfId="0">
      <alignment horizontal="left" vertical="center" wrapText="1"/>
      <protection locked="0" hidden="0"/>
    </xf>
    <xf numFmtId="0" fontId="1" fillId="3" borderId="6" applyAlignment="1" pivotButton="0" quotePrefix="0" xfId="0">
      <alignment vertical="center" wrapText="1"/>
    </xf>
    <xf numFmtId="164" fontId="5" fillId="3" borderId="4" applyAlignment="1" pivotButton="0" quotePrefix="0" xfId="0">
      <alignment horizontal="right" vertical="center" wrapText="1"/>
    </xf>
    <xf numFmtId="164" fontId="5" fillId="3" borderId="4" applyAlignment="1" pivotButton="0" quotePrefix="0" xfId="0">
      <alignment horizontal="right" vertical="center"/>
    </xf>
    <xf numFmtId="164" fontId="1" fillId="3" borderId="4" applyAlignment="1" applyProtection="1" pivotButton="0" quotePrefix="0" xfId="0">
      <alignment horizontal="right" vertical="center" wrapText="1"/>
      <protection locked="0" hidden="0"/>
    </xf>
    <xf numFmtId="164" fontId="1" fillId="3" borderId="4" applyAlignment="1" applyProtection="1" pivotButton="0" quotePrefix="0" xfId="0">
      <alignment horizontal="right" vertical="center"/>
      <protection locked="0" hidden="0"/>
    </xf>
    <xf numFmtId="0" fontId="1" fillId="4" borderId="4" applyAlignment="1" pivotButton="0" quotePrefix="0" xfId="0">
      <alignment horizontal="left" vertical="center"/>
    </xf>
    <xf numFmtId="0" fontId="1" fillId="4" borderId="2" applyAlignment="1" pivotButton="0" quotePrefix="0" xfId="0">
      <alignment vertical="center" wrapText="1"/>
    </xf>
    <xf numFmtId="164" fontId="1" fillId="4" borderId="4" applyAlignment="1" pivotButton="0" quotePrefix="0" xfId="0">
      <alignment horizontal="right" vertical="center" wrapText="1"/>
    </xf>
    <xf numFmtId="164" fontId="1" fillId="4" borderId="4" applyAlignment="1" pivotButton="0" quotePrefix="0" xfId="0">
      <alignment horizontal="right" vertical="center"/>
    </xf>
    <xf numFmtId="164" fontId="1" fillId="4" borderId="4" applyAlignment="1" pivotButton="0" quotePrefix="0" xfId="0">
      <alignment vertical="center"/>
    </xf>
    <xf numFmtId="165" fontId="1" fillId="4" borderId="2" applyAlignment="1" applyProtection="1" pivotButton="0" quotePrefix="0" xfId="0">
      <alignment horizontal="left" vertical="center" wrapText="1"/>
      <protection locked="0" hidden="0"/>
    </xf>
    <xf numFmtId="0" fontId="1" fillId="5" borderId="4" applyAlignment="1" pivotButton="0" quotePrefix="0" xfId="0">
      <alignment horizontal="left" vertical="center"/>
    </xf>
    <xf numFmtId="165" fontId="1" fillId="5" borderId="2" applyAlignment="1" applyProtection="1" pivotButton="0" quotePrefix="0" xfId="0">
      <alignment horizontal="left" vertical="center" wrapText="1"/>
      <protection locked="0" hidden="0"/>
    </xf>
    <xf numFmtId="164" fontId="7" fillId="3" borderId="4" applyAlignment="1" pivotButton="0" quotePrefix="0" xfId="0">
      <alignment horizontal="right" vertical="center" wrapText="1"/>
    </xf>
    <xf numFmtId="164" fontId="7" fillId="3" borderId="4" applyAlignment="1" pivotButton="0" quotePrefix="0" xfId="0">
      <alignment horizontal="right" vertical="center"/>
    </xf>
    <xf numFmtId="0" fontId="1" fillId="3" borderId="2" applyAlignment="1" pivotButton="0" quotePrefix="0" xfId="0">
      <alignment horizontal="left" vertical="center" wrapText="1"/>
    </xf>
    <xf numFmtId="0" fontId="1" fillId="5" borderId="2" applyAlignment="1" pivotButton="0" quotePrefix="0" xfId="0">
      <alignment vertical="center" wrapText="1"/>
    </xf>
    <xf numFmtId="164" fontId="7" fillId="2" borderId="4" applyAlignment="1" pivotButton="0" quotePrefix="0" xfId="0">
      <alignment horizontal="right" vertical="center" wrapText="1"/>
    </xf>
    <xf numFmtId="164" fontId="7" fillId="2" borderId="4" applyAlignment="1" pivotButton="0" quotePrefix="0" xfId="0">
      <alignment horizontal="right" vertical="center"/>
    </xf>
    <xf numFmtId="0" fontId="1" fillId="3" borderId="7" applyAlignment="1" pivotButton="0" quotePrefix="0" xfId="0">
      <alignment vertical="center" wrapText="1"/>
    </xf>
    <xf numFmtId="0" fontId="1" fillId="2" borderId="7" applyAlignment="1" pivotButton="0" quotePrefix="0" xfId="0">
      <alignment vertical="center" wrapText="1"/>
    </xf>
    <xf numFmtId="0" fontId="1" fillId="5" borderId="7" applyAlignment="1" pivotButton="0" quotePrefix="0" xfId="0">
      <alignment vertical="center" wrapText="1"/>
    </xf>
    <xf numFmtId="0" fontId="1" fillId="4" borderId="7" applyAlignment="1" pivotButton="0" quotePrefix="0" xfId="0">
      <alignment vertical="center" wrapText="1"/>
    </xf>
    <xf numFmtId="0" fontId="1" fillId="0" borderId="4" applyAlignment="1" pivotButton="0" quotePrefix="0" xfId="0">
      <alignment horizontal="left" vertical="center"/>
    </xf>
    <xf numFmtId="0" fontId="1" fillId="0" borderId="7" applyAlignment="1" pivotButton="0" quotePrefix="0" xfId="0">
      <alignment vertical="center" wrapText="1"/>
    </xf>
    <xf numFmtId="164" fontId="1" fillId="0" borderId="4" applyAlignment="1" pivotButton="0" quotePrefix="0" xfId="0">
      <alignment horizontal="right" vertical="center" wrapText="1"/>
    </xf>
    <xf numFmtId="164" fontId="1" fillId="0" borderId="4" applyAlignment="1" pivotButton="0" quotePrefix="0" xfId="0">
      <alignment horizontal="right" vertical="center"/>
    </xf>
    <xf numFmtId="164" fontId="8" fillId="3" borderId="4" applyAlignment="1" pivotButton="0" quotePrefix="0" xfId="0">
      <alignment horizontal="right" vertical="center"/>
    </xf>
    <xf numFmtId="0" fontId="5" fillId="3" borderId="2" applyAlignment="1" pivotButton="0" quotePrefix="0" xfId="0">
      <alignment horizontal="distributed" vertical="center" wrapText="1"/>
    </xf>
    <xf numFmtId="164" fontId="1" fillId="2" borderId="0" applyAlignment="1" pivotButton="0" quotePrefix="0" xfId="0">
      <alignment horizontal="right" vertical="center" wrapText="1"/>
    </xf>
    <xf numFmtId="164" fontId="1" fillId="2" borderId="0" applyAlignment="1" pivotButton="0" quotePrefix="0" xfId="0">
      <alignment horizontal="right" vertical="center"/>
    </xf>
    <xf numFmtId="0" fontId="0" fillId="0" borderId="2" pivotButton="0" quotePrefix="0" xfId="0"/>
    <xf numFmtId="164" fontId="5" fillId="2" borderId="4" applyAlignment="1" pivotButton="0" quotePrefix="0" xfId="0">
      <alignment horizontal="center" vertical="center" wrapText="1"/>
    </xf>
    <xf numFmtId="0" fontId="0" fillId="0" borderId="5" pivotButton="0" quotePrefix="0" xfId="0"/>
    <xf numFmtId="164" fontId="1" fillId="3" borderId="4" applyAlignment="1" pivotButton="0" quotePrefix="0" xfId="0">
      <alignment horizontal="right" vertical="center" wrapText="1"/>
    </xf>
    <xf numFmtId="164" fontId="1" fillId="3" borderId="4" applyAlignment="1" pivotButton="0" quotePrefix="0" xfId="0">
      <alignment horizontal="right" vertical="center"/>
    </xf>
    <xf numFmtId="164" fontId="1" fillId="3" borderId="4" applyAlignment="1" pivotButton="0" quotePrefix="0" xfId="0">
      <alignment vertical="center"/>
    </xf>
    <xf numFmtId="165" fontId="1" fillId="3" borderId="2" applyAlignment="1" applyProtection="1" pivotButton="0" quotePrefix="0" xfId="0">
      <alignment horizontal="left" vertical="center" wrapText="1"/>
      <protection locked="0" hidden="0"/>
    </xf>
    <xf numFmtId="165" fontId="1" fillId="2" borderId="2" applyAlignment="1" applyProtection="1" pivotButton="0" quotePrefix="0" xfId="0">
      <alignment horizontal="left" vertical="center" wrapText="1"/>
      <protection locked="0" hidden="0"/>
    </xf>
    <xf numFmtId="164" fontId="1" fillId="2" borderId="4" applyAlignment="1" pivotButton="0" quotePrefix="0" xfId="0">
      <alignment horizontal="right" vertical="center" wrapText="1"/>
    </xf>
    <xf numFmtId="164" fontId="1" fillId="2" borderId="4" applyAlignment="1" pivotButton="0" quotePrefix="0" xfId="0">
      <alignment horizontal="right" vertical="center"/>
    </xf>
    <xf numFmtId="166" fontId="1" fillId="2" borderId="2" applyAlignment="1" applyProtection="1" pivotButton="0" quotePrefix="0" xfId="0">
      <alignment horizontal="left" vertical="center" wrapText="1"/>
      <protection locked="0" hidden="0"/>
    </xf>
    <xf numFmtId="165" fontId="1" fillId="2" borderId="6" applyAlignment="1" applyProtection="1" pivotButton="0" quotePrefix="0" xfId="0">
      <alignment horizontal="left" vertical="center" wrapText="1"/>
      <protection locked="0" hidden="0"/>
    </xf>
    <xf numFmtId="165" fontId="1" fillId="3" borderId="6" applyAlignment="1" applyProtection="1" pivotButton="0" quotePrefix="0" xfId="0">
      <alignment horizontal="left" vertical="center" wrapText="1"/>
      <protection locked="0" hidden="0"/>
    </xf>
    <xf numFmtId="166" fontId="1" fillId="3" borderId="2" applyAlignment="1" applyProtection="1" pivotButton="0" quotePrefix="0" xfId="0">
      <alignment horizontal="left" vertical="center" wrapText="1"/>
      <protection locked="0" hidden="0"/>
    </xf>
    <xf numFmtId="166" fontId="1" fillId="2" borderId="6" applyAlignment="1" applyProtection="1" pivotButton="0" quotePrefix="0" xfId="0">
      <alignment horizontal="left" vertical="center" wrapText="1"/>
      <protection locked="0" hidden="0"/>
    </xf>
    <xf numFmtId="164" fontId="5" fillId="3" borderId="4" applyAlignment="1" pivotButton="0" quotePrefix="0" xfId="0">
      <alignment horizontal="right" vertical="center" wrapText="1"/>
    </xf>
    <xf numFmtId="164" fontId="5" fillId="3" borderId="4" applyAlignment="1" pivotButton="0" quotePrefix="0" xfId="0">
      <alignment horizontal="right" vertical="center"/>
    </xf>
    <xf numFmtId="164" fontId="1" fillId="3" borderId="4" applyAlignment="1" applyProtection="1" pivotButton="0" quotePrefix="0" xfId="0">
      <alignment horizontal="right" vertical="center" wrapText="1"/>
      <protection locked="0" hidden="0"/>
    </xf>
    <xf numFmtId="164" fontId="1" fillId="3" borderId="4" applyAlignment="1" applyProtection="1" pivotButton="0" quotePrefix="0" xfId="0">
      <alignment horizontal="right" vertical="center"/>
      <protection locked="0" hidden="0"/>
    </xf>
    <xf numFmtId="164" fontId="1" fillId="4" borderId="4" applyAlignment="1" pivotButton="0" quotePrefix="0" xfId="0">
      <alignment horizontal="right" vertical="center" wrapText="1"/>
    </xf>
    <xf numFmtId="164" fontId="1" fillId="4" borderId="4" applyAlignment="1" pivotButton="0" quotePrefix="0" xfId="0">
      <alignment horizontal="right" vertical="center"/>
    </xf>
    <xf numFmtId="164" fontId="1" fillId="4" borderId="4" applyAlignment="1" pivotButton="0" quotePrefix="0" xfId="0">
      <alignment vertical="center"/>
    </xf>
    <xf numFmtId="165" fontId="1" fillId="4" borderId="2" applyAlignment="1" applyProtection="1" pivotButton="0" quotePrefix="0" xfId="0">
      <alignment horizontal="left" vertical="center" wrapText="1"/>
      <protection locked="0" hidden="0"/>
    </xf>
    <xf numFmtId="165" fontId="1" fillId="5" borderId="2" applyAlignment="1" applyProtection="1" pivotButton="0" quotePrefix="0" xfId="0">
      <alignment horizontal="left" vertical="center" wrapText="1"/>
      <protection locked="0" hidden="0"/>
    </xf>
    <xf numFmtId="164" fontId="7" fillId="3" borderId="4" applyAlignment="1" pivotButton="0" quotePrefix="0" xfId="0">
      <alignment horizontal="right" vertical="center" wrapText="1"/>
    </xf>
    <xf numFmtId="164" fontId="7" fillId="3" borderId="4" applyAlignment="1" pivotButton="0" quotePrefix="0" xfId="0">
      <alignment horizontal="right" vertical="center"/>
    </xf>
    <xf numFmtId="164" fontId="7" fillId="2" borderId="4" applyAlignment="1" pivotButton="0" quotePrefix="0" xfId="0">
      <alignment horizontal="right" vertical="center" wrapText="1"/>
    </xf>
    <xf numFmtId="164" fontId="7" fillId="2" borderId="4" applyAlignment="1" pivotButton="0" quotePrefix="0" xfId="0">
      <alignment horizontal="right" vertical="center"/>
    </xf>
    <xf numFmtId="164" fontId="1" fillId="0" borderId="4" applyAlignment="1" pivotButton="0" quotePrefix="0" xfId="0">
      <alignment horizontal="right" vertical="center" wrapText="1"/>
    </xf>
    <xf numFmtId="164" fontId="1" fillId="0" borderId="4" applyAlignment="1" pivotButton="0" quotePrefix="0" xfId="0">
      <alignment horizontal="right" vertical="center"/>
    </xf>
    <xf numFmtId="164" fontId="8" fillId="3" borderId="4" applyAlignment="1" pivotButton="0" quotePrefix="0" xfId="0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4" xfId="53"/>
    <cellStyle name="常规 7" xfId="54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251"/>
  <sheetViews>
    <sheetView tabSelected="1" workbookViewId="0">
      <selection activeCell="E12" sqref="E12"/>
    </sheetView>
  </sheetViews>
  <sheetFormatPr baseColWidth="8" defaultColWidth="9" defaultRowHeight="14.25"/>
  <cols>
    <col width="9" customWidth="1" style="4" min="1" max="1"/>
    <col width="24.25" customWidth="1" style="5" min="2" max="2"/>
    <col width="15.875" customWidth="1" style="68" min="3" max="3"/>
    <col width="16" customWidth="1" style="69" min="4" max="4"/>
    <col width="10.25" customWidth="1" style="1" min="5" max="5"/>
    <col width="9" customWidth="1" style="1" min="6" max="16370"/>
  </cols>
  <sheetData>
    <row r="1" customFormat="1" s="1">
      <c r="A1" s="8" t="n"/>
      <c r="B1" s="5" t="n"/>
      <c r="C1" s="68" t="n"/>
      <c r="D1" s="69" t="n"/>
      <c r="E1" s="9" t="n"/>
    </row>
    <row r="2" ht="22.5" customFormat="1" customHeight="1" s="2">
      <c r="A2" s="10" t="inlineStr">
        <is>
          <t xml:space="preserve">2023年一般公共预算支出表（功能科目）
</t>
        </is>
      </c>
    </row>
    <row r="3" customFormat="1" s="1">
      <c r="A3" s="4" t="n"/>
      <c r="B3" s="5" t="n"/>
      <c r="C3" s="68" t="n"/>
      <c r="D3" s="69" t="n"/>
      <c r="E3" s="9" t="inlineStr">
        <is>
          <t>单位：万元</t>
        </is>
      </c>
    </row>
    <row r="4" ht="23.1" customFormat="1" customHeight="1" s="1">
      <c r="A4" s="19" t="inlineStr">
        <is>
          <t>项目</t>
        </is>
      </c>
      <c r="B4" s="70" t="n"/>
      <c r="C4" s="71" t="inlineStr">
        <is>
          <t>上年执行数</t>
        </is>
      </c>
      <c r="D4" s="71" t="inlineStr">
        <is>
          <t>预算数</t>
        </is>
      </c>
      <c r="E4" s="70" t="n"/>
    </row>
    <row r="5" ht="38.1" customFormat="1" customHeight="1" s="1">
      <c r="A5" s="19" t="inlineStr">
        <is>
          <t>代码</t>
        </is>
      </c>
      <c r="B5" s="15" t="inlineStr">
        <is>
          <t>名称</t>
        </is>
      </c>
      <c r="C5" s="72" t="n"/>
      <c r="D5" s="71" t="inlineStr">
        <is>
          <t>金额</t>
        </is>
      </c>
      <c r="E5" s="21" t="inlineStr">
        <is>
          <t>为上年执行数的%</t>
        </is>
      </c>
    </row>
    <row r="6" customFormat="1" s="1">
      <c r="A6" s="22" t="n">
        <v>201</v>
      </c>
      <c r="B6" s="23" t="inlineStr">
        <is>
          <t>一般公共服务</t>
        </is>
      </c>
      <c r="C6" s="73">
        <f>C7+C19+C28+C39+C50+C61+C72+C80+C89+C102+C111+C122+C134+C141+C149+C155+C162+C169+C176+C183+C190+C198+C204+C210+C217+C232</f>
        <v/>
      </c>
      <c r="D6" s="74">
        <f>D7+D19+D28+D39+D50+D61+D72+D80+D89+D102+D111+D122+D134+D141+D149+D155+D162+D169+D176+D183+D190+D198+D204+D210+D217+D232</f>
        <v/>
      </c>
      <c r="E6" s="75">
        <f>IFERROR(D6/C6*100,0)</f>
        <v/>
      </c>
    </row>
    <row r="7" customFormat="1" s="1">
      <c r="A7" s="22" t="n">
        <v>20101</v>
      </c>
      <c r="B7" s="76" t="inlineStr">
        <is>
          <t xml:space="preserve">    人大事务</t>
        </is>
      </c>
      <c r="C7" s="73">
        <f>SUM(C8:C18)</f>
        <v/>
      </c>
      <c r="D7" s="74">
        <f>SUM(D8:D18)</f>
        <v/>
      </c>
      <c r="E7" s="75">
        <f>IFERROR(D7/C7*100,0)</f>
        <v/>
      </c>
    </row>
    <row r="8" customFormat="1" s="1">
      <c r="A8" s="28" t="n">
        <v>2010101</v>
      </c>
      <c r="B8" s="77" t="inlineStr">
        <is>
          <t xml:space="preserve">      行政运行</t>
        </is>
      </c>
      <c r="C8" s="78" t="n">
        <v>432</v>
      </c>
      <c r="D8" s="79" t="n">
        <v>511.79</v>
      </c>
      <c r="E8" s="75">
        <f>IFERROR(D8/C8*100,0)</f>
        <v/>
      </c>
    </row>
    <row r="9" customFormat="1" s="1">
      <c r="A9" s="28" t="n">
        <v>2010102</v>
      </c>
      <c r="B9" s="77" t="inlineStr">
        <is>
          <t xml:space="preserve">      一般行政管理事务</t>
        </is>
      </c>
      <c r="C9" s="78" t="n"/>
      <c r="D9" s="79" t="n"/>
      <c r="E9" s="75">
        <f>IFERROR(D9/C9*100,0)</f>
        <v/>
      </c>
    </row>
    <row r="10" customFormat="1" s="1">
      <c r="A10" s="28" t="n">
        <v>2010103</v>
      </c>
      <c r="B10" s="80" t="inlineStr">
        <is>
          <t xml:space="preserve">      机关服务</t>
        </is>
      </c>
      <c r="C10" s="78" t="n">
        <v>40</v>
      </c>
      <c r="D10" s="79" t="n">
        <v>40.09</v>
      </c>
      <c r="E10" s="75">
        <f>IFERROR(D10/C10*100,0)</f>
        <v/>
      </c>
    </row>
    <row r="11" customFormat="1" s="1">
      <c r="A11" s="28" t="n">
        <v>2010104</v>
      </c>
      <c r="B11" s="80" t="inlineStr">
        <is>
          <t xml:space="preserve">      人大会议</t>
        </is>
      </c>
      <c r="C11" s="78" t="n"/>
      <c r="D11" s="79" t="n"/>
      <c r="E11" s="75">
        <f>IFERROR(D11/C11*100,0)</f>
        <v/>
      </c>
    </row>
    <row r="12" customFormat="1" s="1">
      <c r="A12" s="28" t="n">
        <v>2010105</v>
      </c>
      <c r="B12" s="80" t="inlineStr">
        <is>
          <t xml:space="preserve">      人大立法</t>
        </is>
      </c>
      <c r="C12" s="78" t="n"/>
      <c r="D12" s="79" t="n"/>
      <c r="E12" s="75">
        <f>IFERROR(D12/C12*100,0)</f>
        <v/>
      </c>
    </row>
    <row r="13" customFormat="1" s="1">
      <c r="A13" s="28" t="n">
        <v>2010106</v>
      </c>
      <c r="B13" s="33" t="inlineStr">
        <is>
          <t xml:space="preserve">      人大监督</t>
        </is>
      </c>
      <c r="C13" s="78" t="n"/>
      <c r="D13" s="79" t="n"/>
      <c r="E13" s="75">
        <f>IFERROR(D13/C13*100,0)</f>
        <v/>
      </c>
    </row>
    <row r="14" ht="27" customFormat="1" customHeight="1" s="1">
      <c r="A14" s="28" t="n">
        <v>2010107</v>
      </c>
      <c r="B14" s="33" t="inlineStr">
        <is>
          <t xml:space="preserve">      人大代表履职能力提升</t>
        </is>
      </c>
      <c r="C14" s="78" t="n">
        <v>0.34</v>
      </c>
      <c r="D14" s="79" t="n">
        <v>20</v>
      </c>
      <c r="E14" s="75">
        <f>IFERROR(D14/C14*100,0)</f>
        <v/>
      </c>
    </row>
    <row r="15" customFormat="1" s="1">
      <c r="A15" s="28" t="n">
        <v>2010108</v>
      </c>
      <c r="B15" s="33" t="inlineStr">
        <is>
          <t xml:space="preserve">      代表工作</t>
        </is>
      </c>
      <c r="C15" s="78" t="n">
        <v>48.5</v>
      </c>
      <c r="D15" s="79" t="n">
        <v>42.6</v>
      </c>
      <c r="E15" s="75">
        <f>IFERROR(D15/C15*100,0)</f>
        <v/>
      </c>
    </row>
    <row r="16" customFormat="1" s="1">
      <c r="A16" s="28" t="n">
        <v>2010109</v>
      </c>
      <c r="B16" s="33" t="inlineStr">
        <is>
          <t xml:space="preserve">      人大信访工作</t>
        </is>
      </c>
      <c r="C16" s="78" t="n"/>
      <c r="D16" s="79" t="n"/>
      <c r="E16" s="75">
        <f>IFERROR(D16/C16*100,0)</f>
        <v/>
      </c>
    </row>
    <row r="17" customFormat="1" s="1">
      <c r="A17" s="28" t="n">
        <v>2010150</v>
      </c>
      <c r="B17" s="33" t="inlineStr">
        <is>
          <t xml:space="preserve">      事业运行</t>
        </is>
      </c>
      <c r="C17" s="78" t="n"/>
      <c r="D17" s="79" t="n"/>
      <c r="E17" s="75">
        <f>IFERROR(D17/C17*100,0)</f>
        <v/>
      </c>
    </row>
    <row r="18" customFormat="1" s="1">
      <c r="A18" s="28" t="n">
        <v>2010199</v>
      </c>
      <c r="B18" s="33" t="inlineStr">
        <is>
          <t xml:space="preserve">      其他人大事务支出</t>
        </is>
      </c>
      <c r="C18" s="78" t="n">
        <v>68.26000000000001</v>
      </c>
      <c r="D18" s="79" t="n">
        <v>125.3</v>
      </c>
      <c r="E18" s="75">
        <f>IFERROR(D18/C18*100,0)</f>
        <v/>
      </c>
    </row>
    <row r="19" customFormat="1" s="1">
      <c r="A19" s="22" t="n">
        <v>20102</v>
      </c>
      <c r="B19" s="76" t="inlineStr">
        <is>
          <t xml:space="preserve">    政协事务</t>
        </is>
      </c>
      <c r="C19" s="73">
        <f>SUM(C20:C27)</f>
        <v/>
      </c>
      <c r="D19" s="74">
        <f>SUM(D20:D27)</f>
        <v/>
      </c>
      <c r="E19" s="75">
        <f>IFERROR(D19/C19*100,0)</f>
        <v/>
      </c>
    </row>
    <row r="20" customFormat="1" s="1">
      <c r="A20" s="28" t="n">
        <v>2010201</v>
      </c>
      <c r="B20" s="77" t="inlineStr">
        <is>
          <t xml:space="preserve">      行政运行</t>
        </is>
      </c>
      <c r="C20" s="78" t="n">
        <v>392.75</v>
      </c>
      <c r="D20" s="79" t="n">
        <v>518.5</v>
      </c>
      <c r="E20" s="75">
        <f>IFERROR(D20/C20*100,0)</f>
        <v/>
      </c>
    </row>
    <row r="21" customFormat="1" s="1">
      <c r="A21" s="28" t="n">
        <v>2010202</v>
      </c>
      <c r="B21" s="77" t="inlineStr">
        <is>
          <t xml:space="preserve">      一般行政管理事务</t>
        </is>
      </c>
      <c r="C21" s="78" t="n"/>
      <c r="D21" s="79" t="n"/>
      <c r="E21" s="75">
        <f>IFERROR(D21/C21*100,0)</f>
        <v/>
      </c>
    </row>
    <row r="22" customFormat="1" s="1">
      <c r="A22" s="28" t="n">
        <v>2010203</v>
      </c>
      <c r="B22" s="80" t="inlineStr">
        <is>
          <t xml:space="preserve">      机关服务</t>
        </is>
      </c>
      <c r="C22" s="78" t="n">
        <v>40</v>
      </c>
      <c r="D22" s="79" t="n">
        <v>40</v>
      </c>
      <c r="E22" s="75">
        <f>IFERROR(D22/C22*100,0)</f>
        <v/>
      </c>
    </row>
    <row r="23" customFormat="1" s="1">
      <c r="A23" s="28" t="n">
        <v>2010204</v>
      </c>
      <c r="B23" s="80" t="inlineStr">
        <is>
          <t xml:space="preserve">      政协会议</t>
        </is>
      </c>
      <c r="C23" s="78" t="n">
        <v>24.75</v>
      </c>
      <c r="D23" s="79" t="n">
        <v>16.23</v>
      </c>
      <c r="E23" s="75">
        <f>IFERROR(D23/C23*100,0)</f>
        <v/>
      </c>
    </row>
    <row r="24" customFormat="1" s="1">
      <c r="A24" s="28" t="n">
        <v>2010205</v>
      </c>
      <c r="B24" s="80" t="inlineStr">
        <is>
          <t xml:space="preserve">      委员视察</t>
        </is>
      </c>
      <c r="C24" s="78" t="n">
        <v>10.06</v>
      </c>
      <c r="D24" s="79" t="n">
        <v>14.94</v>
      </c>
      <c r="E24" s="75">
        <f>IFERROR(D24/C24*100,0)</f>
        <v/>
      </c>
    </row>
    <row r="25" customFormat="1" s="1">
      <c r="A25" s="28" t="n">
        <v>2010206</v>
      </c>
      <c r="B25" s="80" t="inlineStr">
        <is>
          <t xml:space="preserve">      参政议政</t>
        </is>
      </c>
      <c r="C25" s="78" t="n"/>
      <c r="D25" s="79" t="n">
        <v>18</v>
      </c>
      <c r="E25" s="75">
        <f>IFERROR(D25/C25*100,0)</f>
        <v/>
      </c>
    </row>
    <row r="26" customFormat="1" s="1">
      <c r="A26" s="28" t="n">
        <v>2010250</v>
      </c>
      <c r="B26" s="80" t="inlineStr">
        <is>
          <t xml:space="preserve">      事业运行</t>
        </is>
      </c>
      <c r="C26" s="78" t="n"/>
      <c r="D26" s="79" t="n"/>
      <c r="E26" s="75">
        <f>IFERROR(D26/C26*100,0)</f>
        <v/>
      </c>
    </row>
    <row r="27" customFormat="1" s="1">
      <c r="A27" s="28" t="n">
        <v>2010299</v>
      </c>
      <c r="B27" s="80" t="inlineStr">
        <is>
          <t xml:space="preserve">      其他政协事务支出</t>
        </is>
      </c>
      <c r="C27" s="78" t="n">
        <v>49.66</v>
      </c>
      <c r="D27" s="79" t="n">
        <v>123.51</v>
      </c>
      <c r="E27" s="75">
        <f>IFERROR(D27/C27*100,0)</f>
        <v/>
      </c>
    </row>
    <row r="28" ht="27" customFormat="1" customHeight="1" s="1">
      <c r="A28" s="22" t="n">
        <v>20103</v>
      </c>
      <c r="B28" s="76" t="inlineStr">
        <is>
          <t xml:space="preserve">    政府办公厅(室)及相关机构事务</t>
        </is>
      </c>
      <c r="C28" s="73">
        <f>SUM(C29:C38)</f>
        <v/>
      </c>
      <c r="D28" s="74">
        <f>SUM(D29:D38)</f>
        <v/>
      </c>
      <c r="E28" s="75">
        <f>IFERROR(D28/C28*100,0)</f>
        <v/>
      </c>
    </row>
    <row r="29" customFormat="1" s="1">
      <c r="A29" s="28" t="n">
        <v>2010301</v>
      </c>
      <c r="B29" s="77" t="inlineStr">
        <is>
          <t xml:space="preserve">      行政运行</t>
        </is>
      </c>
      <c r="C29" s="78" t="n">
        <v>23668.48</v>
      </c>
      <c r="D29" s="79" t="n">
        <v>28342.45</v>
      </c>
      <c r="E29" s="75">
        <f>IFERROR(D29/C29*100,0)</f>
        <v/>
      </c>
    </row>
    <row r="30" customFormat="1" s="1">
      <c r="A30" s="28" t="n">
        <v>2010302</v>
      </c>
      <c r="B30" s="77" t="inlineStr">
        <is>
          <t xml:space="preserve">      一般行政管理事务</t>
        </is>
      </c>
      <c r="C30" s="78" t="n"/>
      <c r="D30" s="79" t="n"/>
      <c r="E30" s="75">
        <f>IFERROR(D30/C30*100,0)</f>
        <v/>
      </c>
    </row>
    <row r="31" customFormat="1" s="1">
      <c r="A31" s="28" t="n">
        <v>2010303</v>
      </c>
      <c r="B31" s="80" t="inlineStr">
        <is>
          <t xml:space="preserve">      机关服务</t>
        </is>
      </c>
      <c r="C31" s="78" t="n">
        <v>110.2</v>
      </c>
      <c r="D31" s="79" t="n">
        <v>230.07</v>
      </c>
      <c r="E31" s="75">
        <f>IFERROR(D31/C31*100,0)</f>
        <v/>
      </c>
    </row>
    <row r="32" customFormat="1" s="1">
      <c r="A32" s="28" t="n">
        <v>2010304</v>
      </c>
      <c r="B32" s="80" t="inlineStr">
        <is>
          <t xml:space="preserve">      专项服务</t>
        </is>
      </c>
      <c r="C32" s="78" t="n"/>
      <c r="D32" s="79" t="n"/>
      <c r="E32" s="75">
        <f>IFERROR(D32/C32*100,0)</f>
        <v/>
      </c>
    </row>
    <row r="33" ht="27" customFormat="1" customHeight="1" s="1">
      <c r="A33" s="28" t="n">
        <v>2010305</v>
      </c>
      <c r="B33" s="80" t="inlineStr">
        <is>
          <t xml:space="preserve">      专项业务及机关事务管理</t>
        </is>
      </c>
      <c r="C33" s="78" t="n"/>
      <c r="D33" s="79" t="n"/>
      <c r="E33" s="75">
        <f>IFERROR(D33/C33*100,0)</f>
        <v/>
      </c>
    </row>
    <row r="34" customFormat="1" s="1">
      <c r="A34" s="28" t="n">
        <v>2010306</v>
      </c>
      <c r="B34" s="81" t="inlineStr">
        <is>
          <t xml:space="preserve">      政务公开审批</t>
        </is>
      </c>
      <c r="C34" s="78" t="n"/>
      <c r="D34" s="79" t="n"/>
      <c r="E34" s="75">
        <f>IFERROR(D34/C34*100,0)</f>
        <v/>
      </c>
    </row>
    <row r="35" customFormat="1" s="1">
      <c r="A35" s="28" t="n">
        <v>2010308</v>
      </c>
      <c r="B35" s="77" t="inlineStr">
        <is>
          <t xml:space="preserve">      信访事务</t>
        </is>
      </c>
      <c r="C35" s="78" t="n">
        <v>245.45</v>
      </c>
      <c r="D35" s="79" t="n">
        <v>292.18</v>
      </c>
      <c r="E35" s="75">
        <f>IFERROR(D35/C35*100,0)</f>
        <v/>
      </c>
    </row>
    <row r="36" customFormat="1" s="1">
      <c r="A36" s="28" t="n">
        <v>2010309</v>
      </c>
      <c r="B36" s="80" t="inlineStr">
        <is>
          <t xml:space="preserve">      参事事务</t>
        </is>
      </c>
      <c r="C36" s="78" t="n"/>
      <c r="D36" s="79" t="n"/>
      <c r="E36" s="75">
        <f>IFERROR(D36/C36*100,0)</f>
        <v/>
      </c>
    </row>
    <row r="37" customFormat="1" s="1">
      <c r="A37" s="28" t="n">
        <v>2010350</v>
      </c>
      <c r="B37" s="80" t="inlineStr">
        <is>
          <t xml:space="preserve">      事业运行</t>
        </is>
      </c>
      <c r="C37" s="78" t="n">
        <v>2413.46</v>
      </c>
      <c r="D37" s="79" t="n">
        <v>2913.76</v>
      </c>
      <c r="E37" s="75">
        <f>IFERROR(D37/C37*100,0)</f>
        <v/>
      </c>
    </row>
    <row r="38" ht="27" customFormat="1" customHeight="1" s="1">
      <c r="A38" s="28" t="n">
        <v>2010399</v>
      </c>
      <c r="B38" s="80" t="inlineStr">
        <is>
          <t xml:space="preserve">      其他政府办公厅（室）及相关机构事务支出</t>
        </is>
      </c>
      <c r="C38" s="78" t="n">
        <v>8271.690000000001</v>
      </c>
      <c r="D38" s="79" t="n">
        <v>6746.07</v>
      </c>
      <c r="E38" s="75">
        <f>IFERROR(D38/C38*100,0)</f>
        <v/>
      </c>
    </row>
    <row r="39" customFormat="1" s="1">
      <c r="A39" s="22" t="n">
        <v>20104</v>
      </c>
      <c r="B39" s="76" t="inlineStr">
        <is>
          <t xml:space="preserve">    发展与改革事务</t>
        </is>
      </c>
      <c r="C39" s="73">
        <f>SUM(C40:C49)</f>
        <v/>
      </c>
      <c r="D39" s="74">
        <f>SUM(D40:D49)</f>
        <v/>
      </c>
      <c r="E39" s="75">
        <f>IFERROR(D39/C39*100,0)</f>
        <v/>
      </c>
    </row>
    <row r="40" customFormat="1" s="1">
      <c r="A40" s="28" t="n">
        <v>2010401</v>
      </c>
      <c r="B40" s="77" t="inlineStr">
        <is>
          <t xml:space="preserve">      行政运行</t>
        </is>
      </c>
      <c r="C40" s="78" t="n">
        <v>901.7</v>
      </c>
      <c r="D40" s="79" t="n">
        <v>2678.38</v>
      </c>
      <c r="E40" s="75">
        <f>IFERROR(D40/C40*100,0)</f>
        <v/>
      </c>
    </row>
    <row r="41" customFormat="1" s="1">
      <c r="A41" s="28" t="n">
        <v>2010402</v>
      </c>
      <c r="B41" s="77" t="inlineStr">
        <is>
          <t xml:space="preserve">      一般行政管理事务</t>
        </is>
      </c>
      <c r="C41" s="78" t="n"/>
      <c r="D41" s="79" t="n"/>
      <c r="E41" s="75">
        <f>IFERROR(D41/C41*100,0)</f>
        <v/>
      </c>
    </row>
    <row r="42" customFormat="1" s="1">
      <c r="A42" s="28" t="n">
        <v>2010403</v>
      </c>
      <c r="B42" s="80" t="inlineStr">
        <is>
          <t xml:space="preserve">      机关服务</t>
        </is>
      </c>
      <c r="C42" s="78" t="n"/>
      <c r="D42" s="79" t="n"/>
      <c r="E42" s="75">
        <f>IFERROR(D42/C42*100,0)</f>
        <v/>
      </c>
    </row>
    <row r="43" customFormat="1" s="1">
      <c r="A43" s="28" t="n">
        <v>2010404</v>
      </c>
      <c r="B43" s="80" t="inlineStr">
        <is>
          <t xml:space="preserve">      战略规划与实施</t>
        </is>
      </c>
      <c r="C43" s="78" t="n"/>
      <c r="D43" s="79" t="n"/>
      <c r="E43" s="75">
        <f>IFERROR(D43/C43*100,0)</f>
        <v/>
      </c>
    </row>
    <row r="44" customFormat="1" s="1">
      <c r="A44" s="28" t="n">
        <v>2010405</v>
      </c>
      <c r="B44" s="80" t="inlineStr">
        <is>
          <t xml:space="preserve">      日常经济运行调节</t>
        </is>
      </c>
      <c r="C44" s="78" t="n"/>
      <c r="D44" s="79" t="n"/>
      <c r="E44" s="75">
        <f>IFERROR(D44/C44*100,0)</f>
        <v/>
      </c>
    </row>
    <row r="45" customFormat="1" s="1">
      <c r="A45" s="28" t="n">
        <v>2010406</v>
      </c>
      <c r="B45" s="77" t="inlineStr">
        <is>
          <t xml:space="preserve">      社会事业发展规划</t>
        </is>
      </c>
      <c r="C45" s="78" t="n"/>
      <c r="D45" s="79" t="n"/>
      <c r="E45" s="75">
        <f>IFERROR(D45/C45*100,0)</f>
        <v/>
      </c>
    </row>
    <row r="46" customFormat="1" s="1">
      <c r="A46" s="28" t="n">
        <v>2010407</v>
      </c>
      <c r="B46" s="77" t="inlineStr">
        <is>
          <t xml:space="preserve">      经济体制改革研究</t>
        </is>
      </c>
      <c r="C46" s="78" t="n"/>
      <c r="D46" s="79" t="n"/>
      <c r="E46" s="75">
        <f>IFERROR(D46/C46*100,0)</f>
        <v/>
      </c>
    </row>
    <row r="47" customFormat="1" s="1">
      <c r="A47" s="28" t="n">
        <v>2010408</v>
      </c>
      <c r="B47" s="77" t="inlineStr">
        <is>
          <t xml:space="preserve">      物价管理</t>
        </is>
      </c>
      <c r="C47" s="78" t="n">
        <v>2.2</v>
      </c>
      <c r="D47" s="79" t="n"/>
      <c r="E47" s="75">
        <f>IFERROR(D47/C47*100,0)</f>
        <v/>
      </c>
    </row>
    <row r="48" customFormat="1" s="1">
      <c r="A48" s="28" t="n">
        <v>2010450</v>
      </c>
      <c r="B48" s="77" t="inlineStr">
        <is>
          <t xml:space="preserve">      事业运行</t>
        </is>
      </c>
      <c r="C48" s="78" t="n"/>
      <c r="D48" s="79" t="n"/>
      <c r="E48" s="75">
        <f>IFERROR(D48/C48*100,0)</f>
        <v/>
      </c>
    </row>
    <row r="49" ht="27" customFormat="1" customHeight="1" s="1">
      <c r="A49" s="28" t="n">
        <v>2010499</v>
      </c>
      <c r="B49" s="80" t="inlineStr">
        <is>
          <t xml:space="preserve">      其他发展与改革事务支出</t>
        </is>
      </c>
      <c r="C49" s="78" t="n">
        <v>196.61</v>
      </c>
      <c r="D49" s="79" t="n">
        <v>562.16</v>
      </c>
      <c r="E49" s="75">
        <f>IFERROR(D49/C49*100,0)</f>
        <v/>
      </c>
    </row>
    <row r="50" customFormat="1" s="3">
      <c r="A50" s="22" t="n">
        <v>20105</v>
      </c>
      <c r="B50" s="76" t="inlineStr">
        <is>
          <t xml:space="preserve">    统计信息事务</t>
        </is>
      </c>
      <c r="C50" s="73">
        <f>SUM(C51:C60)</f>
        <v/>
      </c>
      <c r="D50" s="73">
        <f>SUM(D51:D60)</f>
        <v/>
      </c>
      <c r="E50" s="75">
        <f>IFERROR(D50/C50*100,0)</f>
        <v/>
      </c>
    </row>
    <row r="51" customFormat="1" s="1">
      <c r="A51" s="28" t="n">
        <v>2010501</v>
      </c>
      <c r="B51" s="80" t="inlineStr">
        <is>
          <t xml:space="preserve">      行政运行</t>
        </is>
      </c>
      <c r="C51" s="78" t="n">
        <v>266.79</v>
      </c>
      <c r="D51" s="79" t="n">
        <v>296.58</v>
      </c>
      <c r="E51" s="75">
        <f>IFERROR(D51/C51*100,0)</f>
        <v/>
      </c>
    </row>
    <row r="52" customFormat="1" s="1">
      <c r="A52" s="28" t="n">
        <v>2010502</v>
      </c>
      <c r="B52" s="33" t="inlineStr">
        <is>
          <t xml:space="preserve">      一般行政管理事务</t>
        </is>
      </c>
      <c r="C52" s="78" t="n"/>
      <c r="D52" s="79" t="n"/>
      <c r="E52" s="75">
        <f>IFERROR(D52/C52*100,0)</f>
        <v/>
      </c>
    </row>
    <row r="53" customFormat="1" s="1">
      <c r="A53" s="28" t="n">
        <v>2010503</v>
      </c>
      <c r="B53" s="77" t="inlineStr">
        <is>
          <t xml:space="preserve">      机关服务</t>
        </is>
      </c>
      <c r="C53" s="78" t="n"/>
      <c r="D53" s="79" t="n"/>
      <c r="E53" s="75">
        <f>IFERROR(D53/C53*100,0)</f>
        <v/>
      </c>
    </row>
    <row r="54" customFormat="1" s="1">
      <c r="A54" s="28" t="n">
        <v>2010504</v>
      </c>
      <c r="B54" s="77" t="inlineStr">
        <is>
          <t xml:space="preserve">      信息事务</t>
        </is>
      </c>
      <c r="C54" s="78" t="n"/>
      <c r="D54" s="79" t="n"/>
      <c r="E54" s="75">
        <f>IFERROR(D54/C54*100,0)</f>
        <v/>
      </c>
    </row>
    <row r="55" customFormat="1" s="1">
      <c r="A55" s="28" t="n">
        <v>2010505</v>
      </c>
      <c r="B55" s="77" t="inlineStr">
        <is>
          <t xml:space="preserve">      专项统计业务</t>
        </is>
      </c>
      <c r="C55" s="78" t="n"/>
      <c r="D55" s="79" t="n"/>
      <c r="E55" s="75">
        <f>IFERROR(D55/C55*100,0)</f>
        <v/>
      </c>
    </row>
    <row r="56" customFormat="1" s="1">
      <c r="A56" s="28" t="n">
        <v>2010506</v>
      </c>
      <c r="B56" s="80" t="inlineStr">
        <is>
          <t xml:space="preserve">      统计管理</t>
        </is>
      </c>
      <c r="C56" s="78" t="n">
        <v>19.61</v>
      </c>
      <c r="D56" s="79" t="n"/>
      <c r="E56" s="75">
        <f>IFERROR(D56/C56*100,0)</f>
        <v/>
      </c>
    </row>
    <row r="57" customFormat="1" s="1">
      <c r="A57" s="28" t="n">
        <v>2010507</v>
      </c>
      <c r="B57" s="80" t="inlineStr">
        <is>
          <t xml:space="preserve">      专项普查活动</t>
        </is>
      </c>
      <c r="C57" s="78" t="n">
        <v>2</v>
      </c>
      <c r="D57" s="79" t="n"/>
      <c r="E57" s="75">
        <f>IFERROR(D57/C57*100,0)</f>
        <v/>
      </c>
    </row>
    <row r="58" customFormat="1" s="1">
      <c r="A58" s="28" t="n">
        <v>2010508</v>
      </c>
      <c r="B58" s="80" t="inlineStr">
        <is>
          <t xml:space="preserve">      统计抽样调查</t>
        </is>
      </c>
      <c r="C58" s="78" t="n">
        <v>54.53</v>
      </c>
      <c r="D58" s="79" t="n">
        <v>40.24</v>
      </c>
      <c r="E58" s="75">
        <f>IFERROR(D58/C58*100,0)</f>
        <v/>
      </c>
    </row>
    <row r="59" customFormat="1" s="1">
      <c r="A59" s="28" t="n">
        <v>2010550</v>
      </c>
      <c r="B59" s="77" t="inlineStr">
        <is>
          <t xml:space="preserve">      事业运行</t>
        </is>
      </c>
      <c r="C59" s="78" t="n">
        <v>3.21</v>
      </c>
      <c r="D59" s="79" t="n"/>
      <c r="E59" s="75">
        <f>IFERROR(D59/C59*100,0)</f>
        <v/>
      </c>
    </row>
    <row r="60" ht="27" customFormat="1" customHeight="1" s="1">
      <c r="A60" s="28" t="n">
        <v>2010599</v>
      </c>
      <c r="B60" s="80" t="inlineStr">
        <is>
          <t xml:space="preserve">      其他统计信息事务支出</t>
        </is>
      </c>
      <c r="C60" s="78" t="n">
        <v>34.81</v>
      </c>
      <c r="D60" s="79" t="n">
        <v>42.31</v>
      </c>
      <c r="E60" s="75">
        <f>IFERROR(D60/C60*100,0)</f>
        <v/>
      </c>
    </row>
    <row r="61" customFormat="1" s="1">
      <c r="A61" s="22" t="n">
        <v>20106</v>
      </c>
      <c r="B61" s="82" t="inlineStr">
        <is>
          <t xml:space="preserve">    财政事务</t>
        </is>
      </c>
      <c r="C61" s="73">
        <f>SUM(C62:C71)</f>
        <v/>
      </c>
      <c r="D61" s="74">
        <f>SUM(D62:D71)</f>
        <v/>
      </c>
      <c r="E61" s="75">
        <f>IFERROR(D61/C61*100,0)</f>
        <v/>
      </c>
    </row>
    <row r="62" customFormat="1" s="1">
      <c r="A62" s="28" t="n">
        <v>2010601</v>
      </c>
      <c r="B62" s="80" t="inlineStr">
        <is>
          <t xml:space="preserve">      行政运行</t>
        </is>
      </c>
      <c r="C62" s="78" t="n">
        <v>1969.07</v>
      </c>
      <c r="D62" s="79" t="n">
        <v>3114.45</v>
      </c>
      <c r="E62" s="75">
        <f>IFERROR(D62/C62*100,0)</f>
        <v/>
      </c>
    </row>
    <row r="63" customFormat="1" s="1">
      <c r="A63" s="28" t="n">
        <v>2010602</v>
      </c>
      <c r="B63" s="33" t="inlineStr">
        <is>
          <t xml:space="preserve">      一般行政管理事务</t>
        </is>
      </c>
      <c r="C63" s="78" t="n"/>
      <c r="D63" s="79" t="n"/>
      <c r="E63" s="75">
        <f>IFERROR(D63/C63*100,0)</f>
        <v/>
      </c>
    </row>
    <row r="64" customFormat="1" s="1">
      <c r="A64" s="28" t="n">
        <v>2010603</v>
      </c>
      <c r="B64" s="33" t="inlineStr">
        <is>
          <t xml:space="preserve">      机关服务</t>
        </is>
      </c>
      <c r="C64" s="78" t="n"/>
      <c r="D64" s="79" t="n"/>
      <c r="E64" s="75">
        <f>IFERROR(D64/C64*100,0)</f>
        <v/>
      </c>
    </row>
    <row r="65" customFormat="1" s="1">
      <c r="A65" s="28" t="n">
        <v>2010604</v>
      </c>
      <c r="B65" s="33" t="inlineStr">
        <is>
          <t xml:space="preserve">      预算改革业务</t>
        </is>
      </c>
      <c r="C65" s="78" t="n"/>
      <c r="D65" s="79" t="n"/>
      <c r="E65" s="75">
        <f>IFERROR(D65/C65*100,0)</f>
        <v/>
      </c>
    </row>
    <row r="66" customFormat="1" s="1">
      <c r="A66" s="28" t="n">
        <v>2010605</v>
      </c>
      <c r="B66" s="33" t="inlineStr">
        <is>
          <t xml:space="preserve">      财政国库业务</t>
        </is>
      </c>
      <c r="C66" s="78" t="n"/>
      <c r="D66" s="79" t="n"/>
      <c r="E66" s="75">
        <f>IFERROR(D66/C66*100,0)</f>
        <v/>
      </c>
    </row>
    <row r="67" customFormat="1" s="1">
      <c r="A67" s="28" t="n">
        <v>2010606</v>
      </c>
      <c r="B67" s="33" t="inlineStr">
        <is>
          <t xml:space="preserve">      财政监察</t>
        </is>
      </c>
      <c r="C67" s="78" t="n"/>
      <c r="D67" s="79" t="n"/>
      <c r="E67" s="75">
        <f>IFERROR(D67/C67*100,0)</f>
        <v/>
      </c>
    </row>
    <row r="68" customFormat="1" s="1">
      <c r="A68" s="28" t="n">
        <v>2010607</v>
      </c>
      <c r="B68" s="77" t="inlineStr">
        <is>
          <t xml:space="preserve">      信息化建设</t>
        </is>
      </c>
      <c r="C68" s="78" t="n">
        <v>60</v>
      </c>
      <c r="D68" s="79" t="n">
        <v>88.26000000000001</v>
      </c>
      <c r="E68" s="75">
        <f>IFERROR(D68/C68*100,0)</f>
        <v/>
      </c>
    </row>
    <row r="69" customFormat="1" s="1">
      <c r="A69" s="28" t="n">
        <v>2010608</v>
      </c>
      <c r="B69" s="80" t="inlineStr">
        <is>
          <t xml:space="preserve">      财政委托业务支出</t>
        </is>
      </c>
      <c r="C69" s="78" t="n">
        <v>40</v>
      </c>
      <c r="D69" s="79" t="n">
        <v>400</v>
      </c>
      <c r="E69" s="75">
        <f>IFERROR(D69/C69*100,0)</f>
        <v/>
      </c>
    </row>
    <row r="70" customFormat="1" s="1">
      <c r="A70" s="28" t="n">
        <v>2010650</v>
      </c>
      <c r="B70" s="80" t="inlineStr">
        <is>
          <t xml:space="preserve">      事业运行</t>
        </is>
      </c>
      <c r="C70" s="78" t="n">
        <v>665.4299999999999</v>
      </c>
      <c r="D70" s="79" t="n">
        <v>964.9</v>
      </c>
      <c r="E70" s="75">
        <f>IFERROR(D70/C70*100,0)</f>
        <v/>
      </c>
    </row>
    <row r="71" customFormat="1" s="1">
      <c r="A71" s="28" t="n">
        <v>2010699</v>
      </c>
      <c r="B71" s="80" t="inlineStr">
        <is>
          <t xml:space="preserve">      其他财政事务支出</t>
        </is>
      </c>
      <c r="C71" s="78" t="n">
        <v>119.36</v>
      </c>
      <c r="D71" s="79" t="n">
        <v>11036.39</v>
      </c>
      <c r="E71" s="75">
        <f>IFERROR(D71/C71*100,0)</f>
        <v/>
      </c>
    </row>
    <row r="72" customFormat="1" s="1">
      <c r="A72" s="22" t="n">
        <v>20107</v>
      </c>
      <c r="B72" s="76" t="inlineStr">
        <is>
          <t xml:space="preserve">    税收事务</t>
        </is>
      </c>
      <c r="C72" s="73">
        <f>SUM(C73:C79)</f>
        <v/>
      </c>
      <c r="D72" s="74">
        <f>SUM(D73:D79)</f>
        <v/>
      </c>
      <c r="E72" s="75">
        <f>IFERROR(D72/C72*100,0)</f>
        <v/>
      </c>
    </row>
    <row r="73" customFormat="1" s="1">
      <c r="A73" s="28" t="n">
        <v>2010701</v>
      </c>
      <c r="B73" s="77" t="inlineStr">
        <is>
          <t xml:space="preserve">      行政运行</t>
        </is>
      </c>
      <c r="C73" s="78" t="n">
        <v>673.7</v>
      </c>
      <c r="D73" s="79" t="n">
        <v>210.38</v>
      </c>
      <c r="E73" s="75">
        <f>IFERROR(D73/C73*100,0)</f>
        <v/>
      </c>
    </row>
    <row r="74" customFormat="1" s="1">
      <c r="A74" s="28" t="n">
        <v>2010702</v>
      </c>
      <c r="B74" s="77" t="inlineStr">
        <is>
          <t xml:space="preserve">      一般行政管理事务</t>
        </is>
      </c>
      <c r="C74" s="78" t="n"/>
      <c r="D74" s="79" t="n"/>
      <c r="E74" s="75">
        <f>IFERROR(D74/C74*100,0)</f>
        <v/>
      </c>
    </row>
    <row r="75" customFormat="1" s="1">
      <c r="A75" s="28" t="n">
        <v>2010703</v>
      </c>
      <c r="B75" s="80" t="inlineStr">
        <is>
          <t xml:space="preserve">      机关服务</t>
        </is>
      </c>
      <c r="C75" s="78" t="n"/>
      <c r="D75" s="79" t="n"/>
      <c r="E75" s="75">
        <f>IFERROR(D75/C75*100,0)</f>
        <v/>
      </c>
    </row>
    <row r="76" customFormat="1" s="1">
      <c r="A76" s="28" t="n">
        <v>2010709</v>
      </c>
      <c r="B76" s="77" t="inlineStr">
        <is>
          <t xml:space="preserve">      信息化建设</t>
        </is>
      </c>
      <c r="C76" s="78" t="n"/>
      <c r="D76" s="79" t="n"/>
      <c r="E76" s="75">
        <f>IFERROR(D76/C76*100,0)</f>
        <v/>
      </c>
    </row>
    <row r="77" customFormat="1" s="1">
      <c r="A77" s="28" t="n">
        <v>2010710</v>
      </c>
      <c r="B77" s="80" t="inlineStr">
        <is>
          <t xml:space="preserve">      税收业务</t>
        </is>
      </c>
      <c r="C77" s="78" t="n"/>
      <c r="D77" s="79" t="n"/>
      <c r="E77" s="75">
        <f>IFERROR(D77/C77*100,0)</f>
        <v/>
      </c>
    </row>
    <row r="78" customFormat="1" s="1">
      <c r="A78" s="28" t="n">
        <v>2010750</v>
      </c>
      <c r="B78" s="80" t="inlineStr">
        <is>
          <t xml:space="preserve">      事业运行</t>
        </is>
      </c>
      <c r="C78" s="78" t="n"/>
      <c r="D78" s="79" t="n"/>
      <c r="E78" s="75">
        <f>IFERROR(D78/C78*100,0)</f>
        <v/>
      </c>
    </row>
    <row r="79" customFormat="1" s="1">
      <c r="A79" s="28" t="n">
        <v>2010799</v>
      </c>
      <c r="B79" s="80" t="inlineStr">
        <is>
          <t xml:space="preserve">      其他税收事务支出</t>
        </is>
      </c>
      <c r="C79" s="78" t="n"/>
      <c r="D79" s="79" t="n"/>
      <c r="E79" s="75">
        <f>IFERROR(D79/C79*100,0)</f>
        <v/>
      </c>
    </row>
    <row r="80" customFormat="1" s="1">
      <c r="A80" s="22" t="n">
        <v>20108</v>
      </c>
      <c r="B80" s="83" t="inlineStr">
        <is>
          <t xml:space="preserve">    审计事务</t>
        </is>
      </c>
      <c r="C80" s="73">
        <f>SUM(C81:C88)</f>
        <v/>
      </c>
      <c r="D80" s="74">
        <f>SUM(D81:D88)</f>
        <v/>
      </c>
      <c r="E80" s="75">
        <f>IFERROR(D80/C80*100,0)</f>
        <v/>
      </c>
    </row>
    <row r="81" customFormat="1" s="1">
      <c r="A81" s="28" t="n">
        <v>2010801</v>
      </c>
      <c r="B81" s="77" t="inlineStr">
        <is>
          <t xml:space="preserve">      行政运行</t>
        </is>
      </c>
      <c r="C81" s="78" t="n">
        <v>362.9</v>
      </c>
      <c r="D81" s="79" t="n">
        <v>514.36</v>
      </c>
      <c r="E81" s="75">
        <f>IFERROR(D81/C81*100,0)</f>
        <v/>
      </c>
    </row>
    <row r="82" customFormat="1" s="1">
      <c r="A82" s="28" t="n">
        <v>2010802</v>
      </c>
      <c r="B82" s="77" t="inlineStr">
        <is>
          <t xml:space="preserve">      一般行政管理事务</t>
        </is>
      </c>
      <c r="C82" s="78" t="n"/>
      <c r="D82" s="79" t="n"/>
      <c r="E82" s="75">
        <f>IFERROR(D82/C82*100,0)</f>
        <v/>
      </c>
    </row>
    <row r="83" customFormat="1" s="1">
      <c r="A83" s="28" t="n">
        <v>2010803</v>
      </c>
      <c r="B83" s="77" t="inlineStr">
        <is>
          <t xml:space="preserve">      机关服务</t>
        </is>
      </c>
      <c r="C83" s="78" t="n"/>
      <c r="D83" s="79" t="n"/>
      <c r="E83" s="75">
        <f>IFERROR(D83/C83*100,0)</f>
        <v/>
      </c>
    </row>
    <row r="84" customFormat="1" s="1">
      <c r="A84" s="28" t="n">
        <v>2010804</v>
      </c>
      <c r="B84" s="84" t="inlineStr">
        <is>
          <t xml:space="preserve">      审计业务</t>
        </is>
      </c>
      <c r="C84" s="78" t="n">
        <v>259.12</v>
      </c>
      <c r="D84" s="79" t="n">
        <v>310</v>
      </c>
      <c r="E84" s="75">
        <f>IFERROR(D84/C84*100,0)</f>
        <v/>
      </c>
    </row>
    <row r="85" customFormat="1" s="1">
      <c r="A85" s="28" t="n">
        <v>2010805</v>
      </c>
      <c r="B85" s="80" t="inlineStr">
        <is>
          <t xml:space="preserve">      审计管理</t>
        </is>
      </c>
      <c r="C85" s="78" t="n"/>
      <c r="D85" s="79" t="n"/>
      <c r="E85" s="75">
        <f>IFERROR(D85/C85*100,0)</f>
        <v/>
      </c>
    </row>
    <row r="86" customFormat="1" s="1">
      <c r="A86" s="28" t="n">
        <v>2010806</v>
      </c>
      <c r="B86" s="80" t="inlineStr">
        <is>
          <t xml:space="preserve">      信息化建设</t>
        </is>
      </c>
      <c r="C86" s="78" t="n"/>
      <c r="D86" s="79" t="n"/>
      <c r="E86" s="75">
        <f>IFERROR(D86/C86*100,0)</f>
        <v/>
      </c>
    </row>
    <row r="87" customFormat="1" s="1">
      <c r="A87" s="28" t="n">
        <v>2010850</v>
      </c>
      <c r="B87" s="80" t="inlineStr">
        <is>
          <t xml:space="preserve">      事业运行</t>
        </is>
      </c>
      <c r="C87" s="78" t="n"/>
      <c r="D87" s="79" t="n"/>
      <c r="E87" s="75">
        <f>IFERROR(D87/C87*100,0)</f>
        <v/>
      </c>
    </row>
    <row r="88" customFormat="1" s="1">
      <c r="A88" s="28" t="n">
        <v>2010899</v>
      </c>
      <c r="B88" s="33" t="inlineStr">
        <is>
          <t xml:space="preserve">      其他审计事务支出</t>
        </is>
      </c>
      <c r="C88" s="78" t="n">
        <v>25</v>
      </c>
      <c r="D88" s="79" t="n">
        <v>10.82</v>
      </c>
      <c r="E88" s="75">
        <f>IFERROR(D88/C88*100,0)</f>
        <v/>
      </c>
    </row>
    <row r="89" customFormat="1" s="1">
      <c r="A89" s="22" t="n">
        <v>20109</v>
      </c>
      <c r="B89" s="76" t="inlineStr">
        <is>
          <t xml:space="preserve">    海关事务</t>
        </is>
      </c>
      <c r="C89" s="73">
        <f>SUM(C90:C101)</f>
        <v/>
      </c>
      <c r="D89" s="74">
        <f>SUM(D90:D101)</f>
        <v/>
      </c>
      <c r="E89" s="75">
        <f>IFERROR(D89/C89*100,0)</f>
        <v/>
      </c>
    </row>
    <row r="90" customFormat="1" s="1">
      <c r="A90" s="28" t="n">
        <v>2010901</v>
      </c>
      <c r="B90" s="77" t="inlineStr">
        <is>
          <t xml:space="preserve">      行政运行</t>
        </is>
      </c>
      <c r="C90" s="78" t="n"/>
      <c r="D90" s="79" t="n"/>
      <c r="E90" s="75">
        <f>IFERROR(D90/C90*100,0)</f>
        <v/>
      </c>
    </row>
    <row r="91" customFormat="1" s="1">
      <c r="A91" s="28" t="n">
        <v>2010902</v>
      </c>
      <c r="B91" s="80" t="inlineStr">
        <is>
          <t xml:space="preserve">      一般行政管理事务</t>
        </is>
      </c>
      <c r="C91" s="78" t="n"/>
      <c r="D91" s="79" t="n"/>
      <c r="E91" s="75">
        <f>IFERROR(D91/C91*100,0)</f>
        <v/>
      </c>
    </row>
    <row r="92" customFormat="1" s="1">
      <c r="A92" s="28" t="n">
        <v>2010903</v>
      </c>
      <c r="B92" s="80" t="inlineStr">
        <is>
          <t xml:space="preserve">      机关服务</t>
        </is>
      </c>
      <c r="C92" s="78" t="n"/>
      <c r="D92" s="79" t="n"/>
      <c r="E92" s="75">
        <f>IFERROR(D92/C92*100,0)</f>
        <v/>
      </c>
    </row>
    <row r="93" customFormat="1" s="1">
      <c r="A93" s="28" t="n">
        <v>2010905</v>
      </c>
      <c r="B93" s="77" t="inlineStr">
        <is>
          <t xml:space="preserve">      缉私办案</t>
        </is>
      </c>
      <c r="C93" s="78" t="n"/>
      <c r="D93" s="79" t="n"/>
      <c r="E93" s="75">
        <f>IFERROR(D93/C93*100,0)</f>
        <v/>
      </c>
    </row>
    <row r="94" customFormat="1" s="1">
      <c r="A94" s="28" t="n">
        <v>2010907</v>
      </c>
      <c r="B94" s="77" t="inlineStr">
        <is>
          <t xml:space="preserve">      口岸管理</t>
        </is>
      </c>
      <c r="C94" s="78" t="n"/>
      <c r="D94" s="79" t="n"/>
      <c r="E94" s="75">
        <f>IFERROR(D94/C94*100,0)</f>
        <v/>
      </c>
    </row>
    <row r="95" customFormat="1" s="1">
      <c r="A95" s="28" t="n">
        <v>2010908</v>
      </c>
      <c r="B95" s="77" t="inlineStr">
        <is>
          <t xml:space="preserve">      信息化建设</t>
        </is>
      </c>
      <c r="C95" s="78" t="n"/>
      <c r="D95" s="79" t="n"/>
      <c r="E95" s="75">
        <f>IFERROR(D95/C95*100,0)</f>
        <v/>
      </c>
    </row>
    <row r="96" customFormat="1" s="1">
      <c r="A96" s="28" t="n">
        <v>2010909</v>
      </c>
      <c r="B96" s="77" t="inlineStr">
        <is>
          <t xml:space="preserve">      海关关务</t>
        </is>
      </c>
      <c r="C96" s="78" t="n"/>
      <c r="D96" s="79" t="n"/>
      <c r="E96" s="75">
        <f>IFERROR(D96/C96*100,0)</f>
        <v/>
      </c>
    </row>
    <row r="97" customFormat="1" s="1">
      <c r="A97" s="28" t="n">
        <v>2010910</v>
      </c>
      <c r="B97" s="77" t="inlineStr">
        <is>
          <t xml:space="preserve">      关税征管</t>
        </is>
      </c>
      <c r="C97" s="78" t="n"/>
      <c r="D97" s="79" t="n"/>
      <c r="E97" s="75">
        <f>IFERROR(D97/C97*100,0)</f>
        <v/>
      </c>
    </row>
    <row r="98" customFormat="1" s="1">
      <c r="A98" s="28" t="n">
        <v>2010911</v>
      </c>
      <c r="B98" s="77" t="inlineStr">
        <is>
          <t xml:space="preserve">      海关监管</t>
        </is>
      </c>
      <c r="C98" s="78" t="n"/>
      <c r="D98" s="79" t="n"/>
      <c r="E98" s="75">
        <f>IFERROR(D98/C98*100,0)</f>
        <v/>
      </c>
    </row>
    <row r="99" customFormat="1" s="1">
      <c r="A99" s="28" t="n">
        <v>2010912</v>
      </c>
      <c r="B99" s="77" t="inlineStr">
        <is>
          <t xml:space="preserve">      检验检疫</t>
        </is>
      </c>
      <c r="C99" s="78" t="n"/>
      <c r="D99" s="79" t="n"/>
      <c r="E99" s="75">
        <f>IFERROR(D99/C99*100,0)</f>
        <v/>
      </c>
    </row>
    <row r="100" customFormat="1" s="1">
      <c r="A100" s="28" t="n">
        <v>2010950</v>
      </c>
      <c r="B100" s="80" t="inlineStr">
        <is>
          <t xml:space="preserve">      事业运行</t>
        </is>
      </c>
      <c r="C100" s="78" t="n"/>
      <c r="D100" s="79" t="n"/>
      <c r="E100" s="75">
        <f>IFERROR(D100/C100*100,0)</f>
        <v/>
      </c>
    </row>
    <row r="101" customFormat="1" s="1">
      <c r="A101" s="28" t="n">
        <v>2010999</v>
      </c>
      <c r="B101" s="80" t="inlineStr">
        <is>
          <t xml:space="preserve">      其他海关事务支出</t>
        </is>
      </c>
      <c r="C101" s="78" t="n"/>
      <c r="D101" s="79" t="n"/>
      <c r="E101" s="75">
        <f>IFERROR(D101/C101*100,0)</f>
        <v/>
      </c>
    </row>
    <row r="102" customFormat="1" s="1">
      <c r="A102" s="22" t="n">
        <v>20111</v>
      </c>
      <c r="B102" s="39" t="inlineStr">
        <is>
          <t xml:space="preserve">    纪检监察事务</t>
        </is>
      </c>
      <c r="C102" s="73">
        <f>SUM(C103:C110)</f>
        <v/>
      </c>
      <c r="D102" s="74">
        <f>SUM(D103:D110)</f>
        <v/>
      </c>
      <c r="E102" s="75">
        <f>IFERROR(D102/C102*100,0)</f>
        <v/>
      </c>
    </row>
    <row r="103" customFormat="1" s="1">
      <c r="A103" s="28" t="n">
        <v>2011101</v>
      </c>
      <c r="B103" s="77" t="inlineStr">
        <is>
          <t xml:space="preserve">      行政运行</t>
        </is>
      </c>
      <c r="C103" s="78" t="n">
        <v>1035.74</v>
      </c>
      <c r="D103" s="79" t="n">
        <v>1258.38</v>
      </c>
      <c r="E103" s="75">
        <f>IFERROR(D103/C103*100,0)</f>
        <v/>
      </c>
    </row>
    <row r="104" customFormat="1" s="1">
      <c r="A104" s="28" t="n">
        <v>2011102</v>
      </c>
      <c r="B104" s="77" t="inlineStr">
        <is>
          <t xml:space="preserve">      一般行政管理事务</t>
        </is>
      </c>
      <c r="C104" s="78" t="n"/>
      <c r="D104" s="79" t="n"/>
      <c r="E104" s="75">
        <f>IFERROR(D104/C104*100,0)</f>
        <v/>
      </c>
    </row>
    <row r="105" customFormat="1" s="1">
      <c r="A105" s="28" t="n">
        <v>2011103</v>
      </c>
      <c r="B105" s="77" t="inlineStr">
        <is>
          <t xml:space="preserve">      机关服务</t>
        </is>
      </c>
      <c r="C105" s="78" t="n"/>
      <c r="D105" s="79" t="n"/>
      <c r="E105" s="75">
        <f>IFERROR(D105/C105*100,0)</f>
        <v/>
      </c>
    </row>
    <row r="106" customFormat="1" s="1">
      <c r="A106" s="28" t="n">
        <v>2011104</v>
      </c>
      <c r="B106" s="80" t="inlineStr">
        <is>
          <t xml:space="preserve">      大案要案查处</t>
        </is>
      </c>
      <c r="C106" s="78" t="n"/>
      <c r="D106" s="79" t="n"/>
      <c r="E106" s="75">
        <f>IFERROR(D106/C106*100,0)</f>
        <v/>
      </c>
    </row>
    <row r="107" customFormat="1" s="1">
      <c r="A107" s="28" t="n">
        <v>2011105</v>
      </c>
      <c r="B107" s="80" t="inlineStr">
        <is>
          <t xml:space="preserve">      派驻派出机构</t>
        </is>
      </c>
      <c r="C107" s="78" t="n"/>
      <c r="D107" s="79" t="n"/>
      <c r="E107" s="75">
        <f>IFERROR(D107/C107*100,0)</f>
        <v/>
      </c>
    </row>
    <row r="108" customFormat="1" s="1">
      <c r="A108" s="28" t="n">
        <v>2011106</v>
      </c>
      <c r="B108" s="80" t="inlineStr">
        <is>
          <t xml:space="preserve">      巡视工作</t>
        </is>
      </c>
      <c r="C108" s="78" t="n">
        <v>241.49</v>
      </c>
      <c r="D108" s="79" t="n">
        <v>161.72</v>
      </c>
      <c r="E108" s="75">
        <f>IFERROR(D108/C108*100,0)</f>
        <v/>
      </c>
    </row>
    <row r="109" customFormat="1" s="1">
      <c r="A109" s="28" t="n">
        <v>2011150</v>
      </c>
      <c r="B109" s="77" t="inlineStr">
        <is>
          <t xml:space="preserve">      事业运行</t>
        </is>
      </c>
      <c r="C109" s="78" t="n"/>
      <c r="D109" s="79" t="n"/>
      <c r="E109" s="75">
        <f>IFERROR(D109/C109*100,0)</f>
        <v/>
      </c>
    </row>
    <row r="110" ht="27" customFormat="1" customHeight="1" s="1">
      <c r="A110" s="28" t="n">
        <v>2011199</v>
      </c>
      <c r="B110" s="77" t="inlineStr">
        <is>
          <t xml:space="preserve">      其他纪检监察事务支出</t>
        </is>
      </c>
      <c r="C110" s="78" t="n">
        <v>123.44</v>
      </c>
      <c r="D110" s="79" t="n">
        <v>273.27</v>
      </c>
      <c r="E110" s="75">
        <f>IFERROR(D110/C110*100,0)</f>
        <v/>
      </c>
    </row>
    <row r="111" customFormat="1" s="1">
      <c r="A111" s="22" t="n">
        <v>20113</v>
      </c>
      <c r="B111" s="23" t="inlineStr">
        <is>
          <t xml:space="preserve">    商贸事务</t>
        </is>
      </c>
      <c r="C111" s="73">
        <f>SUM(C112:C121)</f>
        <v/>
      </c>
      <c r="D111" s="74">
        <f>SUM(D112:D121)</f>
        <v/>
      </c>
      <c r="E111" s="75">
        <f>IFERROR(D111/C111*100,0)</f>
        <v/>
      </c>
    </row>
    <row r="112" customFormat="1" s="1">
      <c r="A112" s="28" t="n">
        <v>2011301</v>
      </c>
      <c r="B112" s="77" t="inlineStr">
        <is>
          <t xml:space="preserve">      行政运行</t>
        </is>
      </c>
      <c r="C112" s="78" t="n">
        <v>763.54</v>
      </c>
      <c r="D112" s="79" t="n">
        <v>501.8</v>
      </c>
      <c r="E112" s="75">
        <f>IFERROR(D112/C112*100,0)</f>
        <v/>
      </c>
    </row>
    <row r="113" customFormat="1" s="1">
      <c r="A113" s="28" t="n">
        <v>2011302</v>
      </c>
      <c r="B113" s="77" t="inlineStr">
        <is>
          <t xml:space="preserve">      一般行政管理事务</t>
        </is>
      </c>
      <c r="C113" s="78" t="n"/>
      <c r="D113" s="79" t="n"/>
      <c r="E113" s="75">
        <f>IFERROR(D113/C113*100,0)</f>
        <v/>
      </c>
    </row>
    <row r="114" customFormat="1" s="1">
      <c r="A114" s="28" t="n">
        <v>2011303</v>
      </c>
      <c r="B114" s="77" t="inlineStr">
        <is>
          <t xml:space="preserve">      机关服务</t>
        </is>
      </c>
      <c r="C114" s="78" t="n"/>
      <c r="D114" s="79" t="n"/>
      <c r="E114" s="75">
        <f>IFERROR(D114/C114*100,0)</f>
        <v/>
      </c>
    </row>
    <row r="115" customFormat="1" s="1">
      <c r="A115" s="28" t="n">
        <v>2011304</v>
      </c>
      <c r="B115" s="80" t="inlineStr">
        <is>
          <t xml:space="preserve">      对外贸易管理</t>
        </is>
      </c>
      <c r="C115" s="78" t="n"/>
      <c r="D115" s="79" t="n"/>
      <c r="E115" s="75">
        <f>IFERROR(D115/C115*100,0)</f>
        <v/>
      </c>
    </row>
    <row r="116" customFormat="1" s="1">
      <c r="A116" s="28" t="n">
        <v>2011305</v>
      </c>
      <c r="B116" s="80" t="inlineStr">
        <is>
          <t xml:space="preserve">      国际经济合作</t>
        </is>
      </c>
      <c r="C116" s="78" t="n"/>
      <c r="D116" s="79" t="n"/>
      <c r="E116" s="75">
        <f>IFERROR(D116/C116*100,0)</f>
        <v/>
      </c>
    </row>
    <row r="117" customFormat="1" s="1">
      <c r="A117" s="28" t="n">
        <v>2011306</v>
      </c>
      <c r="B117" s="80" t="inlineStr">
        <is>
          <t xml:space="preserve">      外资管理</t>
        </is>
      </c>
      <c r="C117" s="78" t="n"/>
      <c r="D117" s="79" t="n"/>
      <c r="E117" s="75">
        <f>IFERROR(D117/C117*100,0)</f>
        <v/>
      </c>
    </row>
    <row r="118" customFormat="1" s="1">
      <c r="A118" s="28" t="n">
        <v>2011307</v>
      </c>
      <c r="B118" s="77" t="inlineStr">
        <is>
          <t xml:space="preserve">      国内贸易管理</t>
        </is>
      </c>
      <c r="C118" s="78" t="n"/>
      <c r="D118" s="79" t="n"/>
      <c r="E118" s="75">
        <f>IFERROR(D118/C118*100,0)</f>
        <v/>
      </c>
    </row>
    <row r="119" customFormat="1" s="1">
      <c r="A119" s="28" t="n">
        <v>2011308</v>
      </c>
      <c r="B119" s="77" t="inlineStr">
        <is>
          <t xml:space="preserve">      招商引资</t>
        </is>
      </c>
      <c r="C119" s="78" t="n">
        <v>5329.82</v>
      </c>
      <c r="D119" s="79" t="n">
        <v>153.97</v>
      </c>
      <c r="E119" s="75">
        <f>IFERROR(D119/C119*100,0)</f>
        <v/>
      </c>
    </row>
    <row r="120" customFormat="1" s="1">
      <c r="A120" s="28" t="n">
        <v>2011350</v>
      </c>
      <c r="B120" s="77" t="inlineStr">
        <is>
          <t xml:space="preserve">      事业运行</t>
        </is>
      </c>
      <c r="C120" s="78" t="n"/>
      <c r="D120" s="79" t="n"/>
      <c r="E120" s="75">
        <f>IFERROR(D120/C120*100,0)</f>
        <v/>
      </c>
    </row>
    <row r="121" customFormat="1" s="1">
      <c r="A121" s="28" t="n">
        <v>2011399</v>
      </c>
      <c r="B121" s="80" t="inlineStr">
        <is>
          <t xml:space="preserve">      其他商贸事务支出</t>
        </is>
      </c>
      <c r="C121" s="78" t="n">
        <v>5058.86</v>
      </c>
      <c r="D121" s="79" t="n">
        <v>100</v>
      </c>
      <c r="E121" s="75">
        <f>IFERROR(D121/C121*100,0)</f>
        <v/>
      </c>
    </row>
    <row r="122" customFormat="1" s="1">
      <c r="A122" s="22" t="n">
        <v>20114</v>
      </c>
      <c r="B122" s="83" t="inlineStr">
        <is>
          <t xml:space="preserve">    知识产权事务</t>
        </is>
      </c>
      <c r="C122" s="73">
        <f>SUM(C123:C133)</f>
        <v/>
      </c>
      <c r="D122" s="74">
        <f>SUM(D123:D133)</f>
        <v/>
      </c>
      <c r="E122" s="75">
        <f>IFERROR(D122/C122*100,0)</f>
        <v/>
      </c>
    </row>
    <row r="123" customFormat="1" s="1">
      <c r="A123" s="28" t="n">
        <v>2011401</v>
      </c>
      <c r="B123" s="80" t="inlineStr">
        <is>
          <t xml:space="preserve">      行政运行</t>
        </is>
      </c>
      <c r="C123" s="78" t="n"/>
      <c r="D123" s="79" t="n"/>
      <c r="E123" s="75">
        <f>IFERROR(D123/C123*100,0)</f>
        <v/>
      </c>
    </row>
    <row r="124" customFormat="1" s="1">
      <c r="A124" s="28" t="n">
        <v>2011402</v>
      </c>
      <c r="B124" s="33" t="inlineStr">
        <is>
          <t xml:space="preserve">      一般行政管理事务</t>
        </is>
      </c>
      <c r="C124" s="78" t="n"/>
      <c r="D124" s="79" t="n"/>
      <c r="E124" s="75">
        <f>IFERROR(D124/C124*100,0)</f>
        <v/>
      </c>
    </row>
    <row r="125" customFormat="1" s="1">
      <c r="A125" s="28" t="n">
        <v>2011403</v>
      </c>
      <c r="B125" s="77" t="inlineStr">
        <is>
          <t xml:space="preserve">      机关服务</t>
        </is>
      </c>
      <c r="C125" s="78" t="n"/>
      <c r="D125" s="79" t="n"/>
      <c r="E125" s="75">
        <f>IFERROR(D125/C125*100,0)</f>
        <v/>
      </c>
    </row>
    <row r="126" customFormat="1" s="1">
      <c r="A126" s="28" t="n">
        <v>2011404</v>
      </c>
      <c r="B126" s="77" t="inlineStr">
        <is>
          <t xml:space="preserve">      专利审批</t>
        </is>
      </c>
      <c r="C126" s="78" t="n"/>
      <c r="D126" s="79" t="n"/>
      <c r="E126" s="75">
        <f>IFERROR(D126/C126*100,0)</f>
        <v/>
      </c>
    </row>
    <row r="127" customFormat="1" s="1">
      <c r="A127" s="28" t="n">
        <v>2011405</v>
      </c>
      <c r="B127" s="77" t="inlineStr">
        <is>
          <t xml:space="preserve">      知识产权战略和规划</t>
        </is>
      </c>
      <c r="C127" s="78" t="n"/>
      <c r="D127" s="79" t="n"/>
      <c r="E127" s="75">
        <f>IFERROR(D127/C127*100,0)</f>
        <v/>
      </c>
    </row>
    <row r="128" customFormat="1" s="1">
      <c r="A128" s="28" t="n">
        <v>2011408</v>
      </c>
      <c r="B128" s="80" t="inlineStr">
        <is>
          <t xml:space="preserve">      国际合作与交流</t>
        </is>
      </c>
      <c r="C128" s="78" t="n"/>
      <c r="D128" s="79" t="n"/>
      <c r="E128" s="75">
        <f>IFERROR(D128/C128*100,0)</f>
        <v/>
      </c>
    </row>
    <row r="129" customFormat="1" s="1">
      <c r="A129" s="28" t="n">
        <v>2011409</v>
      </c>
      <c r="B129" s="77" t="inlineStr">
        <is>
          <t xml:space="preserve">      知识产权宏观管理</t>
        </is>
      </c>
      <c r="C129" s="78" t="n"/>
      <c r="D129" s="79" t="n"/>
      <c r="E129" s="75">
        <f>IFERROR(D129/C129*100,0)</f>
        <v/>
      </c>
    </row>
    <row r="130" customFormat="1" s="1">
      <c r="A130" s="28" t="n">
        <v>2011410</v>
      </c>
      <c r="B130" s="77" t="inlineStr">
        <is>
          <t xml:space="preserve">      商标管理</t>
        </is>
      </c>
      <c r="C130" s="78" t="n"/>
      <c r="D130" s="79" t="n"/>
      <c r="E130" s="75">
        <f>IFERROR(D130/C130*100,0)</f>
        <v/>
      </c>
    </row>
    <row r="131" customFormat="1" s="1">
      <c r="A131" s="28" t="n">
        <v>2011411</v>
      </c>
      <c r="B131" s="77" t="inlineStr">
        <is>
          <t xml:space="preserve">      原产地地理标志管理</t>
        </is>
      </c>
      <c r="C131" s="78" t="n"/>
      <c r="D131" s="79" t="n"/>
      <c r="E131" s="75">
        <f>IFERROR(D131/C131*100,0)</f>
        <v/>
      </c>
    </row>
    <row r="132" customFormat="1" s="1">
      <c r="A132" s="28" t="n">
        <v>2011450</v>
      </c>
      <c r="B132" s="77" t="inlineStr">
        <is>
          <t xml:space="preserve">      事业运行</t>
        </is>
      </c>
      <c r="C132" s="78" t="n"/>
      <c r="D132" s="79" t="n"/>
      <c r="E132" s="75">
        <f>IFERROR(D132/C132*100,0)</f>
        <v/>
      </c>
    </row>
    <row r="133" ht="27" customFormat="1" customHeight="1" s="1">
      <c r="A133" s="28" t="n">
        <v>2011499</v>
      </c>
      <c r="B133" s="77" t="inlineStr">
        <is>
          <t xml:space="preserve">      其他知识产权事务支出</t>
        </is>
      </c>
      <c r="C133" s="78" t="n">
        <v>2.56</v>
      </c>
      <c r="D133" s="79" t="n">
        <v>2.42</v>
      </c>
      <c r="E133" s="75">
        <f>IFERROR(D133/C133*100,0)</f>
        <v/>
      </c>
    </row>
    <row r="134" customFormat="1" s="1">
      <c r="A134" s="22" t="n">
        <v>20123</v>
      </c>
      <c r="B134" s="76" t="inlineStr">
        <is>
          <t xml:space="preserve">    民族事务</t>
        </is>
      </c>
      <c r="C134" s="73">
        <f>SUM(C135:C140)</f>
        <v/>
      </c>
      <c r="D134" s="74">
        <f>SUM(D135:D140)</f>
        <v/>
      </c>
      <c r="E134" s="75">
        <f>IFERROR(D134/C134*100,0)</f>
        <v/>
      </c>
    </row>
    <row r="135" customFormat="1" s="1">
      <c r="A135" s="28" t="n">
        <v>2012301</v>
      </c>
      <c r="B135" s="77" t="inlineStr">
        <is>
          <t xml:space="preserve">      行政运行</t>
        </is>
      </c>
      <c r="C135" s="78" t="n"/>
      <c r="D135" s="79" t="n"/>
      <c r="E135" s="75">
        <f>IFERROR(D135/C135*100,0)</f>
        <v/>
      </c>
    </row>
    <row r="136" customFormat="1" s="1">
      <c r="A136" s="28" t="n">
        <v>2012302</v>
      </c>
      <c r="B136" s="77" t="inlineStr">
        <is>
          <t xml:space="preserve">      一般行政管理事务</t>
        </is>
      </c>
      <c r="C136" s="78" t="n"/>
      <c r="D136" s="79" t="n"/>
      <c r="E136" s="75">
        <f>IFERROR(D136/C136*100,0)</f>
        <v/>
      </c>
    </row>
    <row r="137" customFormat="1" s="1">
      <c r="A137" s="28" t="n">
        <v>2012303</v>
      </c>
      <c r="B137" s="80" t="inlineStr">
        <is>
          <t xml:space="preserve">      机关服务</t>
        </is>
      </c>
      <c r="C137" s="78" t="n"/>
      <c r="D137" s="79" t="n"/>
      <c r="E137" s="75">
        <f>IFERROR(D137/C137*100,0)</f>
        <v/>
      </c>
    </row>
    <row r="138" customFormat="1" s="1">
      <c r="A138" s="28" t="n">
        <v>2012304</v>
      </c>
      <c r="B138" s="80" t="inlineStr">
        <is>
          <t xml:space="preserve">      民族工作专项</t>
        </is>
      </c>
      <c r="C138" s="78" t="n"/>
      <c r="D138" s="79" t="n"/>
      <c r="E138" s="75">
        <f>IFERROR(D138/C138*100,0)</f>
        <v/>
      </c>
    </row>
    <row r="139" customFormat="1" s="1">
      <c r="A139" s="28" t="n">
        <v>2012350</v>
      </c>
      <c r="B139" s="80" t="inlineStr">
        <is>
          <t xml:space="preserve">      事业运行</t>
        </is>
      </c>
      <c r="C139" s="78" t="n"/>
      <c r="D139" s="79" t="n"/>
      <c r="E139" s="75">
        <f>IFERROR(D139/C139*100,0)</f>
        <v/>
      </c>
    </row>
    <row r="140" customFormat="1" s="1">
      <c r="A140" s="28" t="n">
        <v>2012399</v>
      </c>
      <c r="B140" s="33" t="inlineStr">
        <is>
          <t xml:space="preserve">      其他民族事务支出</t>
        </is>
      </c>
      <c r="C140" s="78" t="n">
        <v>21.5</v>
      </c>
      <c r="D140" s="79" t="n">
        <v>7.54</v>
      </c>
      <c r="E140" s="75">
        <f>IFERROR(D140/C140*100,0)</f>
        <v/>
      </c>
    </row>
    <row r="141" customFormat="1" s="1">
      <c r="A141" s="22" t="n">
        <v>20125</v>
      </c>
      <c r="B141" s="76" t="inlineStr">
        <is>
          <t xml:space="preserve">    港澳台事务</t>
        </is>
      </c>
      <c r="C141" s="73">
        <f>SUM(C142:C148)</f>
        <v/>
      </c>
      <c r="D141" s="74">
        <f>SUM(D142:D148)</f>
        <v/>
      </c>
      <c r="E141" s="75">
        <f>IFERROR(D141/C141*100,0)</f>
        <v/>
      </c>
    </row>
    <row r="142" customFormat="1" s="1">
      <c r="A142" s="28" t="n">
        <v>2012501</v>
      </c>
      <c r="B142" s="77" t="inlineStr">
        <is>
          <t xml:space="preserve">      行政运行</t>
        </is>
      </c>
      <c r="C142" s="78" t="n"/>
      <c r="D142" s="79" t="n"/>
      <c r="E142" s="75">
        <f>IFERROR(D142/C142*100,0)</f>
        <v/>
      </c>
    </row>
    <row r="143" customFormat="1" s="1">
      <c r="A143" s="28" t="n">
        <v>2012502</v>
      </c>
      <c r="B143" s="80" t="inlineStr">
        <is>
          <t xml:space="preserve">      一般行政管理事务</t>
        </is>
      </c>
      <c r="C143" s="78" t="n"/>
      <c r="D143" s="79" t="n"/>
      <c r="E143" s="75">
        <f>IFERROR(D143/C143*100,0)</f>
        <v/>
      </c>
    </row>
    <row r="144" customFormat="1" s="1">
      <c r="A144" s="28" t="n">
        <v>2012503</v>
      </c>
      <c r="B144" s="80" t="inlineStr">
        <is>
          <t xml:space="preserve">      机关服务</t>
        </is>
      </c>
      <c r="C144" s="78" t="n"/>
      <c r="D144" s="79" t="n"/>
      <c r="E144" s="75">
        <f>IFERROR(D144/C144*100,0)</f>
        <v/>
      </c>
    </row>
    <row r="145" customFormat="1" s="1">
      <c r="A145" s="28" t="n">
        <v>2012504</v>
      </c>
      <c r="B145" s="80" t="inlineStr">
        <is>
          <t xml:space="preserve">      港澳事务</t>
        </is>
      </c>
      <c r="C145" s="78" t="n"/>
      <c r="D145" s="79" t="n"/>
      <c r="E145" s="75">
        <f>IFERROR(D145/C145*100,0)</f>
        <v/>
      </c>
    </row>
    <row r="146" customFormat="1" s="1">
      <c r="A146" s="28" t="n">
        <v>2012505</v>
      </c>
      <c r="B146" s="33" t="inlineStr">
        <is>
          <t xml:space="preserve">      台湾事务</t>
        </is>
      </c>
      <c r="C146" s="78" t="n"/>
      <c r="D146" s="79" t="n"/>
      <c r="E146" s="75">
        <f>IFERROR(D146/C146*100,0)</f>
        <v/>
      </c>
    </row>
    <row r="147" customFormat="1" s="1">
      <c r="A147" s="28" t="n">
        <v>2012550</v>
      </c>
      <c r="B147" s="77" t="inlineStr">
        <is>
          <t xml:space="preserve">      事业运行</t>
        </is>
      </c>
      <c r="C147" s="78" t="n"/>
      <c r="D147" s="79" t="n"/>
      <c r="E147" s="75">
        <f>IFERROR(D147/C147*100,0)</f>
        <v/>
      </c>
    </row>
    <row r="148" customFormat="1" s="1">
      <c r="A148" s="28" t="n">
        <v>2012599</v>
      </c>
      <c r="B148" s="77" t="inlineStr">
        <is>
          <t xml:space="preserve">      其他港澳台事务支出</t>
        </is>
      </c>
      <c r="C148" s="78" t="n"/>
      <c r="D148" s="79" t="n"/>
      <c r="E148" s="75">
        <f>IFERROR(D148/C148*100,0)</f>
        <v/>
      </c>
    </row>
    <row r="149" customFormat="1" s="1">
      <c r="A149" s="22" t="n">
        <v>20126</v>
      </c>
      <c r="B149" s="83" t="inlineStr">
        <is>
          <t xml:space="preserve">    档案事务</t>
        </is>
      </c>
      <c r="C149" s="73">
        <f>SUM(C150:C154)</f>
        <v/>
      </c>
      <c r="D149" s="74">
        <f>SUM(D150:D154)</f>
        <v/>
      </c>
      <c r="E149" s="75">
        <f>IFERROR(D149/C149*100,0)</f>
        <v/>
      </c>
    </row>
    <row r="150" customFormat="1" s="1">
      <c r="A150" s="28" t="n"/>
      <c r="B150" s="80" t="inlineStr">
        <is>
          <t xml:space="preserve">      行政运行</t>
        </is>
      </c>
      <c r="C150" s="78" t="n"/>
      <c r="D150" s="79" t="n"/>
      <c r="E150" s="75">
        <f>IFERROR(D150/C150*100,0)</f>
        <v/>
      </c>
    </row>
    <row r="151" customFormat="1" s="1">
      <c r="A151" s="28" t="n">
        <v>2012602</v>
      </c>
      <c r="B151" s="80" t="inlineStr">
        <is>
          <t xml:space="preserve">      一般行政管理事务</t>
        </is>
      </c>
      <c r="C151" s="78" t="n"/>
      <c r="D151" s="79" t="n"/>
      <c r="E151" s="75">
        <f>IFERROR(D151/C151*100,0)</f>
        <v/>
      </c>
    </row>
    <row r="152" customFormat="1" s="1">
      <c r="A152" s="28" t="n">
        <v>2012603</v>
      </c>
      <c r="B152" s="77" t="inlineStr">
        <is>
          <t xml:space="preserve">      机关服务</t>
        </is>
      </c>
      <c r="C152" s="78" t="n"/>
      <c r="D152" s="79" t="n"/>
      <c r="E152" s="75">
        <f>IFERROR(D152/C152*100,0)</f>
        <v/>
      </c>
    </row>
    <row r="153" customFormat="1" s="1">
      <c r="A153" s="28" t="n">
        <v>2012604</v>
      </c>
      <c r="B153" s="81" t="inlineStr">
        <is>
          <t xml:space="preserve">      档案馆</t>
        </is>
      </c>
      <c r="C153" s="78" t="n">
        <v>159.39</v>
      </c>
      <c r="D153" s="79" t="n">
        <v>136.55</v>
      </c>
      <c r="E153" s="75">
        <f>IFERROR(D153/C153*100,0)</f>
        <v/>
      </c>
    </row>
    <row r="154" customFormat="1" s="1">
      <c r="A154" s="28" t="n">
        <v>2012699</v>
      </c>
      <c r="B154" s="77" t="inlineStr">
        <is>
          <t xml:space="preserve">      其他档案事务支出</t>
        </is>
      </c>
      <c r="C154" s="78" t="n">
        <v>26.03</v>
      </c>
      <c r="D154" s="79" t="n">
        <v>423.97</v>
      </c>
      <c r="E154" s="75">
        <f>IFERROR(D154/C154*100,0)</f>
        <v/>
      </c>
    </row>
    <row r="155" customFormat="1" s="1">
      <c r="A155" s="22" t="n">
        <v>20128</v>
      </c>
      <c r="B155" s="83" t="inlineStr">
        <is>
          <t xml:space="preserve">    民主党派及工商联事务</t>
        </is>
      </c>
      <c r="C155" s="73">
        <f>SUM(C156:C161)</f>
        <v/>
      </c>
      <c r="D155" s="74">
        <f>SUM(D156:D161)</f>
        <v/>
      </c>
      <c r="E155" s="75">
        <f>IFERROR(D155/C155*100,0)</f>
        <v/>
      </c>
    </row>
    <row r="156" customFormat="1" s="1">
      <c r="A156" s="28" t="n">
        <v>2012801</v>
      </c>
      <c r="B156" s="80" t="inlineStr">
        <is>
          <t xml:space="preserve">      行政运行</t>
        </is>
      </c>
      <c r="C156" s="78" t="n">
        <v>76.93000000000001</v>
      </c>
      <c r="D156" s="79" t="n">
        <v>88.14</v>
      </c>
      <c r="E156" s="75">
        <f>IFERROR(D156/C156*100,0)</f>
        <v/>
      </c>
    </row>
    <row r="157" customFormat="1" s="1">
      <c r="A157" s="28" t="n">
        <v>2012802</v>
      </c>
      <c r="B157" s="80" t="inlineStr">
        <is>
          <t xml:space="preserve">      一般行政管理事务</t>
        </is>
      </c>
      <c r="C157" s="78" t="n"/>
      <c r="D157" s="79" t="n"/>
      <c r="E157" s="75">
        <f>IFERROR(D157/C157*100,0)</f>
        <v/>
      </c>
    </row>
    <row r="158" customFormat="1" s="1">
      <c r="A158" s="28" t="n">
        <v>2012803</v>
      </c>
      <c r="B158" s="33" t="inlineStr">
        <is>
          <t xml:space="preserve">      机关服务</t>
        </is>
      </c>
      <c r="C158" s="78" t="n"/>
      <c r="D158" s="79" t="n"/>
      <c r="E158" s="75">
        <f>IFERROR(D158/C158*100,0)</f>
        <v/>
      </c>
    </row>
    <row r="159" customFormat="1" s="1">
      <c r="A159" s="28" t="n">
        <v>2012804</v>
      </c>
      <c r="B159" s="77" t="inlineStr">
        <is>
          <t xml:space="preserve">      参政议政</t>
        </is>
      </c>
      <c r="C159" s="78" t="n"/>
      <c r="D159" s="79" t="n"/>
      <c r="E159" s="75">
        <f>IFERROR(D159/C159*100,0)</f>
        <v/>
      </c>
    </row>
    <row r="160" customFormat="1" s="1">
      <c r="A160" s="28" t="n">
        <v>2012850</v>
      </c>
      <c r="B160" s="77" t="inlineStr">
        <is>
          <t xml:space="preserve">      事业运行</t>
        </is>
      </c>
      <c r="C160" s="78" t="n"/>
      <c r="D160" s="79" t="n"/>
      <c r="E160" s="75">
        <f>IFERROR(D160/C160*100,0)</f>
        <v/>
      </c>
    </row>
    <row r="161" ht="27" customFormat="1" customHeight="1" s="1">
      <c r="A161" s="28" t="n">
        <v>2012899</v>
      </c>
      <c r="B161" s="77" t="inlineStr">
        <is>
          <t xml:space="preserve">      其他民主党派及工商联事务支出</t>
        </is>
      </c>
      <c r="C161" s="78" t="n"/>
      <c r="D161" s="79" t="n"/>
      <c r="E161" s="75">
        <f>IFERROR(D161/C161*100,0)</f>
        <v/>
      </c>
    </row>
    <row r="162" customFormat="1" s="1">
      <c r="A162" s="22" t="n">
        <v>20129</v>
      </c>
      <c r="B162" s="83" t="inlineStr">
        <is>
          <t xml:space="preserve">    群众团体事务</t>
        </is>
      </c>
      <c r="C162" s="73">
        <f>SUM(C163:C168)</f>
        <v/>
      </c>
      <c r="D162" s="74">
        <f>SUM(D163:D168)</f>
        <v/>
      </c>
      <c r="E162" s="75">
        <f>IFERROR(D162/C162*100,0)</f>
        <v/>
      </c>
    </row>
    <row r="163" customFormat="1" s="1">
      <c r="A163" s="28" t="n">
        <v>2012901</v>
      </c>
      <c r="B163" s="80" t="inlineStr">
        <is>
          <t xml:space="preserve">      行政运行</t>
        </is>
      </c>
      <c r="C163" s="78" t="n">
        <v>278.31</v>
      </c>
      <c r="D163" s="79" t="n">
        <v>365.26</v>
      </c>
      <c r="E163" s="75">
        <f>IFERROR(D163/C163*100,0)</f>
        <v/>
      </c>
    </row>
    <row r="164" customFormat="1" s="1">
      <c r="A164" s="28" t="n">
        <v>2012902</v>
      </c>
      <c r="B164" s="80" t="inlineStr">
        <is>
          <t xml:space="preserve">      一般行政管理事务</t>
        </is>
      </c>
      <c r="C164" s="78" t="n"/>
      <c r="D164" s="79" t="n"/>
      <c r="E164" s="75">
        <f>IFERROR(D164/C164*100,0)</f>
        <v/>
      </c>
    </row>
    <row r="165" customFormat="1" s="1">
      <c r="A165" s="28" t="n">
        <v>2012903</v>
      </c>
      <c r="B165" s="77" t="inlineStr">
        <is>
          <t xml:space="preserve">      机关服务</t>
        </is>
      </c>
      <c r="C165" s="78" t="n"/>
      <c r="D165" s="79" t="n"/>
      <c r="E165" s="75">
        <f>IFERROR(D165/C165*100,0)</f>
        <v/>
      </c>
    </row>
    <row r="166" customFormat="1" s="1">
      <c r="A166" s="28" t="n">
        <v>2012906</v>
      </c>
      <c r="B166" s="77" t="inlineStr">
        <is>
          <t xml:space="preserve">      工会事务</t>
        </is>
      </c>
      <c r="C166" s="78" t="n">
        <v>959.86</v>
      </c>
      <c r="D166" s="79" t="n">
        <v>1542.01</v>
      </c>
      <c r="E166" s="75">
        <f>IFERROR(D166/C166*100,0)</f>
        <v/>
      </c>
    </row>
    <row r="167" customFormat="1" s="1">
      <c r="A167" s="28" t="n">
        <v>2012950</v>
      </c>
      <c r="B167" s="80" t="inlineStr">
        <is>
          <t xml:space="preserve">      事业运行</t>
        </is>
      </c>
      <c r="C167" s="78" t="n"/>
      <c r="D167" s="79" t="n"/>
      <c r="E167" s="75">
        <f>IFERROR(D167/C167*100,0)</f>
        <v/>
      </c>
    </row>
    <row r="168" ht="27" customFormat="1" customHeight="1" s="1">
      <c r="A168" s="28" t="n">
        <v>2012999</v>
      </c>
      <c r="B168" s="80" t="inlineStr">
        <is>
          <t xml:space="preserve">      其他群众团体事务支出</t>
        </is>
      </c>
      <c r="C168" s="78" t="n">
        <v>20.76</v>
      </c>
      <c r="D168" s="79" t="n">
        <v>13.86</v>
      </c>
      <c r="E168" s="75">
        <f>IFERROR(D168/C168*100,0)</f>
        <v/>
      </c>
    </row>
    <row r="169" ht="27" customFormat="1" customHeight="1" s="1">
      <c r="A169" s="22" t="n">
        <v>20131</v>
      </c>
      <c r="B169" s="83" t="inlineStr">
        <is>
          <t xml:space="preserve">    党委办公厅（室）及相关机构事务</t>
        </is>
      </c>
      <c r="C169" s="73">
        <f>SUM(C170:C175)</f>
        <v/>
      </c>
      <c r="D169" s="74">
        <f>SUM(D170:D175)</f>
        <v/>
      </c>
      <c r="E169" s="75">
        <f>IFERROR(D169/C169*100,0)</f>
        <v/>
      </c>
    </row>
    <row r="170" customFormat="1" s="1">
      <c r="A170" s="28" t="n">
        <v>2013101</v>
      </c>
      <c r="B170" s="80" t="inlineStr">
        <is>
          <t xml:space="preserve">      行政运行</t>
        </is>
      </c>
      <c r="C170" s="78" t="n">
        <v>1753.72</v>
      </c>
      <c r="D170" s="79" t="n">
        <v>2519.43</v>
      </c>
      <c r="E170" s="75">
        <f>IFERROR(D170/C170*100,0)</f>
        <v/>
      </c>
    </row>
    <row r="171" customFormat="1" s="1">
      <c r="A171" s="28" t="n">
        <v>2013102</v>
      </c>
      <c r="B171" s="77" t="inlineStr">
        <is>
          <t xml:space="preserve">      一般行政管理事务</t>
        </is>
      </c>
      <c r="C171" s="78" t="n"/>
      <c r="D171" s="79" t="n"/>
      <c r="E171" s="75">
        <f>IFERROR(D171/C171*100,0)</f>
        <v/>
      </c>
    </row>
    <row r="172" customFormat="1" s="1">
      <c r="A172" s="28" t="n">
        <v>2013103</v>
      </c>
      <c r="B172" s="77" t="inlineStr">
        <is>
          <t xml:space="preserve">      机关服务</t>
        </is>
      </c>
      <c r="C172" s="78" t="n"/>
      <c r="D172" s="79" t="n"/>
      <c r="E172" s="75">
        <f>IFERROR(D172/C172*100,0)</f>
        <v/>
      </c>
    </row>
    <row r="173" customFormat="1" s="1">
      <c r="A173" s="28" t="n">
        <v>2013105</v>
      </c>
      <c r="B173" s="77" t="inlineStr">
        <is>
          <t xml:space="preserve">      专项业务</t>
        </is>
      </c>
      <c r="C173" s="78" t="n">
        <v>21.89</v>
      </c>
      <c r="D173" s="79" t="n">
        <v>17.1</v>
      </c>
      <c r="E173" s="75">
        <f>IFERROR(D173/C173*100,0)</f>
        <v/>
      </c>
    </row>
    <row r="174" customFormat="1" s="1">
      <c r="A174" s="28" t="n">
        <v>2013150</v>
      </c>
      <c r="B174" s="80" t="inlineStr">
        <is>
          <t xml:space="preserve">      事业运行</t>
        </is>
      </c>
      <c r="C174" s="78" t="n">
        <v>44.9</v>
      </c>
      <c r="D174" s="79" t="n">
        <v>43.08</v>
      </c>
      <c r="E174" s="75">
        <f>IFERROR(D174/C174*100,0)</f>
        <v/>
      </c>
    </row>
    <row r="175" ht="27" customFormat="1" customHeight="1" s="1">
      <c r="A175" s="28" t="n">
        <v>2013199</v>
      </c>
      <c r="B175" s="80" t="inlineStr">
        <is>
          <t xml:space="preserve">      其他党委办公厅（室）及相关机构事务支出</t>
        </is>
      </c>
      <c r="C175" s="78" t="n">
        <v>245.66</v>
      </c>
      <c r="D175" s="79" t="n">
        <v>167.21</v>
      </c>
      <c r="E175" s="75">
        <f>IFERROR(D175/C175*100,0)</f>
        <v/>
      </c>
    </row>
    <row r="176" customFormat="1" s="1">
      <c r="A176" s="22" t="n">
        <v>20132</v>
      </c>
      <c r="B176" s="83" t="inlineStr">
        <is>
          <t xml:space="preserve">    组织事务</t>
        </is>
      </c>
      <c r="C176" s="73">
        <f>SUM(C177:C182)</f>
        <v/>
      </c>
      <c r="D176" s="74">
        <f>SUM(D177:D182)</f>
        <v/>
      </c>
      <c r="E176" s="75">
        <f>IFERROR(D176/C176*100,0)</f>
        <v/>
      </c>
    </row>
    <row r="177" customFormat="1" s="1">
      <c r="A177" s="28" t="n">
        <v>2013201</v>
      </c>
      <c r="B177" s="77" t="inlineStr">
        <is>
          <t xml:space="preserve">      行政运行</t>
        </is>
      </c>
      <c r="C177" s="78" t="n">
        <v>369.63</v>
      </c>
      <c r="D177" s="79" t="n">
        <v>1904.41</v>
      </c>
      <c r="E177" s="75">
        <f>IFERROR(D177/C177*100,0)</f>
        <v/>
      </c>
    </row>
    <row r="178" customFormat="1" s="1">
      <c r="A178" s="28" t="n">
        <v>2013202</v>
      </c>
      <c r="B178" s="77" t="inlineStr">
        <is>
          <t xml:space="preserve">      一般行政管理事务</t>
        </is>
      </c>
      <c r="C178" s="78" t="n"/>
      <c r="D178" s="79" t="n"/>
      <c r="E178" s="75">
        <f>IFERROR(D178/C178*100,0)</f>
        <v/>
      </c>
    </row>
    <row r="179" customFormat="1" s="1">
      <c r="A179" s="28" t="n">
        <v>2013203</v>
      </c>
      <c r="B179" s="77" t="inlineStr">
        <is>
          <t xml:space="preserve">      机关服务</t>
        </is>
      </c>
      <c r="C179" s="78" t="n"/>
      <c r="D179" s="79" t="n"/>
      <c r="E179" s="75">
        <f>IFERROR(D179/C179*100,0)</f>
        <v/>
      </c>
    </row>
    <row r="180" customFormat="1" s="1">
      <c r="A180" s="28" t="n">
        <v>2013204</v>
      </c>
      <c r="B180" s="77" t="inlineStr">
        <is>
          <t xml:space="preserve">      公务员事务</t>
        </is>
      </c>
      <c r="C180" s="78" t="n"/>
      <c r="D180" s="79" t="n"/>
      <c r="E180" s="75">
        <f>IFERROR(D180/C180*100,0)</f>
        <v/>
      </c>
    </row>
    <row r="181" customFormat="1" s="1">
      <c r="A181" s="28" t="n">
        <v>2013250</v>
      </c>
      <c r="B181" s="77" t="inlineStr">
        <is>
          <t xml:space="preserve">      事业运行</t>
        </is>
      </c>
      <c r="C181" s="78" t="n"/>
      <c r="D181" s="79" t="n"/>
      <c r="E181" s="75">
        <f>IFERROR(D181/C181*100,0)</f>
        <v/>
      </c>
    </row>
    <row r="182" customFormat="1" s="1">
      <c r="A182" s="28" t="n">
        <v>2013299</v>
      </c>
      <c r="B182" s="80" t="inlineStr">
        <is>
          <t xml:space="preserve">      其他组织事务支出</t>
        </is>
      </c>
      <c r="C182" s="78" t="n">
        <v>649.6799999999999</v>
      </c>
      <c r="D182" s="79" t="n">
        <v>1012</v>
      </c>
      <c r="E182" s="75">
        <f>IFERROR(D182/C182*100,0)</f>
        <v/>
      </c>
    </row>
    <row r="183" customFormat="1" s="1">
      <c r="A183" s="22" t="n">
        <v>20133</v>
      </c>
      <c r="B183" s="83" t="inlineStr">
        <is>
          <t xml:space="preserve">    宣传事务</t>
        </is>
      </c>
      <c r="C183" s="73">
        <f>SUM(C184:C189)</f>
        <v/>
      </c>
      <c r="D183" s="74">
        <f>SUM(D184:D189)</f>
        <v/>
      </c>
      <c r="E183" s="75">
        <f>IFERROR(D183/C183*100,0)</f>
        <v/>
      </c>
    </row>
    <row r="184" customFormat="1" s="1">
      <c r="A184" s="28" t="n">
        <v>2013301</v>
      </c>
      <c r="B184" s="33" t="inlineStr">
        <is>
          <t xml:space="preserve">      行政运行</t>
        </is>
      </c>
      <c r="C184" s="78" t="n">
        <v>310.77</v>
      </c>
      <c r="D184" s="79" t="n">
        <v>449.92</v>
      </c>
      <c r="E184" s="75">
        <f>IFERROR(D184/C184*100,0)</f>
        <v/>
      </c>
    </row>
    <row r="185" customFormat="1" s="1">
      <c r="A185" s="28" t="n">
        <v>2013302</v>
      </c>
      <c r="B185" s="77" t="inlineStr">
        <is>
          <t xml:space="preserve">      一般行政管理事务</t>
        </is>
      </c>
      <c r="C185" s="78" t="n"/>
      <c r="D185" s="79" t="n"/>
      <c r="E185" s="75">
        <f>IFERROR(D185/C185*100,0)</f>
        <v/>
      </c>
    </row>
    <row r="186" customFormat="1" s="1">
      <c r="A186" s="28" t="n">
        <v>2013303</v>
      </c>
      <c r="B186" s="77" t="inlineStr">
        <is>
          <t xml:space="preserve">      机关服务</t>
        </is>
      </c>
      <c r="C186" s="78" t="n"/>
      <c r="D186" s="79" t="n"/>
      <c r="E186" s="75">
        <f>IFERROR(D186/C186*100,0)</f>
        <v/>
      </c>
    </row>
    <row r="187" customFormat="1" s="1">
      <c r="A187" s="28" t="n">
        <v>2013304</v>
      </c>
      <c r="B187" s="77" t="inlineStr">
        <is>
          <t xml:space="preserve">      宣传管理</t>
        </is>
      </c>
      <c r="C187" s="78" t="n"/>
      <c r="D187" s="79" t="n"/>
      <c r="E187" s="75">
        <f>IFERROR(D187/C187*100,0)</f>
        <v/>
      </c>
    </row>
    <row r="188" customFormat="1" s="1">
      <c r="A188" s="28" t="n">
        <v>2013350</v>
      </c>
      <c r="B188" s="77" t="inlineStr">
        <is>
          <t xml:space="preserve">      事业运行</t>
        </is>
      </c>
      <c r="C188" s="78" t="n"/>
      <c r="D188" s="79" t="n"/>
      <c r="E188" s="75">
        <f>IFERROR(D188/C188*100,0)</f>
        <v/>
      </c>
    </row>
    <row r="189" customFormat="1" s="1">
      <c r="A189" s="28" t="n">
        <v>2013399</v>
      </c>
      <c r="B189" s="80" t="inlineStr">
        <is>
          <t xml:space="preserve">      其他宣传事务支出</t>
        </is>
      </c>
      <c r="C189" s="78" t="n">
        <v>169.6</v>
      </c>
      <c r="D189" s="79" t="n">
        <v>302.69</v>
      </c>
      <c r="E189" s="75">
        <f>IFERROR(D189/C189*100,0)</f>
        <v/>
      </c>
    </row>
    <row r="190" customFormat="1" s="1">
      <c r="A190" s="22" t="n">
        <v>20134</v>
      </c>
      <c r="B190" s="83" t="inlineStr">
        <is>
          <t xml:space="preserve">    统战事务</t>
        </is>
      </c>
      <c r="C190" s="73">
        <f>SUM(C191:C197)</f>
        <v/>
      </c>
      <c r="D190" s="74">
        <f>SUM(D191:D197)</f>
        <v/>
      </c>
      <c r="E190" s="75">
        <f>IFERROR(D190/C190*100,0)</f>
        <v/>
      </c>
    </row>
    <row r="191" customFormat="1" s="1">
      <c r="A191" s="28" t="n">
        <v>2013401</v>
      </c>
      <c r="B191" s="80" t="inlineStr">
        <is>
          <t xml:space="preserve">      行政运行</t>
        </is>
      </c>
      <c r="C191" s="78" t="n">
        <v>198.67</v>
      </c>
      <c r="D191" s="79" t="n">
        <v>195.65</v>
      </c>
      <c r="E191" s="75">
        <f>IFERROR(D191/C191*100,0)</f>
        <v/>
      </c>
    </row>
    <row r="192" customFormat="1" s="1">
      <c r="A192" s="28" t="n">
        <v>2013402</v>
      </c>
      <c r="B192" s="77" t="inlineStr">
        <is>
          <t xml:space="preserve">      一般行政管理事务</t>
        </is>
      </c>
      <c r="C192" s="78" t="n"/>
      <c r="D192" s="79" t="n"/>
      <c r="E192" s="75">
        <f>IFERROR(D192/C192*100,0)</f>
        <v/>
      </c>
    </row>
    <row r="193" customFormat="1" s="1">
      <c r="A193" s="28" t="n">
        <v>2013403</v>
      </c>
      <c r="B193" s="77" t="inlineStr">
        <is>
          <t xml:space="preserve">      机关服务</t>
        </is>
      </c>
      <c r="C193" s="78" t="n"/>
      <c r="D193" s="79" t="n"/>
      <c r="E193" s="75">
        <f>IFERROR(D193/C193*100,0)</f>
        <v/>
      </c>
    </row>
    <row r="194" customFormat="1" s="1">
      <c r="A194" s="28" t="n">
        <v>2013404</v>
      </c>
      <c r="B194" s="77" t="inlineStr">
        <is>
          <t xml:space="preserve">      宗教事务</t>
        </is>
      </c>
      <c r="C194" s="78" t="n"/>
      <c r="D194" s="79" t="n"/>
      <c r="E194" s="75">
        <f>IFERROR(D194/C194*100,0)</f>
        <v/>
      </c>
    </row>
    <row r="195" customFormat="1" s="1">
      <c r="A195" s="28" t="n">
        <v>2013405</v>
      </c>
      <c r="B195" s="77" t="inlineStr">
        <is>
          <t xml:space="preserve">      华侨事务</t>
        </is>
      </c>
      <c r="C195" s="78" t="n"/>
      <c r="D195" s="79" t="n"/>
      <c r="E195" s="75">
        <f>IFERROR(D195/C195*100,0)</f>
        <v/>
      </c>
    </row>
    <row r="196" customFormat="1" s="1">
      <c r="A196" s="28" t="n">
        <v>2013450</v>
      </c>
      <c r="B196" s="77" t="inlineStr">
        <is>
          <t xml:space="preserve">      事业运行</t>
        </is>
      </c>
      <c r="C196" s="78" t="n"/>
      <c r="D196" s="79" t="n"/>
      <c r="E196" s="75">
        <f>IFERROR(D196/C196*100,0)</f>
        <v/>
      </c>
    </row>
    <row r="197" customFormat="1" s="1">
      <c r="A197" s="28" t="n">
        <v>2013499</v>
      </c>
      <c r="B197" s="80" t="inlineStr">
        <is>
          <t xml:space="preserve">      其他统战事务支出</t>
        </is>
      </c>
      <c r="C197" s="78" t="n">
        <v>13.52</v>
      </c>
      <c r="D197" s="79" t="n">
        <v>34.66</v>
      </c>
      <c r="E197" s="75">
        <f>IFERROR(D197/C197*100,0)</f>
        <v/>
      </c>
    </row>
    <row r="198" customFormat="1" s="1">
      <c r="A198" s="22" t="n">
        <v>20135</v>
      </c>
      <c r="B198" s="83" t="inlineStr">
        <is>
          <t xml:space="preserve">    对外联络事务</t>
        </is>
      </c>
      <c r="C198" s="85">
        <f>SUM(C199:C203)</f>
        <v/>
      </c>
      <c r="D198" s="86">
        <f>SUM(D199:D203)</f>
        <v/>
      </c>
      <c r="E198" s="75">
        <f>IFERROR(D198/C198*100,0)</f>
        <v/>
      </c>
    </row>
    <row r="199" customFormat="1" s="1">
      <c r="A199" s="28" t="n">
        <v>2013501</v>
      </c>
      <c r="B199" s="80" t="inlineStr">
        <is>
          <t xml:space="preserve">      行政运行</t>
        </is>
      </c>
      <c r="C199" s="78" t="n"/>
      <c r="D199" s="79" t="n"/>
      <c r="E199" s="75">
        <f>IFERROR(D199/C199*100,0)</f>
        <v/>
      </c>
    </row>
    <row r="200" customFormat="1" s="1">
      <c r="A200" s="28" t="n">
        <v>2013502</v>
      </c>
      <c r="B200" s="33" t="inlineStr">
        <is>
          <t xml:space="preserve">      一般行政管理事务</t>
        </is>
      </c>
      <c r="C200" s="78" t="n"/>
      <c r="D200" s="79" t="n"/>
      <c r="E200" s="75">
        <f>IFERROR(D200/C200*100,0)</f>
        <v/>
      </c>
    </row>
    <row r="201" customFormat="1" s="1">
      <c r="A201" s="28" t="n">
        <v>2013503</v>
      </c>
      <c r="B201" s="77" t="inlineStr">
        <is>
          <t xml:space="preserve">      机关服务</t>
        </is>
      </c>
      <c r="C201" s="78" t="n"/>
      <c r="D201" s="79" t="n"/>
      <c r="E201" s="75">
        <f>IFERROR(D201/C201*100,0)</f>
        <v/>
      </c>
    </row>
    <row r="202" customFormat="1" s="1">
      <c r="A202" s="28" t="n">
        <v>2013550</v>
      </c>
      <c r="B202" s="77" t="inlineStr">
        <is>
          <t xml:space="preserve">      事业运行</t>
        </is>
      </c>
      <c r="C202" s="78" t="n"/>
      <c r="D202" s="79" t="n"/>
      <c r="E202" s="75">
        <f>IFERROR(D202/C202*100,0)</f>
        <v/>
      </c>
    </row>
    <row r="203" ht="27" customFormat="1" customHeight="1" s="1">
      <c r="A203" s="28" t="n">
        <v>2013599</v>
      </c>
      <c r="B203" s="77" t="inlineStr">
        <is>
          <t xml:space="preserve">      其他对外联络事务支出</t>
        </is>
      </c>
      <c r="C203" s="78" t="n"/>
      <c r="D203" s="79" t="n"/>
      <c r="E203" s="75">
        <f>IFERROR(D203/C203*100,0)</f>
        <v/>
      </c>
    </row>
    <row r="204" customFormat="1" s="1">
      <c r="A204" s="22" t="n">
        <v>20136</v>
      </c>
      <c r="B204" s="83" t="inlineStr">
        <is>
          <t xml:space="preserve">    其他共产党事务支出</t>
        </is>
      </c>
      <c r="C204" s="87">
        <f>SUM(C205:C209)</f>
        <v/>
      </c>
      <c r="D204" s="88">
        <f>SUM(D205:D209)</f>
        <v/>
      </c>
      <c r="E204" s="75">
        <f>IFERROR(D204/C204*100,0)</f>
        <v/>
      </c>
    </row>
    <row r="205" customFormat="1" s="1">
      <c r="A205" s="28" t="n">
        <v>2013601</v>
      </c>
      <c r="B205" s="80" t="inlineStr">
        <is>
          <t xml:space="preserve">      行政运行</t>
        </is>
      </c>
      <c r="C205" s="78" t="n"/>
      <c r="D205" s="79" t="n">
        <v>235.31</v>
      </c>
      <c r="E205" s="75">
        <f>IFERROR(D205/C205*100,0)</f>
        <v/>
      </c>
    </row>
    <row r="206" customFormat="1" s="1">
      <c r="A206" s="28" t="n">
        <v>2013602</v>
      </c>
      <c r="B206" s="80" t="inlineStr">
        <is>
          <t xml:space="preserve">      一般行政管理事务</t>
        </is>
      </c>
      <c r="C206" s="78" t="n">
        <v>92.8</v>
      </c>
      <c r="D206" s="79" t="n">
        <v>47.65</v>
      </c>
      <c r="E206" s="75">
        <f>IFERROR(D206/C206*100,0)</f>
        <v/>
      </c>
    </row>
    <row r="207" customFormat="1" s="1">
      <c r="A207" s="28" t="n">
        <v>2013603</v>
      </c>
      <c r="B207" s="77" t="inlineStr">
        <is>
          <t xml:space="preserve">      机关服务</t>
        </is>
      </c>
      <c r="C207" s="78" t="n"/>
      <c r="D207" s="79" t="n"/>
      <c r="E207" s="75">
        <f>IFERROR(D207/C207*100,0)</f>
        <v/>
      </c>
    </row>
    <row r="208" customFormat="1" s="1">
      <c r="A208" s="28" t="n">
        <v>2013650</v>
      </c>
      <c r="B208" s="77" t="inlineStr">
        <is>
          <t xml:space="preserve">      事业运行</t>
        </is>
      </c>
      <c r="C208" s="78" t="n"/>
      <c r="D208" s="79" t="n"/>
      <c r="E208" s="75">
        <f>IFERROR(D208/C208*100,0)</f>
        <v/>
      </c>
    </row>
    <row r="209" customFormat="1" s="1">
      <c r="A209" s="28" t="n">
        <v>2013699</v>
      </c>
      <c r="B209" s="77" t="inlineStr">
        <is>
          <t xml:space="preserve">      其他共产党事务支出</t>
        </is>
      </c>
      <c r="C209" s="78" t="n">
        <v>60.99</v>
      </c>
      <c r="D209" s="79" t="n">
        <v>34.47</v>
      </c>
      <c r="E209" s="75">
        <f>IFERROR(D209/C209*100,0)</f>
        <v/>
      </c>
    </row>
    <row r="210" customFormat="1" s="1">
      <c r="A210" s="22" t="n">
        <v>20137</v>
      </c>
      <c r="B210" s="76" t="inlineStr">
        <is>
          <t xml:space="preserve">    网信事务</t>
        </is>
      </c>
      <c r="C210" s="87">
        <f>SUM(C211:C216)</f>
        <v/>
      </c>
      <c r="D210" s="88">
        <f>SUM(D211:D216)</f>
        <v/>
      </c>
      <c r="E210" s="75">
        <f>IFERROR(D210/C210*100,0)</f>
        <v/>
      </c>
    </row>
    <row r="211" customFormat="1" s="1">
      <c r="A211" s="28" t="n">
        <v>2013701</v>
      </c>
      <c r="B211" s="77" t="inlineStr">
        <is>
          <t xml:space="preserve">      行政运行</t>
        </is>
      </c>
      <c r="C211" s="78" t="n"/>
      <c r="D211" s="79" t="n"/>
      <c r="E211" s="75">
        <f>IFERROR(D211/C211*100,0)</f>
        <v/>
      </c>
    </row>
    <row r="212" customFormat="1" s="1">
      <c r="A212" s="28" t="n">
        <v>2013702</v>
      </c>
      <c r="B212" s="77" t="inlineStr">
        <is>
          <t xml:space="preserve">      一般行政管理事务</t>
        </is>
      </c>
      <c r="C212" s="78" t="n"/>
      <c r="D212" s="79" t="n"/>
      <c r="E212" s="75">
        <f>IFERROR(D212/C212*100,0)</f>
        <v/>
      </c>
    </row>
    <row r="213" customFormat="1" s="1">
      <c r="A213" s="28" t="n">
        <v>2013703</v>
      </c>
      <c r="B213" s="77" t="inlineStr">
        <is>
          <t xml:space="preserve">      机关服务</t>
        </is>
      </c>
      <c r="C213" s="78" t="n"/>
      <c r="D213" s="79" t="n"/>
      <c r="E213" s="75">
        <f>IFERROR(D213/C213*100,0)</f>
        <v/>
      </c>
    </row>
    <row r="214" customFormat="1" s="1">
      <c r="A214" s="28" t="n">
        <v>2013704</v>
      </c>
      <c r="B214" s="77" t="inlineStr">
        <is>
          <t xml:space="preserve">      信息安全事务</t>
        </is>
      </c>
      <c r="C214" s="78" t="n">
        <v>16.22</v>
      </c>
      <c r="D214" s="79" t="n">
        <v>16.22</v>
      </c>
      <c r="E214" s="75">
        <f>IFERROR(D214/C214*100,0)</f>
        <v/>
      </c>
    </row>
    <row r="215" customFormat="1" s="1">
      <c r="A215" s="28" t="n">
        <v>2013750</v>
      </c>
      <c r="B215" s="77" t="inlineStr">
        <is>
          <t xml:space="preserve">      事业运行</t>
        </is>
      </c>
      <c r="C215" s="78" t="n"/>
      <c r="D215" s="79" t="n"/>
      <c r="E215" s="75">
        <f>IFERROR(D215/C215*100,0)</f>
        <v/>
      </c>
    </row>
    <row r="216" customFormat="1" s="1">
      <c r="A216" s="28" t="n">
        <v>2013799</v>
      </c>
      <c r="B216" s="77" t="inlineStr">
        <is>
          <t xml:space="preserve">      其他网信事务支出</t>
        </is>
      </c>
      <c r="C216" s="78" t="n"/>
      <c r="D216" s="79" t="n"/>
      <c r="E216" s="75">
        <f>IFERROR(D216/C216*100,0)</f>
        <v/>
      </c>
    </row>
    <row r="217" customFormat="1" s="1">
      <c r="A217" s="22" t="n">
        <v>20138</v>
      </c>
      <c r="B217" s="76" t="inlineStr">
        <is>
          <t xml:space="preserve">    市场监督管理事务</t>
        </is>
      </c>
      <c r="C217" s="87">
        <f>SUM(C218:C231)</f>
        <v/>
      </c>
      <c r="D217" s="88">
        <f>SUM(D218:D231)</f>
        <v/>
      </c>
      <c r="E217" s="75">
        <f>IFERROR(D217/C217*100,0)</f>
        <v/>
      </c>
    </row>
    <row r="218" customFormat="1" s="1">
      <c r="A218" s="28" t="n">
        <v>2013801</v>
      </c>
      <c r="B218" s="77" t="inlineStr">
        <is>
          <t xml:space="preserve">      行政运行</t>
        </is>
      </c>
      <c r="C218" s="78" t="n">
        <v>1457.26</v>
      </c>
      <c r="D218" s="79" t="n">
        <v>1876.79</v>
      </c>
      <c r="E218" s="75">
        <f>IFERROR(D218/C218*100,0)</f>
        <v/>
      </c>
    </row>
    <row r="219" customFormat="1" s="1">
      <c r="A219" s="28" t="n">
        <v>2013802</v>
      </c>
      <c r="B219" s="77" t="inlineStr">
        <is>
          <t xml:space="preserve">      一般行政管理事务</t>
        </is>
      </c>
      <c r="C219" s="78" t="n"/>
      <c r="D219" s="79" t="n"/>
      <c r="E219" s="75">
        <f>IFERROR(D219/C219*100,0)</f>
        <v/>
      </c>
    </row>
    <row r="220" customFormat="1" s="1">
      <c r="A220" s="28" t="n">
        <v>2013803</v>
      </c>
      <c r="B220" s="77" t="inlineStr">
        <is>
          <t xml:space="preserve">      机关服务</t>
        </is>
      </c>
      <c r="C220" s="78" t="n"/>
      <c r="D220" s="79" t="n"/>
      <c r="E220" s="75">
        <f>IFERROR(D220/C220*100,0)</f>
        <v/>
      </c>
    </row>
    <row r="221" customFormat="1" s="1">
      <c r="A221" s="28" t="n">
        <v>2013804</v>
      </c>
      <c r="B221" s="77" t="inlineStr">
        <is>
          <t xml:space="preserve">      市场主体管理</t>
        </is>
      </c>
      <c r="C221" s="78" t="n">
        <v>78.59</v>
      </c>
      <c r="D221" s="79" t="n">
        <v>221.49</v>
      </c>
      <c r="E221" s="75">
        <f>IFERROR(D221/C221*100,0)</f>
        <v/>
      </c>
    </row>
    <row r="222" customFormat="1" s="1">
      <c r="A222" s="28" t="n">
        <v>2013805</v>
      </c>
      <c r="B222" s="77" t="inlineStr">
        <is>
          <t xml:space="preserve">      市场秩序执法</t>
        </is>
      </c>
      <c r="C222" s="78" t="n"/>
      <c r="D222" s="79" t="n"/>
      <c r="E222" s="75">
        <f>IFERROR(D222/C222*100,0)</f>
        <v/>
      </c>
    </row>
    <row r="223" customFormat="1" s="1">
      <c r="A223" s="28" t="n">
        <v>2013808</v>
      </c>
      <c r="B223" s="77" t="inlineStr">
        <is>
          <t xml:space="preserve">      信息化建设</t>
        </is>
      </c>
      <c r="C223" s="78" t="n"/>
      <c r="D223" s="79" t="n"/>
      <c r="E223" s="75">
        <f>IFERROR(D223/C223*100,0)</f>
        <v/>
      </c>
    </row>
    <row r="224" customFormat="1" s="1">
      <c r="A224" s="28" t="n">
        <v>2013810</v>
      </c>
      <c r="B224" s="77" t="inlineStr">
        <is>
          <t xml:space="preserve">      质量基础</t>
        </is>
      </c>
      <c r="C224" s="78" t="n"/>
      <c r="D224" s="79" t="n">
        <v>47</v>
      </c>
      <c r="E224" s="75">
        <f>IFERROR(D224/C224*100,0)</f>
        <v/>
      </c>
    </row>
    <row r="225" customFormat="1" s="1">
      <c r="A225" s="28" t="n">
        <v>2013812</v>
      </c>
      <c r="B225" s="77" t="inlineStr">
        <is>
          <t xml:space="preserve">      药品事务</t>
        </is>
      </c>
      <c r="C225" s="78" t="n">
        <v>6.81</v>
      </c>
      <c r="D225" s="79" t="n"/>
      <c r="E225" s="75">
        <f>IFERROR(D225/C225*100,0)</f>
        <v/>
      </c>
    </row>
    <row r="226" customFormat="1" s="1">
      <c r="A226" s="28" t="n">
        <v>2013813</v>
      </c>
      <c r="B226" s="77" t="inlineStr">
        <is>
          <t xml:space="preserve">      医疗器械事务</t>
        </is>
      </c>
      <c r="C226" s="78" t="n"/>
      <c r="D226" s="79" t="n"/>
      <c r="E226" s="75">
        <f>IFERROR(D226/C226*100,0)</f>
        <v/>
      </c>
    </row>
    <row r="227" customFormat="1" s="1">
      <c r="A227" s="28" t="n">
        <v>2013814</v>
      </c>
      <c r="B227" s="77" t="inlineStr">
        <is>
          <t xml:space="preserve">      化妆品事务</t>
        </is>
      </c>
      <c r="C227" s="78" t="n"/>
      <c r="D227" s="79" t="n"/>
      <c r="E227" s="75">
        <f>IFERROR(D227/C227*100,0)</f>
        <v/>
      </c>
    </row>
    <row r="228" customFormat="1" s="1">
      <c r="A228" s="28" t="n">
        <v>2013815</v>
      </c>
      <c r="B228" s="77" t="inlineStr">
        <is>
          <t xml:space="preserve">      质量安全监管</t>
        </is>
      </c>
      <c r="C228" s="78" t="n">
        <v>90.42</v>
      </c>
      <c r="D228" s="79" t="n">
        <v>22.98</v>
      </c>
      <c r="E228" s="75">
        <f>IFERROR(D228/C228*100,0)</f>
        <v/>
      </c>
    </row>
    <row r="229" customFormat="1" s="1">
      <c r="A229" s="28" t="n">
        <v>2013816</v>
      </c>
      <c r="B229" s="77" t="inlineStr">
        <is>
          <t xml:space="preserve">      食品安全监管</t>
        </is>
      </c>
      <c r="C229" s="78" t="n">
        <v>109.05</v>
      </c>
      <c r="D229" s="79" t="n">
        <v>174.71</v>
      </c>
      <c r="E229" s="75">
        <f>IFERROR(D229/C229*100,0)</f>
        <v/>
      </c>
    </row>
    <row r="230" customFormat="1" s="1">
      <c r="A230" s="28" t="n">
        <v>2013850</v>
      </c>
      <c r="B230" s="77" t="inlineStr">
        <is>
          <t xml:space="preserve">      事业运行</t>
        </is>
      </c>
      <c r="C230" s="78" t="n">
        <v>172.98</v>
      </c>
      <c r="D230" s="79" t="n">
        <v>167.01</v>
      </c>
      <c r="E230" s="75">
        <f>IFERROR(D230/C230*100,0)</f>
        <v/>
      </c>
    </row>
    <row r="231" ht="27" customFormat="1" customHeight="1" s="1">
      <c r="A231" s="28" t="n">
        <v>2013899</v>
      </c>
      <c r="B231" s="77" t="inlineStr">
        <is>
          <t xml:space="preserve">      其他市场监督管理事务</t>
        </is>
      </c>
      <c r="C231" s="78" t="n">
        <v>32.9</v>
      </c>
      <c r="D231" s="79" t="n">
        <v>189.04</v>
      </c>
      <c r="E231" s="75">
        <f>IFERROR(D231/C231*100,0)</f>
        <v/>
      </c>
    </row>
    <row r="232" customFormat="1" s="1">
      <c r="A232" s="22" t="n">
        <v>20199</v>
      </c>
      <c r="B232" s="76" t="inlineStr">
        <is>
          <t xml:space="preserve">    其他一般公共服务支出</t>
        </is>
      </c>
      <c r="C232" s="73">
        <f>SUM(C233:C234)</f>
        <v/>
      </c>
      <c r="D232" s="74">
        <f>SUM(D233:D234)</f>
        <v/>
      </c>
      <c r="E232" s="75">
        <f>IFERROR(D232/C232*100,0)</f>
        <v/>
      </c>
    </row>
    <row r="233" customFormat="1" s="1">
      <c r="A233" s="28" t="n">
        <v>2019901</v>
      </c>
      <c r="B233" s="80" t="inlineStr">
        <is>
          <t xml:space="preserve">      国家赔偿费用支出</t>
        </is>
      </c>
      <c r="C233" s="78" t="n"/>
      <c r="D233" s="79" t="n"/>
      <c r="E233" s="75">
        <f>IFERROR(D233/C233*100,0)</f>
        <v/>
      </c>
    </row>
    <row r="234" ht="27" customFormat="1" customHeight="1" s="1">
      <c r="A234" s="28" t="n">
        <v>2019999</v>
      </c>
      <c r="B234" s="80" t="inlineStr">
        <is>
          <t xml:space="preserve">      其他一般公共服务支出</t>
        </is>
      </c>
      <c r="C234" s="78" t="n">
        <v>231</v>
      </c>
      <c r="D234" s="79" t="n">
        <v>157.74</v>
      </c>
      <c r="E234" s="75">
        <f>IFERROR(D234/C234*100,0)</f>
        <v/>
      </c>
    </row>
    <row r="235" customFormat="1" s="3">
      <c r="A235" s="44" t="n">
        <v>202</v>
      </c>
      <c r="B235" s="45" t="inlineStr">
        <is>
          <t>外交支出</t>
        </is>
      </c>
      <c r="C235" s="89">
        <f>C236+C237+C238</f>
        <v/>
      </c>
      <c r="D235" s="90">
        <f>D236+D237+D238</f>
        <v/>
      </c>
      <c r="E235" s="91">
        <f>IFERROR(D235/C235*100,0)</f>
        <v/>
      </c>
    </row>
    <row r="236" customFormat="1" s="1">
      <c r="A236" s="44" t="n">
        <v>20205</v>
      </c>
      <c r="B236" s="92" t="inlineStr">
        <is>
          <t xml:space="preserve">    对外合作与交流</t>
        </is>
      </c>
      <c r="C236" s="89" t="n"/>
      <c r="D236" s="90" t="n"/>
      <c r="E236" s="75">
        <f>IFERROR(D236/C236*100,0)</f>
        <v/>
      </c>
    </row>
    <row r="237" customFormat="1" s="1">
      <c r="A237" s="44" t="n">
        <v>20206</v>
      </c>
      <c r="B237" s="92" t="inlineStr">
        <is>
          <t xml:space="preserve">    对外宣传</t>
        </is>
      </c>
      <c r="C237" s="89" t="n"/>
      <c r="D237" s="90" t="n"/>
      <c r="E237" s="75">
        <f>IFERROR(D237/C237*100,0)</f>
        <v/>
      </c>
    </row>
    <row r="238" customFormat="1" s="1">
      <c r="A238" s="44" t="n">
        <v>20299</v>
      </c>
      <c r="B238" s="92" t="inlineStr">
        <is>
          <t xml:space="preserve">    其他外交支出</t>
        </is>
      </c>
      <c r="C238" s="89" t="n"/>
      <c r="D238" s="90" t="n"/>
      <c r="E238" s="75">
        <f>IFERROR(D238/C238*100,0)</f>
        <v/>
      </c>
    </row>
    <row r="239" customFormat="1" s="1">
      <c r="A239" s="22" t="n">
        <v>203</v>
      </c>
      <c r="B239" s="23" t="inlineStr">
        <is>
          <t>国防支出</t>
        </is>
      </c>
      <c r="C239" s="73">
        <f>C240+C248</f>
        <v/>
      </c>
      <c r="D239" s="74">
        <f>D240+D248</f>
        <v/>
      </c>
      <c r="E239" s="75">
        <f>IFERROR(D239/C239*100,0)</f>
        <v/>
      </c>
    </row>
    <row r="240" customFormat="1" s="1">
      <c r="A240" s="22" t="n">
        <v>20306</v>
      </c>
      <c r="B240" s="83" t="inlineStr">
        <is>
          <t xml:space="preserve">    国防动员</t>
        </is>
      </c>
      <c r="C240" s="73">
        <f>SUM(C241:C247)</f>
        <v/>
      </c>
      <c r="D240" s="74">
        <f>SUM(D241:D247)</f>
        <v/>
      </c>
      <c r="E240" s="75">
        <f>IFERROR(D240/C240*100,0)</f>
        <v/>
      </c>
    </row>
    <row r="241" customFormat="1" s="1">
      <c r="A241" s="28" t="n">
        <v>2030601</v>
      </c>
      <c r="B241" s="80" t="inlineStr">
        <is>
          <t xml:space="preserve">      兵役征集</t>
        </is>
      </c>
      <c r="C241" s="78" t="n">
        <v>40</v>
      </c>
      <c r="D241" s="79" t="n">
        <v>40</v>
      </c>
      <c r="E241" s="75">
        <f>IFERROR(D241/C241*100,0)</f>
        <v/>
      </c>
    </row>
    <row r="242" customFormat="1" s="1">
      <c r="A242" s="28" t="n">
        <v>2030602</v>
      </c>
      <c r="B242" s="77" t="inlineStr">
        <is>
          <t xml:space="preserve">      经济动员</t>
        </is>
      </c>
      <c r="C242" s="78" t="n"/>
      <c r="D242" s="79" t="n"/>
      <c r="E242" s="75">
        <f>IFERROR(D242/C242*100,0)</f>
        <v/>
      </c>
    </row>
    <row r="243" customFormat="1" s="1">
      <c r="A243" s="28" t="n">
        <v>2030603</v>
      </c>
      <c r="B243" s="77" t="inlineStr">
        <is>
          <t xml:space="preserve">      人民防空</t>
        </is>
      </c>
      <c r="C243" s="78" t="n"/>
      <c r="D243" s="79" t="n"/>
      <c r="E243" s="75">
        <f>IFERROR(D243/C243*100,0)</f>
        <v/>
      </c>
    </row>
    <row r="244" customFormat="1" s="1">
      <c r="A244" s="28" t="n">
        <v>2030604</v>
      </c>
      <c r="B244" s="77" t="inlineStr">
        <is>
          <t xml:space="preserve">      交通战备</t>
        </is>
      </c>
      <c r="C244" s="78" t="n"/>
      <c r="D244" s="79" t="n"/>
      <c r="E244" s="75">
        <f>IFERROR(D244/C244*100,0)</f>
        <v/>
      </c>
    </row>
    <row r="245" customFormat="1" s="1">
      <c r="A245" s="28" t="n">
        <v>2030607</v>
      </c>
      <c r="B245" s="80" t="inlineStr">
        <is>
          <t xml:space="preserve">      民兵</t>
        </is>
      </c>
      <c r="C245" s="78" t="n">
        <v>175.93</v>
      </c>
      <c r="D245" s="79" t="n">
        <v>7.2</v>
      </c>
      <c r="E245" s="75">
        <f>IFERROR(D245/C245*100,0)</f>
        <v/>
      </c>
    </row>
    <row r="246" customFormat="1" s="1">
      <c r="A246" s="28" t="n">
        <v>2030608</v>
      </c>
      <c r="B246" s="80" t="inlineStr">
        <is>
          <t xml:space="preserve">      边海防</t>
        </is>
      </c>
      <c r="C246" s="78" t="n"/>
      <c r="D246" s="79" t="n"/>
      <c r="E246" s="75">
        <f>IFERROR(D246/C246*100,0)</f>
        <v/>
      </c>
    </row>
    <row r="247" customFormat="1" s="1">
      <c r="A247" s="28" t="n">
        <v>2030699</v>
      </c>
      <c r="B247" s="80" t="inlineStr">
        <is>
          <t xml:space="preserve">      其他国防动员支出</t>
        </is>
      </c>
      <c r="C247" s="78" t="n"/>
      <c r="D247" s="79" t="n"/>
      <c r="E247" s="75">
        <f>IFERROR(D247/C247*100,0)</f>
        <v/>
      </c>
    </row>
    <row r="248" customFormat="1" s="1">
      <c r="A248" s="22" t="n">
        <v>20399</v>
      </c>
      <c r="B248" s="83" t="inlineStr">
        <is>
          <t xml:space="preserve">    其他国防支出</t>
        </is>
      </c>
      <c r="C248" s="73" t="n"/>
      <c r="D248" s="74" t="n"/>
      <c r="E248" s="75">
        <f>IFERROR(D248/C248*100,0)</f>
        <v/>
      </c>
    </row>
    <row r="249" customFormat="1" s="1">
      <c r="A249" s="22" t="n">
        <v>204</v>
      </c>
      <c r="B249" s="23" t="inlineStr">
        <is>
          <t>四、公共安全支出</t>
        </is>
      </c>
      <c r="C249" s="73">
        <f>C250+C253+C264+C271+C279+C288+C302+C312+C322+C330+C336</f>
        <v/>
      </c>
      <c r="D249" s="74">
        <f>D250+D253+D264+D271+D279+D288+D302+D312+D322+D330+D336</f>
        <v/>
      </c>
      <c r="E249" s="75">
        <f>IFERROR(D249/C249*100,0)</f>
        <v/>
      </c>
    </row>
    <row r="250" customFormat="1" s="1">
      <c r="A250" s="22" t="n">
        <v>20401</v>
      </c>
      <c r="B250" s="76" t="inlineStr">
        <is>
          <t xml:space="preserve">    武装警察部队</t>
        </is>
      </c>
      <c r="C250" s="73">
        <f>SUM(C251:C252)</f>
        <v/>
      </c>
      <c r="D250" s="74">
        <f>SUM(D251:D252)</f>
        <v/>
      </c>
      <c r="E250" s="75">
        <f>IFERROR(D250/C250*100,0)</f>
        <v/>
      </c>
    </row>
    <row r="251" customFormat="1" s="1">
      <c r="A251" s="28" t="n">
        <v>2040101</v>
      </c>
      <c r="B251" s="77" t="inlineStr">
        <is>
          <t xml:space="preserve">      武装警察部队</t>
        </is>
      </c>
      <c r="C251" s="78" t="n">
        <v>28.38</v>
      </c>
      <c r="D251" s="79" t="n"/>
      <c r="E251" s="75">
        <f>IFERROR(D251/C251*100,0)</f>
        <v/>
      </c>
    </row>
    <row r="252" ht="27" customFormat="1" customHeight="1" s="1">
      <c r="A252" s="28" t="n">
        <v>2040199</v>
      </c>
      <c r="B252" s="80" t="inlineStr">
        <is>
          <t xml:space="preserve">      其他武装警察部队支出</t>
        </is>
      </c>
      <c r="C252" s="78" t="n"/>
      <c r="D252" s="79" t="n"/>
      <c r="E252" s="75">
        <f>IFERROR(D252/C252*100,0)</f>
        <v/>
      </c>
    </row>
    <row r="253" customFormat="1" s="1">
      <c r="A253" s="22" t="n">
        <v>20402</v>
      </c>
      <c r="B253" s="83" t="inlineStr">
        <is>
          <t xml:space="preserve">    公安</t>
        </is>
      </c>
      <c r="C253" s="73">
        <f>SUM(C254:C263)</f>
        <v/>
      </c>
      <c r="D253" s="74">
        <f>SUM(D254:D263)</f>
        <v/>
      </c>
      <c r="E253" s="75">
        <f>IFERROR(D253/C253*100,0)</f>
        <v/>
      </c>
    </row>
    <row r="254" customFormat="1" s="1">
      <c r="A254" s="28" t="n">
        <v>2040201</v>
      </c>
      <c r="B254" s="80" t="inlineStr">
        <is>
          <t xml:space="preserve">      行政运行</t>
        </is>
      </c>
      <c r="C254" s="78" t="n">
        <v>9728.450000000001</v>
      </c>
      <c r="D254" s="79" t="n">
        <v>13782.22</v>
      </c>
      <c r="E254" s="75">
        <f>IFERROR(D254/C254*100,0)</f>
        <v/>
      </c>
    </row>
    <row r="255" customFormat="1" s="1">
      <c r="A255" s="28" t="n">
        <v>2040202</v>
      </c>
      <c r="B255" s="80" t="inlineStr">
        <is>
          <t xml:space="preserve">      一般行政管理事务</t>
        </is>
      </c>
      <c r="C255" s="78" t="n"/>
      <c r="D255" s="79" t="n"/>
      <c r="E255" s="75">
        <f>IFERROR(D255/C255*100,0)</f>
        <v/>
      </c>
    </row>
    <row r="256" customFormat="1" s="1">
      <c r="A256" s="28" t="n">
        <v>2040203</v>
      </c>
      <c r="B256" s="80" t="inlineStr">
        <is>
          <t xml:space="preserve">      机关服务</t>
        </is>
      </c>
      <c r="C256" s="78" t="n"/>
      <c r="D256" s="79" t="n"/>
      <c r="E256" s="75">
        <f>IFERROR(D256/C256*100,0)</f>
        <v/>
      </c>
    </row>
    <row r="257" customFormat="1" s="1">
      <c r="A257" s="28" t="n">
        <v>2040219</v>
      </c>
      <c r="B257" s="80" t="inlineStr">
        <is>
          <t xml:space="preserve">      信息化建设</t>
        </is>
      </c>
      <c r="C257" s="78" t="n"/>
      <c r="D257" s="79" t="n"/>
      <c r="E257" s="75">
        <f>IFERROR(D257/C257*100,0)</f>
        <v/>
      </c>
    </row>
    <row r="258" customFormat="1" s="1">
      <c r="A258" s="28" t="n">
        <v>2040220</v>
      </c>
      <c r="B258" s="80" t="inlineStr">
        <is>
          <t xml:space="preserve">      执法办案</t>
        </is>
      </c>
      <c r="C258" s="78" t="n">
        <v>5.53</v>
      </c>
      <c r="D258" s="79" t="n">
        <v>210</v>
      </c>
      <c r="E258" s="75">
        <f>IFERROR(D258/C258*100,0)</f>
        <v/>
      </c>
    </row>
    <row r="259" customFormat="1" s="1">
      <c r="A259" s="28" t="n">
        <v>2040221</v>
      </c>
      <c r="B259" s="80" t="inlineStr">
        <is>
          <t xml:space="preserve">      特别业务</t>
        </is>
      </c>
      <c r="C259" s="78" t="n">
        <v>72.34</v>
      </c>
      <c r="D259" s="79" t="n">
        <v>0.57</v>
      </c>
      <c r="E259" s="75">
        <f>IFERROR(D259/C259*100,0)</f>
        <v/>
      </c>
    </row>
    <row r="260" customFormat="1" s="1">
      <c r="A260" s="28" t="n">
        <v>2040222</v>
      </c>
      <c r="B260" s="80" t="inlineStr">
        <is>
          <t xml:space="preserve">      特勤业务</t>
        </is>
      </c>
      <c r="C260" s="78" t="n"/>
      <c r="D260" s="79" t="n"/>
      <c r="E260" s="75">
        <f>IFERROR(D260/C260*100,0)</f>
        <v/>
      </c>
    </row>
    <row r="261" customFormat="1" s="1">
      <c r="A261" s="28" t="n">
        <v>2040223</v>
      </c>
      <c r="B261" s="80" t="inlineStr">
        <is>
          <t xml:space="preserve">      移民事务</t>
        </is>
      </c>
      <c r="C261" s="78" t="n"/>
      <c r="D261" s="79" t="n"/>
      <c r="E261" s="75">
        <f>IFERROR(D261/C261*100,0)</f>
        <v/>
      </c>
    </row>
    <row r="262" customFormat="1" s="1">
      <c r="A262" s="28" t="n">
        <v>2040250</v>
      </c>
      <c r="B262" s="80" t="inlineStr">
        <is>
          <t xml:space="preserve">      事业运行</t>
        </is>
      </c>
      <c r="C262" s="78" t="n"/>
      <c r="D262" s="79" t="n"/>
      <c r="E262" s="75">
        <f>IFERROR(D262/C262*100,0)</f>
        <v/>
      </c>
    </row>
    <row r="263" customFormat="1" s="1">
      <c r="A263" s="28" t="n">
        <v>2040299</v>
      </c>
      <c r="B263" s="80" t="inlineStr">
        <is>
          <t xml:space="preserve">      其他公安支出</t>
        </is>
      </c>
      <c r="C263" s="78" t="n">
        <v>2652.66</v>
      </c>
      <c r="D263" s="79" t="n">
        <v>2495.14</v>
      </c>
      <c r="E263" s="75">
        <f>IFERROR(D263/C263*100,0)</f>
        <v/>
      </c>
    </row>
    <row r="264" customFormat="1" s="1">
      <c r="A264" s="22" t="n">
        <v>20403</v>
      </c>
      <c r="B264" s="76" t="inlineStr">
        <is>
          <t xml:space="preserve">    国家安全</t>
        </is>
      </c>
      <c r="C264" s="73">
        <f>SUM(C265:C270)</f>
        <v/>
      </c>
      <c r="D264" s="74">
        <f>SUM(D265:D270)</f>
        <v/>
      </c>
      <c r="E264" s="75">
        <f>IFERROR(D264/C264*100,0)</f>
        <v/>
      </c>
    </row>
    <row r="265" customFormat="1" s="1">
      <c r="A265" s="28" t="n">
        <v>2040301</v>
      </c>
      <c r="B265" s="77" t="inlineStr">
        <is>
          <t xml:space="preserve">      行政运行</t>
        </is>
      </c>
      <c r="C265" s="78" t="n"/>
      <c r="D265" s="79" t="n"/>
      <c r="E265" s="75">
        <f>IFERROR(D265/C265*100,0)</f>
        <v/>
      </c>
    </row>
    <row r="266" customFormat="1" s="1">
      <c r="A266" s="28" t="n">
        <v>2040302</v>
      </c>
      <c r="B266" s="77" t="inlineStr">
        <is>
          <t xml:space="preserve">      一般行政管理事务</t>
        </is>
      </c>
      <c r="C266" s="78" t="n"/>
      <c r="D266" s="79" t="n"/>
      <c r="E266" s="75">
        <f>IFERROR(D266/C266*100,0)</f>
        <v/>
      </c>
    </row>
    <row r="267" customFormat="1" s="1">
      <c r="A267" s="28" t="n">
        <v>2040303</v>
      </c>
      <c r="B267" s="80" t="inlineStr">
        <is>
          <t xml:space="preserve">      机关服务</t>
        </is>
      </c>
      <c r="C267" s="78" t="n"/>
      <c r="D267" s="79" t="n"/>
      <c r="E267" s="75">
        <f>IFERROR(D267/C267*100,0)</f>
        <v/>
      </c>
    </row>
    <row r="268" customFormat="1" s="1">
      <c r="A268" s="28" t="n">
        <v>2040304</v>
      </c>
      <c r="B268" s="80" t="inlineStr">
        <is>
          <t xml:space="preserve">      安全业务</t>
        </is>
      </c>
      <c r="C268" s="78" t="n"/>
      <c r="D268" s="79" t="n"/>
      <c r="E268" s="75">
        <f>IFERROR(D268/C268*100,0)</f>
        <v/>
      </c>
    </row>
    <row r="269" customFormat="1" s="1">
      <c r="A269" s="28" t="n">
        <v>2040350</v>
      </c>
      <c r="B269" s="80" t="inlineStr">
        <is>
          <t xml:space="preserve">      事业运行</t>
        </is>
      </c>
      <c r="C269" s="78" t="n"/>
      <c r="D269" s="79" t="n"/>
      <c r="E269" s="75">
        <f>IFERROR(D269/C269*100,0)</f>
        <v/>
      </c>
    </row>
    <row r="270" customFormat="1" s="1">
      <c r="A270" s="28" t="n">
        <v>2040399</v>
      </c>
      <c r="B270" s="33" t="inlineStr">
        <is>
          <t xml:space="preserve">      其他国家安全支出</t>
        </is>
      </c>
      <c r="C270" s="78" t="n"/>
      <c r="D270" s="79" t="n"/>
      <c r="E270" s="75">
        <f>IFERROR(D270/C270*100,0)</f>
        <v/>
      </c>
    </row>
    <row r="271" customFormat="1" s="1">
      <c r="A271" s="22" t="n">
        <v>20404</v>
      </c>
      <c r="B271" s="82" t="inlineStr">
        <is>
          <t xml:space="preserve">    检察</t>
        </is>
      </c>
      <c r="C271" s="73">
        <f>SUM(C272:C278)</f>
        <v/>
      </c>
      <c r="D271" s="74">
        <f>SUM(D272:D278)</f>
        <v/>
      </c>
      <c r="E271" s="75">
        <f>IFERROR(D271/C271*100,0)</f>
        <v/>
      </c>
    </row>
    <row r="272" customFormat="1" s="1">
      <c r="A272" s="28" t="n">
        <v>2040401</v>
      </c>
      <c r="B272" s="77" t="inlineStr">
        <is>
          <t xml:space="preserve">      行政运行</t>
        </is>
      </c>
      <c r="C272" s="78" t="n">
        <v>187.03</v>
      </c>
      <c r="D272" s="79" t="n">
        <v>62.1</v>
      </c>
      <c r="E272" s="75">
        <f>IFERROR(D272/C272*100,0)</f>
        <v/>
      </c>
    </row>
    <row r="273" customFormat="1" s="1">
      <c r="A273" s="28" t="n">
        <v>2040402</v>
      </c>
      <c r="B273" s="77" t="inlineStr">
        <is>
          <t xml:space="preserve">      一般行政管理事务</t>
        </is>
      </c>
      <c r="C273" s="78" t="n"/>
      <c r="D273" s="79" t="n"/>
      <c r="E273" s="75">
        <f>IFERROR(D273/C273*100,0)</f>
        <v/>
      </c>
    </row>
    <row r="274" customFormat="1" s="1">
      <c r="A274" s="28" t="n">
        <v>2040403</v>
      </c>
      <c r="B274" s="80" t="inlineStr">
        <is>
          <t xml:space="preserve">      机关服务</t>
        </is>
      </c>
      <c r="C274" s="78" t="n"/>
      <c r="D274" s="79" t="n"/>
      <c r="E274" s="75">
        <f>IFERROR(D274/C274*100,0)</f>
        <v/>
      </c>
    </row>
    <row r="275" customFormat="1" s="1">
      <c r="A275" s="28" t="n">
        <v>2040409</v>
      </c>
      <c r="B275" s="80" t="inlineStr">
        <is>
          <t xml:space="preserve">      “两房”建设</t>
        </is>
      </c>
      <c r="C275" s="78" t="n"/>
      <c r="D275" s="79" t="n"/>
      <c r="E275" s="75">
        <f>IFERROR(D275/C275*100,0)</f>
        <v/>
      </c>
    </row>
    <row r="276" customFormat="1" s="1">
      <c r="A276" s="28" t="n">
        <v>2040410</v>
      </c>
      <c r="B276" s="80" t="inlineStr">
        <is>
          <t xml:space="preserve">      检查监督</t>
        </is>
      </c>
      <c r="C276" s="78" t="n"/>
      <c r="D276" s="79" t="n"/>
      <c r="E276" s="75">
        <f>IFERROR(D276/C276*100,0)</f>
        <v/>
      </c>
    </row>
    <row r="277" customFormat="1" s="1">
      <c r="A277" s="28" t="n">
        <v>2040450</v>
      </c>
      <c r="B277" s="80" t="inlineStr">
        <is>
          <t xml:space="preserve">      事业运行</t>
        </is>
      </c>
      <c r="C277" s="78" t="n"/>
      <c r="D277" s="79" t="n"/>
      <c r="E277" s="75">
        <f>IFERROR(D277/C277*100,0)</f>
        <v/>
      </c>
    </row>
    <row r="278" customFormat="1" s="1">
      <c r="A278" s="28" t="n">
        <v>2040499</v>
      </c>
      <c r="B278" s="80" t="inlineStr">
        <is>
          <t xml:space="preserve">      其他检察支出</t>
        </is>
      </c>
      <c r="C278" s="78" t="n"/>
      <c r="D278" s="79" t="n">
        <v>12</v>
      </c>
      <c r="E278" s="75">
        <f>IFERROR(D278/C278*100,0)</f>
        <v/>
      </c>
    </row>
    <row r="279" customFormat="1" s="1">
      <c r="A279" s="22" t="n">
        <v>20405</v>
      </c>
      <c r="B279" s="23" t="inlineStr">
        <is>
          <t xml:space="preserve">    法院</t>
        </is>
      </c>
      <c r="C279" s="73">
        <f>SUM(C280:C287)</f>
        <v/>
      </c>
      <c r="D279" s="74">
        <f>SUM(D280:D287)</f>
        <v/>
      </c>
      <c r="E279" s="75">
        <f>IFERROR(D279/C279*100,0)</f>
        <v/>
      </c>
    </row>
    <row r="280" customFormat="1" s="1">
      <c r="A280" s="28" t="n">
        <v>2040501</v>
      </c>
      <c r="B280" s="77" t="inlineStr">
        <is>
          <t xml:space="preserve">      行政运行</t>
        </is>
      </c>
      <c r="C280" s="78" t="n">
        <v>248.8</v>
      </c>
      <c r="D280" s="79" t="n"/>
      <c r="E280" s="75">
        <f>IFERROR(D280/C280*100,0)</f>
        <v/>
      </c>
    </row>
    <row r="281" customFormat="1" s="1">
      <c r="A281" s="28" t="n">
        <v>2040502</v>
      </c>
      <c r="B281" s="77" t="inlineStr">
        <is>
          <t xml:space="preserve">      一般行政管理事务</t>
        </is>
      </c>
      <c r="C281" s="78" t="n"/>
      <c r="D281" s="79" t="n"/>
      <c r="E281" s="75">
        <f>IFERROR(D281/C281*100,0)</f>
        <v/>
      </c>
    </row>
    <row r="282" customFormat="1" s="1">
      <c r="A282" s="28" t="n">
        <v>2040503</v>
      </c>
      <c r="B282" s="77" t="inlineStr">
        <is>
          <t xml:space="preserve">      机关服务</t>
        </is>
      </c>
      <c r="C282" s="78" t="n"/>
      <c r="D282" s="79" t="n"/>
      <c r="E282" s="75">
        <f>IFERROR(D282/C282*100,0)</f>
        <v/>
      </c>
    </row>
    <row r="283" customFormat="1" s="1">
      <c r="A283" s="28" t="n">
        <v>2040504</v>
      </c>
      <c r="B283" s="80" t="inlineStr">
        <is>
          <t xml:space="preserve">      案件审判</t>
        </is>
      </c>
      <c r="C283" s="78" t="n"/>
      <c r="D283" s="79" t="n"/>
      <c r="E283" s="75">
        <f>IFERROR(D283/C283*100,0)</f>
        <v/>
      </c>
    </row>
    <row r="284" customFormat="1" s="1">
      <c r="A284" s="28" t="n">
        <v>2040505</v>
      </c>
      <c r="B284" s="80" t="inlineStr">
        <is>
          <t xml:space="preserve">      案件执行</t>
        </is>
      </c>
      <c r="C284" s="78" t="n">
        <v>46.19</v>
      </c>
      <c r="D284" s="79" t="n">
        <v>40</v>
      </c>
      <c r="E284" s="75">
        <f>IFERROR(D284/C284*100,0)</f>
        <v/>
      </c>
    </row>
    <row r="285" customFormat="1" s="1">
      <c r="A285" s="28" t="n">
        <v>2040506</v>
      </c>
      <c r="B285" s="80" t="inlineStr">
        <is>
          <t xml:space="preserve">      “两庭”建设</t>
        </is>
      </c>
      <c r="C285" s="78" t="n">
        <v>95.90000000000001</v>
      </c>
      <c r="D285" s="79" t="n">
        <v>177.57</v>
      </c>
      <c r="E285" s="75">
        <f>IFERROR(D285/C285*100,0)</f>
        <v/>
      </c>
    </row>
    <row r="286" customFormat="1" s="1">
      <c r="A286" s="28" t="n">
        <v>2040550</v>
      </c>
      <c r="B286" s="77" t="inlineStr">
        <is>
          <t xml:space="preserve">      事业运行</t>
        </is>
      </c>
      <c r="C286" s="78" t="n"/>
      <c r="D286" s="79" t="n"/>
      <c r="E286" s="75">
        <f>IFERROR(D286/C286*100,0)</f>
        <v/>
      </c>
    </row>
    <row r="287" customFormat="1" s="1">
      <c r="A287" s="28" t="n">
        <v>2040599</v>
      </c>
      <c r="B287" s="77" t="inlineStr">
        <is>
          <t xml:space="preserve">      其他法院支出</t>
        </is>
      </c>
      <c r="C287" s="78" t="n">
        <v>1.76</v>
      </c>
      <c r="D287" s="79" t="n">
        <v>11.24</v>
      </c>
      <c r="E287" s="75">
        <f>IFERROR(D287/C287*100,0)</f>
        <v/>
      </c>
    </row>
    <row r="288" customFormat="1" s="1">
      <c r="A288" s="22" t="n">
        <v>20406</v>
      </c>
      <c r="B288" s="76" t="inlineStr">
        <is>
          <t xml:space="preserve">    司法</t>
        </is>
      </c>
      <c r="C288" s="73">
        <f>SUM(C289:C301)</f>
        <v/>
      </c>
      <c r="D288" s="74">
        <f>SUM(D289:D301)</f>
        <v/>
      </c>
      <c r="E288" s="75">
        <f>IFERROR(D288/C288*100,0)</f>
        <v/>
      </c>
    </row>
    <row r="289" customFormat="1" s="1">
      <c r="A289" s="28" t="n">
        <v>2040601</v>
      </c>
      <c r="B289" s="80" t="inlineStr">
        <is>
          <t xml:space="preserve">      行政运行</t>
        </is>
      </c>
      <c r="C289" s="78" t="n">
        <v>982.89</v>
      </c>
      <c r="D289" s="79" t="n">
        <v>1165.58</v>
      </c>
      <c r="E289" s="75">
        <f>IFERROR(D289/C289*100,0)</f>
        <v/>
      </c>
    </row>
    <row r="290" customFormat="1" s="1">
      <c r="A290" s="28" t="n">
        <v>2040602</v>
      </c>
      <c r="B290" s="80" t="inlineStr">
        <is>
          <t xml:space="preserve">      一般行政管理事务</t>
        </is>
      </c>
      <c r="C290" s="78" t="n"/>
      <c r="D290" s="79" t="n"/>
      <c r="E290" s="75">
        <f>IFERROR(D290/C290*100,0)</f>
        <v/>
      </c>
    </row>
    <row r="291" customFormat="1" s="1">
      <c r="A291" s="28" t="n">
        <v>2040603</v>
      </c>
      <c r="B291" s="80" t="inlineStr">
        <is>
          <t xml:space="preserve">      机关服务</t>
        </is>
      </c>
      <c r="C291" s="78" t="n"/>
      <c r="D291" s="79" t="n"/>
      <c r="E291" s="75">
        <f>IFERROR(D291/C291*100,0)</f>
        <v/>
      </c>
    </row>
    <row r="292" customFormat="1" s="1">
      <c r="A292" s="28" t="n">
        <v>2040604</v>
      </c>
      <c r="B292" s="33" t="inlineStr">
        <is>
          <t xml:space="preserve">      基层司法业务</t>
        </is>
      </c>
      <c r="C292" s="78" t="n">
        <v>81.22</v>
      </c>
      <c r="D292" s="79" t="n">
        <v>3.78</v>
      </c>
      <c r="E292" s="75">
        <f>IFERROR(D292/C292*100,0)</f>
        <v/>
      </c>
    </row>
    <row r="293" customFormat="1" s="1">
      <c r="A293" s="28" t="n">
        <v>2040605</v>
      </c>
      <c r="B293" s="77" t="inlineStr">
        <is>
          <t xml:space="preserve">      普法宣传</t>
        </is>
      </c>
      <c r="C293" s="78" t="n">
        <v>17.49</v>
      </c>
      <c r="D293" s="79" t="n">
        <v>27.51</v>
      </c>
      <c r="E293" s="75">
        <f>IFERROR(D293/C293*100,0)</f>
        <v/>
      </c>
    </row>
    <row r="294" customFormat="1" s="1">
      <c r="A294" s="28" t="n">
        <v>2040606</v>
      </c>
      <c r="B294" s="77" t="inlineStr">
        <is>
          <t xml:space="preserve">      律师管理</t>
        </is>
      </c>
      <c r="C294" s="78" t="n"/>
      <c r="D294" s="79" t="n"/>
      <c r="E294" s="75">
        <f>IFERROR(D294/C294*100,0)</f>
        <v/>
      </c>
    </row>
    <row r="295" customFormat="1" s="1">
      <c r="A295" s="28" t="n">
        <v>2040607</v>
      </c>
      <c r="B295" s="81" t="inlineStr">
        <is>
          <t xml:space="preserve">      公共法律服务</t>
        </is>
      </c>
      <c r="C295" s="78" t="n">
        <v>31</v>
      </c>
      <c r="D295" s="79" t="n"/>
      <c r="E295" s="75">
        <f>IFERROR(D295/C295*100,0)</f>
        <v/>
      </c>
    </row>
    <row r="296" ht="27" customFormat="1" customHeight="1" s="1">
      <c r="A296" s="28" t="n">
        <v>2040608</v>
      </c>
      <c r="B296" s="80" t="inlineStr">
        <is>
          <t xml:space="preserve">      国家统一法律职业资格考试</t>
        </is>
      </c>
      <c r="C296" s="78" t="n"/>
      <c r="D296" s="79" t="n"/>
      <c r="E296" s="75">
        <f>IFERROR(D296/C296*100,0)</f>
        <v/>
      </c>
    </row>
    <row r="297" customFormat="1" s="1">
      <c r="A297" s="28" t="n">
        <v>2040610</v>
      </c>
      <c r="B297" s="80" t="inlineStr">
        <is>
          <t xml:space="preserve">      社区矫正</t>
        </is>
      </c>
      <c r="C297" s="78" t="n">
        <v>5.26</v>
      </c>
      <c r="D297" s="79" t="n">
        <v>31.87</v>
      </c>
      <c r="E297" s="75">
        <f>IFERROR(D297/C297*100,0)</f>
        <v/>
      </c>
    </row>
    <row r="298" customFormat="1" s="1">
      <c r="A298" s="28" t="n">
        <v>2040612</v>
      </c>
      <c r="B298" s="80" t="inlineStr">
        <is>
          <t xml:space="preserve">      法治建设</t>
        </is>
      </c>
      <c r="C298" s="78" t="n">
        <v>4.89</v>
      </c>
      <c r="D298" s="79" t="n">
        <v>5.11</v>
      </c>
      <c r="E298" s="75">
        <f>IFERROR(D298/C298*100,0)</f>
        <v/>
      </c>
    </row>
    <row r="299" customFormat="1" s="1">
      <c r="A299" s="28" t="n">
        <v>2040613</v>
      </c>
      <c r="B299" s="80" t="inlineStr">
        <is>
          <t xml:space="preserve">      信息化建设</t>
        </is>
      </c>
      <c r="C299" s="78" t="n"/>
      <c r="D299" s="79" t="n"/>
      <c r="E299" s="75">
        <f>IFERROR(D299/C299*100,0)</f>
        <v/>
      </c>
    </row>
    <row r="300" customFormat="1" s="1">
      <c r="A300" s="28" t="n">
        <v>2040650</v>
      </c>
      <c r="B300" s="80" t="inlineStr">
        <is>
          <t xml:space="preserve">      事业运行</t>
        </is>
      </c>
      <c r="C300" s="78" t="n"/>
      <c r="D300" s="79" t="n"/>
      <c r="E300" s="75">
        <f>IFERROR(D300/C300*100,0)</f>
        <v/>
      </c>
    </row>
    <row r="301" customFormat="1" s="1">
      <c r="A301" s="28" t="n">
        <v>2040699</v>
      </c>
      <c r="B301" s="77" t="inlineStr">
        <is>
          <t xml:space="preserve">      其他司法支出</t>
        </is>
      </c>
      <c r="C301" s="78" t="n">
        <v>413.68</v>
      </c>
      <c r="D301" s="79" t="n">
        <v>446.43</v>
      </c>
      <c r="E301" s="75">
        <f>IFERROR(D301/C301*100,0)</f>
        <v/>
      </c>
    </row>
    <row r="302" customFormat="1" s="1">
      <c r="A302" s="22" t="n">
        <v>20407</v>
      </c>
      <c r="B302" s="82" t="inlineStr">
        <is>
          <t xml:space="preserve">    监狱</t>
        </is>
      </c>
      <c r="C302" s="73">
        <f>SUM(C303:C311)</f>
        <v/>
      </c>
      <c r="D302" s="74">
        <f>SUM(D303:D311)</f>
        <v/>
      </c>
      <c r="E302" s="75">
        <f>IFERROR(D302/C302*100,0)</f>
        <v/>
      </c>
    </row>
    <row r="303" customFormat="1" s="1">
      <c r="A303" s="28" t="n">
        <v>2040701</v>
      </c>
      <c r="B303" s="77" t="inlineStr">
        <is>
          <t xml:space="preserve">      行政运行</t>
        </is>
      </c>
      <c r="C303" s="78" t="n"/>
      <c r="D303" s="79" t="n"/>
      <c r="E303" s="75">
        <f>IFERROR(D303/C303*100,0)</f>
        <v/>
      </c>
    </row>
    <row r="304" customFormat="1" s="1">
      <c r="A304" s="28" t="n">
        <v>2040702</v>
      </c>
      <c r="B304" s="80" t="inlineStr">
        <is>
          <t xml:space="preserve">      一般行政管理事务</t>
        </is>
      </c>
      <c r="C304" s="78" t="n"/>
      <c r="D304" s="79" t="n"/>
      <c r="E304" s="75">
        <f>IFERROR(D304/C304*100,0)</f>
        <v/>
      </c>
    </row>
    <row r="305" customFormat="1" s="1">
      <c r="A305" s="28" t="n">
        <v>2040703</v>
      </c>
      <c r="B305" s="80" t="inlineStr">
        <is>
          <t xml:space="preserve">      机关服务</t>
        </is>
      </c>
      <c r="C305" s="78" t="n"/>
      <c r="D305" s="79" t="n"/>
      <c r="E305" s="75">
        <f>IFERROR(D305/C305*100,0)</f>
        <v/>
      </c>
    </row>
    <row r="306" customFormat="1" s="1">
      <c r="A306" s="28" t="n">
        <v>2040704</v>
      </c>
      <c r="B306" s="80" t="inlineStr">
        <is>
          <t xml:space="preserve">      罪犯生活及医疗卫生</t>
        </is>
      </c>
      <c r="C306" s="78" t="n">
        <v>106.62</v>
      </c>
      <c r="D306" s="79" t="n">
        <v>204.69</v>
      </c>
      <c r="E306" s="75">
        <f>IFERROR(D306/C306*100,0)</f>
        <v/>
      </c>
    </row>
    <row r="307" customFormat="1" s="1">
      <c r="A307" s="28" t="n">
        <v>2040705</v>
      </c>
      <c r="B307" s="33" t="inlineStr">
        <is>
          <t xml:space="preserve">      监狱业务及罪犯改造</t>
        </is>
      </c>
      <c r="C307" s="78" t="n"/>
      <c r="D307" s="79" t="n"/>
      <c r="E307" s="75">
        <f>IFERROR(D307/C307*100,0)</f>
        <v/>
      </c>
    </row>
    <row r="308" customFormat="1" s="1">
      <c r="A308" s="28" t="n">
        <v>2040706</v>
      </c>
      <c r="B308" s="77" t="inlineStr">
        <is>
          <t xml:space="preserve">      狱政设施建设</t>
        </is>
      </c>
      <c r="C308" s="78" t="n">
        <v>20.01</v>
      </c>
      <c r="D308" s="79" t="n"/>
      <c r="E308" s="75">
        <f>IFERROR(D308/C308*100,0)</f>
        <v/>
      </c>
    </row>
    <row r="309" customFormat="1" s="1">
      <c r="A309" s="28" t="n">
        <v>2040707</v>
      </c>
      <c r="B309" s="77" t="inlineStr">
        <is>
          <t xml:space="preserve">      信息化建设</t>
        </is>
      </c>
      <c r="C309" s="78" t="n"/>
      <c r="D309" s="79" t="n"/>
      <c r="E309" s="75">
        <f>IFERROR(D309/C309*100,0)</f>
        <v/>
      </c>
    </row>
    <row r="310" customFormat="1" s="1">
      <c r="A310" s="28" t="n">
        <v>2040750</v>
      </c>
      <c r="B310" s="77" t="inlineStr">
        <is>
          <t xml:space="preserve">      事业运行</t>
        </is>
      </c>
      <c r="C310" s="78" t="n"/>
      <c r="D310" s="79" t="n"/>
      <c r="E310" s="75">
        <f>IFERROR(D310/C310*100,0)</f>
        <v/>
      </c>
    </row>
    <row r="311" customFormat="1" s="1">
      <c r="A311" s="28" t="n">
        <v>2040799</v>
      </c>
      <c r="B311" s="77" t="inlineStr">
        <is>
          <t xml:space="preserve">      其他监狱支出</t>
        </is>
      </c>
      <c r="C311" s="78" t="n"/>
      <c r="D311" s="79" t="n"/>
      <c r="E311" s="75">
        <f>IFERROR(D311/C311*100,0)</f>
        <v/>
      </c>
    </row>
    <row r="312" customFormat="1" s="1">
      <c r="A312" s="22" t="n">
        <v>20408</v>
      </c>
      <c r="B312" s="83" t="inlineStr">
        <is>
          <t xml:space="preserve">    强制隔离戒毒</t>
        </is>
      </c>
      <c r="C312" s="73">
        <f>SUM(C313:C321)</f>
        <v/>
      </c>
      <c r="D312" s="74">
        <f>SUM(D313:D321)</f>
        <v/>
      </c>
      <c r="E312" s="75">
        <f>IFERROR(D312/C312*100,0)</f>
        <v/>
      </c>
    </row>
    <row r="313" customFormat="1" s="1">
      <c r="A313" s="28" t="n">
        <v>2040801</v>
      </c>
      <c r="B313" s="80" t="inlineStr">
        <is>
          <t xml:space="preserve">      行政运行</t>
        </is>
      </c>
      <c r="C313" s="78" t="n"/>
      <c r="D313" s="79" t="n"/>
      <c r="E313" s="75">
        <f>IFERROR(D313/C313*100,0)</f>
        <v/>
      </c>
    </row>
    <row r="314" customFormat="1" s="1">
      <c r="A314" s="28" t="n">
        <v>2040802</v>
      </c>
      <c r="B314" s="80" t="inlineStr">
        <is>
          <t xml:space="preserve">      一般行政管理事务</t>
        </is>
      </c>
      <c r="C314" s="78" t="n"/>
      <c r="D314" s="79" t="n"/>
      <c r="E314" s="75">
        <f>IFERROR(D314/C314*100,0)</f>
        <v/>
      </c>
    </row>
    <row r="315" customFormat="1" s="1">
      <c r="A315" s="28" t="n">
        <v>2040803</v>
      </c>
      <c r="B315" s="77" t="inlineStr">
        <is>
          <t xml:space="preserve">      机关服务</t>
        </is>
      </c>
      <c r="C315" s="78" t="n"/>
      <c r="D315" s="79" t="n"/>
      <c r="E315" s="75">
        <f>IFERROR(D315/C315*100,0)</f>
        <v/>
      </c>
    </row>
    <row r="316" ht="27" customFormat="1" customHeight="1" s="1">
      <c r="A316" s="28" t="n">
        <v>2040804</v>
      </c>
      <c r="B316" s="77" t="inlineStr">
        <is>
          <t xml:space="preserve">      强制隔离戒毒人员生活</t>
        </is>
      </c>
      <c r="C316" s="78" t="n"/>
      <c r="D316" s="79" t="n"/>
      <c r="E316" s="75">
        <f>IFERROR(D316/C316*100,0)</f>
        <v/>
      </c>
    </row>
    <row r="317" ht="27" customFormat="1" customHeight="1" s="1">
      <c r="A317" s="28" t="n">
        <v>2040805</v>
      </c>
      <c r="B317" s="77" t="inlineStr">
        <is>
          <t xml:space="preserve">      强制隔离戒毒人员教育</t>
        </is>
      </c>
      <c r="C317" s="78" t="n"/>
      <c r="D317" s="79" t="n"/>
      <c r="E317" s="75">
        <f>IFERROR(D317/C317*100,0)</f>
        <v/>
      </c>
    </row>
    <row r="318" customFormat="1" s="1">
      <c r="A318" s="28" t="n">
        <v>2040806</v>
      </c>
      <c r="B318" s="80" t="inlineStr">
        <is>
          <t xml:space="preserve">      所政设施建设</t>
        </is>
      </c>
      <c r="C318" s="78" t="n"/>
      <c r="D318" s="79" t="n"/>
      <c r="E318" s="75">
        <f>IFERROR(D318/C318*100,0)</f>
        <v/>
      </c>
    </row>
    <row r="319" customFormat="1" s="1">
      <c r="A319" s="28" t="n">
        <v>2040807</v>
      </c>
      <c r="B319" s="80" t="inlineStr">
        <is>
          <t xml:space="preserve">      信息化建设</t>
        </is>
      </c>
      <c r="C319" s="78" t="n"/>
      <c r="D319" s="79" t="n"/>
      <c r="E319" s="75">
        <f>IFERROR(D319/C319*100,0)</f>
        <v/>
      </c>
    </row>
    <row r="320" customFormat="1" s="1">
      <c r="A320" s="28" t="n">
        <v>2040850</v>
      </c>
      <c r="B320" s="80" t="inlineStr">
        <is>
          <t xml:space="preserve">      事业运行</t>
        </is>
      </c>
      <c r="C320" s="78" t="n"/>
      <c r="D320" s="79" t="n"/>
      <c r="E320" s="75">
        <f>IFERROR(D320/C320*100,0)</f>
        <v/>
      </c>
    </row>
    <row r="321" ht="27" customFormat="1" customHeight="1" s="1">
      <c r="A321" s="28" t="n">
        <v>2040899</v>
      </c>
      <c r="B321" s="80" t="inlineStr">
        <is>
          <t xml:space="preserve">      其他强制隔离戒毒支出</t>
        </is>
      </c>
      <c r="C321" s="78" t="n"/>
      <c r="D321" s="79" t="n"/>
      <c r="E321" s="75">
        <f>IFERROR(D321/C321*100,0)</f>
        <v/>
      </c>
    </row>
    <row r="322" customFormat="1" s="1">
      <c r="A322" s="22" t="n">
        <v>20409</v>
      </c>
      <c r="B322" s="23" t="inlineStr">
        <is>
          <t xml:space="preserve">    国家保密</t>
        </is>
      </c>
      <c r="C322" s="73">
        <f>SUM(C323:C329)</f>
        <v/>
      </c>
      <c r="D322" s="74">
        <f>SUM(D323:D329)</f>
        <v/>
      </c>
      <c r="E322" s="75">
        <f>IFERROR(D322/C322*100,0)</f>
        <v/>
      </c>
    </row>
    <row r="323" customFormat="1" s="1">
      <c r="A323" s="28" t="n">
        <v>2040901</v>
      </c>
      <c r="B323" s="77" t="inlineStr">
        <is>
          <t xml:space="preserve">      行政运行</t>
        </is>
      </c>
      <c r="C323" s="78" t="n"/>
      <c r="D323" s="79" t="n"/>
      <c r="E323" s="75">
        <f>IFERROR(D323/C323*100,0)</f>
        <v/>
      </c>
    </row>
    <row r="324" customFormat="1" s="1">
      <c r="A324" s="28" t="n">
        <v>2040902</v>
      </c>
      <c r="B324" s="77" t="inlineStr">
        <is>
          <t xml:space="preserve">      一般行政管理事务</t>
        </is>
      </c>
      <c r="C324" s="78" t="n"/>
      <c r="D324" s="79" t="n"/>
      <c r="E324" s="75">
        <f>IFERROR(D324/C324*100,0)</f>
        <v/>
      </c>
    </row>
    <row r="325" customFormat="1" s="1">
      <c r="A325" s="28" t="n">
        <v>2040903</v>
      </c>
      <c r="B325" s="81" t="inlineStr">
        <is>
          <t xml:space="preserve">      机关服务</t>
        </is>
      </c>
      <c r="C325" s="78" t="n"/>
      <c r="D325" s="79" t="n"/>
      <c r="E325" s="75">
        <f>IFERROR(D325/C325*100,0)</f>
        <v/>
      </c>
    </row>
    <row r="326" customFormat="1" s="1">
      <c r="A326" s="28" t="n">
        <v>2040904</v>
      </c>
      <c r="B326" s="84" t="inlineStr">
        <is>
          <t xml:space="preserve">      保密技术</t>
        </is>
      </c>
      <c r="C326" s="78" t="n"/>
      <c r="D326" s="79" t="n"/>
      <c r="E326" s="75">
        <f>IFERROR(D326/C326*100,0)</f>
        <v/>
      </c>
    </row>
    <row r="327" customFormat="1" s="1">
      <c r="A327" s="28" t="n">
        <v>2040905</v>
      </c>
      <c r="B327" s="80" t="inlineStr">
        <is>
          <t xml:space="preserve">      保密管理</t>
        </is>
      </c>
      <c r="C327" s="78" t="n"/>
      <c r="D327" s="79" t="n"/>
      <c r="E327" s="75">
        <f>IFERROR(D327/C327*100,0)</f>
        <v/>
      </c>
    </row>
    <row r="328" customFormat="1" s="1">
      <c r="A328" s="28" t="n">
        <v>2040950</v>
      </c>
      <c r="B328" s="80" t="inlineStr">
        <is>
          <t xml:space="preserve">      事业运行</t>
        </is>
      </c>
      <c r="C328" s="78" t="n"/>
      <c r="D328" s="79" t="n"/>
      <c r="E328" s="75">
        <f>IFERROR(D328/C328*100,0)</f>
        <v/>
      </c>
    </row>
    <row r="329" customFormat="1" s="1">
      <c r="A329" s="28" t="n">
        <v>2040999</v>
      </c>
      <c r="B329" s="77" t="inlineStr">
        <is>
          <t xml:space="preserve">      其他国家保密支出</t>
        </is>
      </c>
      <c r="C329" s="78" t="n"/>
      <c r="D329" s="79" t="n"/>
      <c r="E329" s="75">
        <f>IFERROR(D329/C329*100,0)</f>
        <v/>
      </c>
    </row>
    <row r="330" customFormat="1" s="1">
      <c r="A330" s="22" t="n">
        <v>20410</v>
      </c>
      <c r="B330" s="76" t="inlineStr">
        <is>
          <t xml:space="preserve">    缉私警察</t>
        </is>
      </c>
      <c r="C330" s="73">
        <f>SUM(C331:C335)</f>
        <v/>
      </c>
      <c r="D330" s="74">
        <f>SUM(D331:D335)</f>
        <v/>
      </c>
      <c r="E330" s="75">
        <f>IFERROR(D330/C330*100,0)</f>
        <v/>
      </c>
    </row>
    <row r="331" customFormat="1" s="1">
      <c r="A331" s="28" t="n">
        <v>2041001</v>
      </c>
      <c r="B331" s="77" t="inlineStr">
        <is>
          <t xml:space="preserve">      行政运行</t>
        </is>
      </c>
      <c r="C331" s="78" t="n"/>
      <c r="D331" s="79" t="n"/>
      <c r="E331" s="75">
        <f>IFERROR(D331/C331*100,0)</f>
        <v/>
      </c>
    </row>
    <row r="332" customFormat="1" s="1">
      <c r="A332" s="28" t="n">
        <v>2041002</v>
      </c>
      <c r="B332" s="80" t="inlineStr">
        <is>
          <t xml:space="preserve">      一般行政管理事务</t>
        </is>
      </c>
      <c r="C332" s="78" t="n"/>
      <c r="D332" s="79" t="n"/>
      <c r="E332" s="75">
        <f>IFERROR(D332/C332*100,0)</f>
        <v/>
      </c>
    </row>
    <row r="333" customFormat="1" s="1">
      <c r="A333" s="28" t="n">
        <v>2041006</v>
      </c>
      <c r="B333" s="77" t="inlineStr">
        <is>
          <t xml:space="preserve">      信息化建设</t>
        </is>
      </c>
      <c r="C333" s="78" t="n"/>
      <c r="D333" s="79" t="n"/>
      <c r="E333" s="75">
        <f>IFERROR(D333/C333*100,0)</f>
        <v/>
      </c>
    </row>
    <row r="334" customFormat="1" s="1">
      <c r="A334" s="28" t="n">
        <v>2041007</v>
      </c>
      <c r="B334" s="80" t="inlineStr">
        <is>
          <t xml:space="preserve">      缉私业务</t>
        </is>
      </c>
      <c r="C334" s="78" t="n"/>
      <c r="D334" s="79" t="n"/>
      <c r="E334" s="75">
        <f>IFERROR(D334/C334*100,0)</f>
        <v/>
      </c>
    </row>
    <row r="335" customFormat="1" s="1">
      <c r="A335" s="28" t="n">
        <v>2041099</v>
      </c>
      <c r="B335" s="77" t="inlineStr">
        <is>
          <t xml:space="preserve">      其他缉私警察支出</t>
        </is>
      </c>
      <c r="C335" s="78" t="n"/>
      <c r="D335" s="79" t="n"/>
      <c r="E335" s="75">
        <f>IFERROR(D335/C335*100,0)</f>
        <v/>
      </c>
    </row>
    <row r="336" customFormat="1" s="1">
      <c r="A336" s="22" t="n">
        <v>20499</v>
      </c>
      <c r="B336" s="76" t="inlineStr">
        <is>
          <t xml:space="preserve">    其他公共安全支出</t>
        </is>
      </c>
      <c r="C336" s="73">
        <f>SUM(C337:C338)</f>
        <v/>
      </c>
      <c r="D336" s="74">
        <f>SUM(D337:D338)</f>
        <v/>
      </c>
      <c r="E336" s="75">
        <f>IFERROR(D336/C336*100,0)</f>
        <v/>
      </c>
    </row>
    <row r="337" customFormat="1" s="1">
      <c r="A337" s="28" t="n">
        <v>2049902</v>
      </c>
      <c r="B337" s="77" t="inlineStr">
        <is>
          <t xml:space="preserve">      国家司法救助支出</t>
        </is>
      </c>
      <c r="C337" s="78" t="n">
        <v>9</v>
      </c>
      <c r="D337" s="79" t="n">
        <v>4</v>
      </c>
      <c r="E337" s="75">
        <f>IFERROR(D337/C337*100,0)</f>
        <v/>
      </c>
    </row>
    <row r="338" customFormat="1" s="1">
      <c r="A338" s="28" t="n">
        <v>2049999</v>
      </c>
      <c r="B338" s="77" t="inlineStr">
        <is>
          <t xml:space="preserve">      其他公共安全支出</t>
        </is>
      </c>
      <c r="C338" s="78" t="n"/>
      <c r="D338" s="79" t="n">
        <v>490</v>
      </c>
      <c r="E338" s="75">
        <f>IFERROR(D338/C338*100,0)</f>
        <v/>
      </c>
    </row>
    <row r="339" customFormat="1" s="1">
      <c r="A339" s="22" t="n">
        <v>205</v>
      </c>
      <c r="B339" s="23" t="inlineStr">
        <is>
          <t>教育支出</t>
        </is>
      </c>
      <c r="C339" s="73">
        <f>C340+C345+C352+C358+C364+C368+C372+C376+C382+C389</f>
        <v/>
      </c>
      <c r="D339" s="74">
        <f>D340+D345+D352+D358+D364+D368+D372+D376+D382+D389</f>
        <v/>
      </c>
      <c r="E339" s="75">
        <f>IFERROR(D339/C339*100,0)</f>
        <v/>
      </c>
    </row>
    <row r="340" customFormat="1" s="1">
      <c r="A340" s="22" t="n">
        <v>20501</v>
      </c>
      <c r="B340" s="83" t="inlineStr">
        <is>
          <t xml:space="preserve">    教育管理事务</t>
        </is>
      </c>
      <c r="C340" s="73">
        <f>SUM(C341:C344)</f>
        <v/>
      </c>
      <c r="D340" s="74">
        <f>SUM(D341:D344)</f>
        <v/>
      </c>
      <c r="E340" s="75">
        <f>IFERROR(D340/C340*100,0)</f>
        <v/>
      </c>
    </row>
    <row r="341" customFormat="1" s="1">
      <c r="A341" s="28" t="n">
        <v>2050101</v>
      </c>
      <c r="B341" s="77" t="inlineStr">
        <is>
          <t xml:space="preserve">      行政运行</t>
        </is>
      </c>
      <c r="C341" s="78" t="n">
        <v>998.75</v>
      </c>
      <c r="D341" s="79" t="n">
        <v>1165.39</v>
      </c>
      <c r="E341" s="75">
        <f>IFERROR(D341/C341*100,0)</f>
        <v/>
      </c>
    </row>
    <row r="342" customFormat="1" s="1">
      <c r="A342" s="28" t="n">
        <v>2050102</v>
      </c>
      <c r="B342" s="77" t="inlineStr">
        <is>
          <t xml:space="preserve">      一般行政管理事务</t>
        </is>
      </c>
      <c r="C342" s="78" t="n"/>
      <c r="D342" s="79" t="n"/>
      <c r="E342" s="75">
        <f>IFERROR(D342/C342*100,0)</f>
        <v/>
      </c>
    </row>
    <row r="343" customFormat="1" s="1">
      <c r="A343" s="28" t="n">
        <v>2050103</v>
      </c>
      <c r="B343" s="77" t="inlineStr">
        <is>
          <t xml:space="preserve">      机关服务</t>
        </is>
      </c>
      <c r="C343" s="78" t="n"/>
      <c r="D343" s="79" t="n"/>
      <c r="E343" s="75">
        <f>IFERROR(D343/C343*100,0)</f>
        <v/>
      </c>
    </row>
    <row r="344" ht="27" customFormat="1" customHeight="1" s="1">
      <c r="A344" s="28" t="n">
        <v>2050199</v>
      </c>
      <c r="B344" s="84" t="inlineStr">
        <is>
          <t xml:space="preserve">      其他教育管理事务支出</t>
        </is>
      </c>
      <c r="C344" s="78" t="n">
        <v>115.33</v>
      </c>
      <c r="D344" s="79" t="n">
        <v>899.2</v>
      </c>
      <c r="E344" s="75">
        <f>IFERROR(D344/C344*100,0)</f>
        <v/>
      </c>
    </row>
    <row r="345" customFormat="1" s="1">
      <c r="A345" s="22" t="n">
        <v>20502</v>
      </c>
      <c r="B345" s="76" t="inlineStr">
        <is>
          <t xml:space="preserve">    普通教育</t>
        </is>
      </c>
      <c r="C345" s="73">
        <f>SUM(C346:C351)</f>
        <v/>
      </c>
      <c r="D345" s="74">
        <f>SUM(D346:D351)</f>
        <v/>
      </c>
      <c r="E345" s="75">
        <f>IFERROR(D345/C345*100,0)</f>
        <v/>
      </c>
    </row>
    <row r="346" customFormat="1" s="1">
      <c r="A346" s="28" t="n">
        <v>2050201</v>
      </c>
      <c r="B346" s="77" t="inlineStr">
        <is>
          <t xml:space="preserve">      学前教育</t>
        </is>
      </c>
      <c r="C346" s="78" t="n">
        <v>5187.31</v>
      </c>
      <c r="D346" s="79" t="n">
        <v>5320</v>
      </c>
      <c r="E346" s="75">
        <f>IFERROR(D346/C346*100,0)</f>
        <v/>
      </c>
    </row>
    <row r="347" customFormat="1" s="1">
      <c r="A347" s="28" t="n">
        <v>2050202</v>
      </c>
      <c r="B347" s="77" t="inlineStr">
        <is>
          <t xml:space="preserve">      小学教育</t>
        </is>
      </c>
      <c r="C347" s="78" t="n">
        <v>23712.79</v>
      </c>
      <c r="D347" s="79" t="n">
        <v>28550.44</v>
      </c>
      <c r="E347" s="75">
        <f>IFERROR(D347/C347*100,0)</f>
        <v/>
      </c>
    </row>
    <row r="348" customFormat="1" s="1">
      <c r="A348" s="28" t="n">
        <v>2050203</v>
      </c>
      <c r="B348" s="80" t="inlineStr">
        <is>
          <t xml:space="preserve">      初中教育</t>
        </is>
      </c>
      <c r="C348" s="78" t="n">
        <v>17570.84</v>
      </c>
      <c r="D348" s="79" t="n">
        <v>24857.16</v>
      </c>
      <c r="E348" s="75">
        <f>IFERROR(D348/C348*100,0)</f>
        <v/>
      </c>
    </row>
    <row r="349" customFormat="1" s="1">
      <c r="A349" s="28" t="n">
        <v>2050204</v>
      </c>
      <c r="B349" s="80" t="inlineStr">
        <is>
          <t xml:space="preserve">      高中教育</t>
        </is>
      </c>
      <c r="C349" s="78" t="n">
        <v>8804.290000000001</v>
      </c>
      <c r="D349" s="79" t="n">
        <v>12598.5</v>
      </c>
      <c r="E349" s="75">
        <f>IFERROR(D349/C349*100,0)</f>
        <v/>
      </c>
    </row>
    <row r="350" customFormat="1" s="1">
      <c r="A350" s="28" t="n">
        <v>2050205</v>
      </c>
      <c r="B350" s="80" t="inlineStr">
        <is>
          <t xml:space="preserve">      高等教育</t>
        </is>
      </c>
      <c r="C350" s="78" t="n"/>
      <c r="D350" s="79" t="n"/>
      <c r="E350" s="75">
        <f>IFERROR(D350/C350*100,0)</f>
        <v/>
      </c>
    </row>
    <row r="351" customFormat="1" s="1">
      <c r="A351" s="28" t="n">
        <v>2050299</v>
      </c>
      <c r="B351" s="77" t="inlineStr">
        <is>
          <t xml:space="preserve">      其他普通教育支出</t>
        </is>
      </c>
      <c r="C351" s="78" t="n">
        <v>24966.42</v>
      </c>
      <c r="D351" s="79" t="n">
        <v>32111.09</v>
      </c>
      <c r="E351" s="75">
        <f>IFERROR(D351/C351*100,0)</f>
        <v/>
      </c>
    </row>
    <row r="352" customFormat="1" s="1">
      <c r="A352" s="22" t="n">
        <v>20503</v>
      </c>
      <c r="B352" s="76" t="inlineStr">
        <is>
          <t xml:space="preserve">    职业教育</t>
        </is>
      </c>
      <c r="C352" s="73">
        <f>SUM(C353:C357)</f>
        <v/>
      </c>
      <c r="D352" s="74">
        <f>SUM(D353:D357)</f>
        <v/>
      </c>
      <c r="E352" s="75">
        <f>IFERROR(D352/C352*100,0)</f>
        <v/>
      </c>
    </row>
    <row r="353" customFormat="1" s="1">
      <c r="A353" s="28" t="n">
        <v>2050301</v>
      </c>
      <c r="B353" s="77" t="inlineStr">
        <is>
          <t xml:space="preserve">      初等职业教育</t>
        </is>
      </c>
      <c r="C353" s="78" t="n">
        <v>2177.87</v>
      </c>
      <c r="D353" s="79" t="n">
        <v>3027.76</v>
      </c>
      <c r="E353" s="75">
        <f>IFERROR(D353/C353*100,0)</f>
        <v/>
      </c>
    </row>
    <row r="354" customFormat="1" s="1">
      <c r="A354" s="28" t="n">
        <v>2050302</v>
      </c>
      <c r="B354" s="77" t="inlineStr">
        <is>
          <t xml:space="preserve">      中等职业教育</t>
        </is>
      </c>
      <c r="C354" s="78" t="n">
        <v>1482.53</v>
      </c>
      <c r="D354" s="79" t="n">
        <v>3492.91</v>
      </c>
      <c r="E354" s="75">
        <f>IFERROR(D354/C354*100,0)</f>
        <v/>
      </c>
    </row>
    <row r="355" customFormat="1" s="1">
      <c r="A355" s="28" t="n">
        <v>2050303</v>
      </c>
      <c r="B355" s="77" t="inlineStr">
        <is>
          <t xml:space="preserve">      技校教育</t>
        </is>
      </c>
      <c r="C355" s="78" t="n"/>
      <c r="D355" s="79" t="n"/>
      <c r="E355" s="75">
        <f>IFERROR(D355/C355*100,0)</f>
        <v/>
      </c>
    </row>
    <row r="356" customFormat="1" s="1">
      <c r="A356" s="28" t="n">
        <v>2050305</v>
      </c>
      <c r="B356" s="80" t="inlineStr">
        <is>
          <t xml:space="preserve">      高等职业教育</t>
        </is>
      </c>
      <c r="C356" s="78" t="n">
        <v>497.25</v>
      </c>
      <c r="D356" s="79" t="n">
        <v>158.5</v>
      </c>
      <c r="E356" s="75">
        <f>IFERROR(D356/C356*100,0)</f>
        <v/>
      </c>
    </row>
    <row r="357" customFormat="1" s="1">
      <c r="A357" s="28" t="n">
        <v>2050399</v>
      </c>
      <c r="B357" s="80" t="inlineStr">
        <is>
          <t xml:space="preserve">      其他职业教育支出</t>
        </is>
      </c>
      <c r="C357" s="78" t="n"/>
      <c r="D357" s="79" t="n"/>
      <c r="E357" s="75">
        <f>IFERROR(D357/C357*100,0)</f>
        <v/>
      </c>
    </row>
    <row r="358" customFormat="1" s="1">
      <c r="A358" s="22" t="n">
        <v>20504</v>
      </c>
      <c r="B358" s="23" t="inlineStr">
        <is>
          <t xml:space="preserve">    成人教育</t>
        </is>
      </c>
      <c r="C358" s="73">
        <f>SUM(C359:C363)</f>
        <v/>
      </c>
      <c r="D358" s="74">
        <f>SUM(D359:D363)</f>
        <v/>
      </c>
      <c r="E358" s="75">
        <f>IFERROR(D358/C358*100,0)</f>
        <v/>
      </c>
    </row>
    <row r="359" customFormat="1" s="1">
      <c r="A359" s="28" t="n">
        <v>2050401</v>
      </c>
      <c r="B359" s="77" t="inlineStr">
        <is>
          <t xml:space="preserve">      成人初等教育</t>
        </is>
      </c>
      <c r="C359" s="78" t="n"/>
      <c r="D359" s="79" t="n"/>
      <c r="E359" s="75">
        <f>IFERROR(D359/C359*100,0)</f>
        <v/>
      </c>
    </row>
    <row r="360" customFormat="1" s="1">
      <c r="A360" s="28" t="n">
        <v>2050402</v>
      </c>
      <c r="B360" s="77" t="inlineStr">
        <is>
          <t xml:space="preserve">      成人中等教育</t>
        </is>
      </c>
      <c r="C360" s="78" t="n"/>
      <c r="D360" s="79" t="n"/>
      <c r="E360" s="75">
        <f>IFERROR(D360/C360*100,0)</f>
        <v/>
      </c>
    </row>
    <row r="361" customFormat="1" s="1">
      <c r="A361" s="28" t="n">
        <v>2050403</v>
      </c>
      <c r="B361" s="77" t="inlineStr">
        <is>
          <t xml:space="preserve">      成人高等教育</t>
        </is>
      </c>
      <c r="C361" s="78" t="n"/>
      <c r="D361" s="79" t="n"/>
      <c r="E361" s="75">
        <f>IFERROR(D361/C361*100,0)</f>
        <v/>
      </c>
    </row>
    <row r="362" customFormat="1" s="1">
      <c r="A362" s="28" t="n">
        <v>2050404</v>
      </c>
      <c r="B362" s="80" t="inlineStr">
        <is>
          <t xml:space="preserve">      成人广播电视教育</t>
        </is>
      </c>
      <c r="C362" s="78" t="n"/>
      <c r="D362" s="79" t="n"/>
      <c r="E362" s="75">
        <f>IFERROR(D362/C362*100,0)</f>
        <v/>
      </c>
    </row>
    <row r="363" customFormat="1" s="1">
      <c r="A363" s="28" t="n">
        <v>2050499</v>
      </c>
      <c r="B363" s="80" t="inlineStr">
        <is>
          <t xml:space="preserve">      其他成人教育支出</t>
        </is>
      </c>
      <c r="C363" s="78" t="n"/>
      <c r="D363" s="79" t="n"/>
      <c r="E363" s="75">
        <f>IFERROR(D363/C363*100,0)</f>
        <v/>
      </c>
    </row>
    <row r="364" customFormat="1" s="1">
      <c r="A364" s="22" t="n">
        <v>20505</v>
      </c>
      <c r="B364" s="83" t="inlineStr">
        <is>
          <t xml:space="preserve">    广播电视教育</t>
        </is>
      </c>
      <c r="C364" s="73">
        <f>SUM(C365:C367)</f>
        <v/>
      </c>
      <c r="D364" s="74">
        <f>SUM(D365:D367)</f>
        <v/>
      </c>
      <c r="E364" s="75">
        <f>IFERROR(D364/C364*100,0)</f>
        <v/>
      </c>
    </row>
    <row r="365" customFormat="1" s="1">
      <c r="A365" s="28" t="n">
        <v>2050501</v>
      </c>
      <c r="B365" s="77" t="inlineStr">
        <is>
          <t xml:space="preserve">      广播电视学校</t>
        </is>
      </c>
      <c r="C365" s="78" t="n"/>
      <c r="D365" s="79" t="n"/>
      <c r="E365" s="75">
        <f>IFERROR(D365/C365*100,0)</f>
        <v/>
      </c>
    </row>
    <row r="366" customFormat="1" s="1">
      <c r="A366" s="28" t="n">
        <v>2050502</v>
      </c>
      <c r="B366" s="77" t="inlineStr">
        <is>
          <t xml:space="preserve">      教育电视台</t>
        </is>
      </c>
      <c r="C366" s="78" t="n"/>
      <c r="D366" s="79" t="n"/>
      <c r="E366" s="75">
        <f>IFERROR(D366/C366*100,0)</f>
        <v/>
      </c>
    </row>
    <row r="367" ht="27" customFormat="1" customHeight="1" s="1">
      <c r="A367" s="28" t="n">
        <v>2050599</v>
      </c>
      <c r="B367" s="77" t="inlineStr">
        <is>
          <t xml:space="preserve">      其他广播电视教育支出</t>
        </is>
      </c>
      <c r="C367" s="78" t="n"/>
      <c r="D367" s="79" t="n"/>
      <c r="E367" s="75">
        <f>IFERROR(D367/C367*100,0)</f>
        <v/>
      </c>
    </row>
    <row r="368" customFormat="1" s="1">
      <c r="A368" s="22" t="n">
        <v>20506</v>
      </c>
      <c r="B368" s="83" t="inlineStr">
        <is>
          <t xml:space="preserve">    留学教育</t>
        </is>
      </c>
      <c r="C368" s="73">
        <f>SUM(C369:C371)</f>
        <v/>
      </c>
      <c r="D368" s="74">
        <f>SUM(D369:D371)</f>
        <v/>
      </c>
      <c r="E368" s="75">
        <f>IFERROR(D368/C368*100,0)</f>
        <v/>
      </c>
    </row>
    <row r="369" customFormat="1" s="1">
      <c r="A369" s="28" t="n">
        <v>2050601</v>
      </c>
      <c r="B369" s="80" t="inlineStr">
        <is>
          <t xml:space="preserve">      出国留学教育</t>
        </is>
      </c>
      <c r="C369" s="78" t="n"/>
      <c r="D369" s="79" t="n"/>
      <c r="E369" s="75">
        <f>IFERROR(D369/C369*100,0)</f>
        <v/>
      </c>
    </row>
    <row r="370" customFormat="1" s="1">
      <c r="A370" s="28" t="n">
        <v>2050602</v>
      </c>
      <c r="B370" s="80" t="inlineStr">
        <is>
          <t xml:space="preserve">      来华留学教育</t>
        </is>
      </c>
      <c r="C370" s="78" t="n"/>
      <c r="D370" s="79" t="n"/>
      <c r="E370" s="75">
        <f>IFERROR(D370/C370*100,0)</f>
        <v/>
      </c>
    </row>
    <row r="371" customFormat="1" s="1">
      <c r="A371" s="28" t="n">
        <v>2050699</v>
      </c>
      <c r="B371" s="33" t="inlineStr">
        <is>
          <t xml:space="preserve">      其他留学教育支出</t>
        </is>
      </c>
      <c r="C371" s="78" t="n"/>
      <c r="D371" s="79" t="n"/>
      <c r="E371" s="75">
        <f>IFERROR(D371/C371*100,0)</f>
        <v/>
      </c>
    </row>
    <row r="372" customFormat="1" s="1">
      <c r="A372" s="22" t="n">
        <v>20507</v>
      </c>
      <c r="B372" s="76" t="inlineStr">
        <is>
          <t xml:space="preserve">    特殊教育</t>
        </is>
      </c>
      <c r="C372" s="73">
        <f>SUM(C373:C375)</f>
        <v/>
      </c>
      <c r="D372" s="74">
        <f>SUM(D373:D375)</f>
        <v/>
      </c>
      <c r="E372" s="75">
        <f>IFERROR(D372/C372*100,0)</f>
        <v/>
      </c>
    </row>
    <row r="373" customFormat="1" s="1">
      <c r="A373" s="28" t="n">
        <v>2050701</v>
      </c>
      <c r="B373" s="77" t="inlineStr">
        <is>
          <t xml:space="preserve">      特殊学校教育</t>
        </is>
      </c>
      <c r="C373" s="78" t="n"/>
      <c r="D373" s="79" t="n"/>
      <c r="E373" s="75">
        <f>IFERROR(D373/C373*100,0)</f>
        <v/>
      </c>
    </row>
    <row r="374" customFormat="1" s="1">
      <c r="A374" s="28" t="n">
        <v>2050702</v>
      </c>
      <c r="B374" s="77" t="inlineStr">
        <is>
          <t xml:space="preserve">      工读学校教育</t>
        </is>
      </c>
      <c r="C374" s="78" t="n"/>
      <c r="D374" s="79" t="n"/>
      <c r="E374" s="75">
        <f>IFERROR(D374/C374*100,0)</f>
        <v/>
      </c>
    </row>
    <row r="375" customFormat="1" s="1">
      <c r="A375" s="28" t="n">
        <v>2050799</v>
      </c>
      <c r="B375" s="80" t="inlineStr">
        <is>
          <t xml:space="preserve">      其他特殊教育支出</t>
        </is>
      </c>
      <c r="C375" s="78" t="n">
        <v>26.66</v>
      </c>
      <c r="D375" s="79" t="n">
        <v>33.6</v>
      </c>
      <c r="E375" s="75">
        <f>IFERROR(D375/C375*100,0)</f>
        <v/>
      </c>
    </row>
    <row r="376" customFormat="1" s="1">
      <c r="A376" s="22" t="n">
        <v>20508</v>
      </c>
      <c r="B376" s="83" t="inlineStr">
        <is>
          <t xml:space="preserve">    进修及培训</t>
        </is>
      </c>
      <c r="C376" s="73">
        <f>SUM(C377:C381)</f>
        <v/>
      </c>
      <c r="D376" s="74">
        <f>SUM(D377:D381)</f>
        <v/>
      </c>
      <c r="E376" s="75">
        <f>IFERROR(D376/C376*100,0)</f>
        <v/>
      </c>
    </row>
    <row r="377" customFormat="1" s="1">
      <c r="A377" s="28" t="n">
        <v>2050801</v>
      </c>
      <c r="B377" s="80" t="inlineStr">
        <is>
          <t xml:space="preserve">      教师进修</t>
        </is>
      </c>
      <c r="C377" s="78" t="n"/>
      <c r="D377" s="79" t="n"/>
      <c r="E377" s="75">
        <f>IFERROR(D377/C377*100,0)</f>
        <v/>
      </c>
    </row>
    <row r="378" customFormat="1" s="1">
      <c r="A378" s="28" t="n">
        <v>2050802</v>
      </c>
      <c r="B378" s="77" t="inlineStr">
        <is>
          <t xml:space="preserve">      干部教育</t>
        </is>
      </c>
      <c r="C378" s="78" t="n">
        <v>225.34</v>
      </c>
      <c r="D378" s="79" t="n">
        <v>264.39</v>
      </c>
      <c r="E378" s="75">
        <f>IFERROR(D378/C378*100,0)</f>
        <v/>
      </c>
    </row>
    <row r="379" customFormat="1" s="1">
      <c r="A379" s="28" t="n">
        <v>2050803</v>
      </c>
      <c r="B379" s="77" t="inlineStr">
        <is>
          <t xml:space="preserve">      培训支出</t>
        </is>
      </c>
      <c r="C379" s="78" t="n"/>
      <c r="D379" s="79" t="n"/>
      <c r="E379" s="75">
        <f>IFERROR(D379/C379*100,0)</f>
        <v/>
      </c>
    </row>
    <row r="380" customFormat="1" s="1">
      <c r="A380" s="28" t="n">
        <v>2050804</v>
      </c>
      <c r="B380" s="77" t="inlineStr">
        <is>
          <t xml:space="preserve">      退役士兵能力提升</t>
        </is>
      </c>
      <c r="C380" s="78" t="n"/>
      <c r="D380" s="79" t="n"/>
      <c r="E380" s="75">
        <f>IFERROR(D380/C380*100,0)</f>
        <v/>
      </c>
    </row>
    <row r="381" customFormat="1" s="1">
      <c r="A381" s="28" t="n">
        <v>2050899</v>
      </c>
      <c r="B381" s="77" t="inlineStr">
        <is>
          <t xml:space="preserve">      其他进修及培训</t>
        </is>
      </c>
      <c r="C381" s="78" t="n">
        <v>4.2</v>
      </c>
      <c r="D381" s="79" t="n">
        <v>21.7</v>
      </c>
      <c r="E381" s="75">
        <f>IFERROR(D381/C381*100,0)</f>
        <v/>
      </c>
    </row>
    <row r="382" customFormat="1" s="1">
      <c r="A382" s="22" t="n">
        <v>20509</v>
      </c>
      <c r="B382" s="76" t="inlineStr">
        <is>
          <t xml:space="preserve">    教育费附加安排的支出</t>
        </is>
      </c>
      <c r="C382" s="73">
        <f>SUM(C383:C388)</f>
        <v/>
      </c>
      <c r="D382" s="74">
        <f>SUM(D383:D388)</f>
        <v/>
      </c>
      <c r="E382" s="75">
        <f>IFERROR(D382/C382*100,0)</f>
        <v/>
      </c>
    </row>
    <row r="383" customFormat="1" s="1">
      <c r="A383" s="28" t="n">
        <v>2050901</v>
      </c>
      <c r="B383" s="80" t="inlineStr">
        <is>
          <t xml:space="preserve">      农村中小学校舍建设</t>
        </is>
      </c>
      <c r="C383" s="78" t="n"/>
      <c r="D383" s="79" t="n"/>
      <c r="E383" s="75">
        <f>IFERROR(D383/C383*100,0)</f>
        <v/>
      </c>
    </row>
    <row r="384" customFormat="1" s="1">
      <c r="A384" s="28" t="n">
        <v>2050902</v>
      </c>
      <c r="B384" s="80" t="inlineStr">
        <is>
          <t xml:space="preserve">      农村中小学教学设施</t>
        </is>
      </c>
      <c r="C384" s="78" t="n"/>
      <c r="D384" s="79" t="n"/>
      <c r="E384" s="75">
        <f>IFERROR(D384/C384*100,0)</f>
        <v/>
      </c>
    </row>
    <row r="385" customFormat="1" s="1">
      <c r="A385" s="28" t="n">
        <v>2050903</v>
      </c>
      <c r="B385" s="80" t="inlineStr">
        <is>
          <t xml:space="preserve">      城市中小学校舍建设</t>
        </is>
      </c>
      <c r="C385" s="78" t="n"/>
      <c r="D385" s="79" t="n"/>
      <c r="E385" s="75">
        <f>IFERROR(D385/C385*100,0)</f>
        <v/>
      </c>
    </row>
    <row r="386" customFormat="1" s="1">
      <c r="A386" s="28" t="n">
        <v>2050904</v>
      </c>
      <c r="B386" s="33" t="inlineStr">
        <is>
          <t xml:space="preserve">      城市中小学教学设施</t>
        </is>
      </c>
      <c r="C386" s="78" t="n"/>
      <c r="D386" s="79" t="n">
        <v>260</v>
      </c>
      <c r="E386" s="75">
        <f>IFERROR(D386/C386*100,0)</f>
        <v/>
      </c>
    </row>
    <row r="387" ht="27" customFormat="1" customHeight="1" s="1">
      <c r="A387" s="28" t="n">
        <v>2050905</v>
      </c>
      <c r="B387" s="77" t="inlineStr">
        <is>
          <t xml:space="preserve">      中等职业学校教学设施</t>
        </is>
      </c>
      <c r="C387" s="78" t="n"/>
      <c r="D387" s="79" t="n"/>
      <c r="E387" s="75">
        <f>IFERROR(D387/C387*100,0)</f>
        <v/>
      </c>
    </row>
    <row r="388" ht="27" customFormat="1" customHeight="1" s="1">
      <c r="A388" s="28" t="n">
        <v>2050999</v>
      </c>
      <c r="B388" s="77" t="inlineStr">
        <is>
          <t xml:space="preserve">      其他教育费附加安排的支出</t>
        </is>
      </c>
      <c r="C388" s="78" t="n">
        <v>733.96</v>
      </c>
      <c r="D388" s="79" t="n">
        <v>1321.2</v>
      </c>
      <c r="E388" s="75">
        <f>IFERROR(D388/C388*100,0)</f>
        <v/>
      </c>
    </row>
    <row r="389" customFormat="1" s="1">
      <c r="A389" s="50" t="n">
        <v>20599</v>
      </c>
      <c r="B389" s="93" t="inlineStr">
        <is>
          <t xml:space="preserve">    其他教育支出</t>
        </is>
      </c>
      <c r="C389" s="73" t="n">
        <v>102.9</v>
      </c>
      <c r="D389" s="74" t="n">
        <v>93.95</v>
      </c>
      <c r="E389" s="75">
        <f>IFERROR(D389/C389*100,0)</f>
        <v/>
      </c>
    </row>
    <row r="390" customFormat="1" s="1">
      <c r="A390" s="22" t="n">
        <v>206</v>
      </c>
      <c r="B390" s="23" t="inlineStr">
        <is>
          <t>科学技术支出</t>
        </is>
      </c>
      <c r="C390" s="73">
        <f>C391+C396+C405+C411+C416+C421+C426+C433+C437+C441</f>
        <v/>
      </c>
      <c r="D390" s="74">
        <f>D391+D396+D405+D411+D416+D421+D426+D433+D437+D441</f>
        <v/>
      </c>
      <c r="E390" s="75">
        <f>IFERROR(D390/C390*100,0)</f>
        <v/>
      </c>
    </row>
    <row r="391" customFormat="1" s="1">
      <c r="A391" s="22" t="n">
        <v>20601</v>
      </c>
      <c r="B391" s="83" t="inlineStr">
        <is>
          <t xml:space="preserve">    科学技术管理事务</t>
        </is>
      </c>
      <c r="C391" s="73">
        <f>SUM(C392:C395)</f>
        <v/>
      </c>
      <c r="D391" s="74">
        <f>SUM(D392:D395)</f>
        <v/>
      </c>
      <c r="E391" s="75">
        <f>IFERROR(D391/C391*100,0)</f>
        <v/>
      </c>
    </row>
    <row r="392" customFormat="1" s="1">
      <c r="A392" s="28" t="n">
        <v>2060101</v>
      </c>
      <c r="B392" s="77" t="inlineStr">
        <is>
          <t xml:space="preserve">      行政运行</t>
        </is>
      </c>
      <c r="C392" s="78" t="n">
        <v>102.02</v>
      </c>
      <c r="D392" s="79" t="n">
        <v>136.4</v>
      </c>
      <c r="E392" s="75">
        <f>IFERROR(D392/C392*100,0)</f>
        <v/>
      </c>
    </row>
    <row r="393" customFormat="1" s="1">
      <c r="A393" s="28" t="n">
        <v>2060102</v>
      </c>
      <c r="B393" s="77" t="inlineStr">
        <is>
          <t xml:space="preserve">      一般行政管理事务</t>
        </is>
      </c>
      <c r="C393" s="78" t="n"/>
      <c r="D393" s="79" t="n"/>
      <c r="E393" s="75">
        <f>IFERROR(D393/C393*100,0)</f>
        <v/>
      </c>
    </row>
    <row r="394" customFormat="1" s="1">
      <c r="A394" s="28" t="n">
        <v>2060103</v>
      </c>
      <c r="B394" s="77" t="inlineStr">
        <is>
          <t xml:space="preserve">      机关服务</t>
        </is>
      </c>
      <c r="C394" s="78" t="n"/>
      <c r="D394" s="79" t="n"/>
      <c r="E394" s="75">
        <f>IFERROR(D394/C394*100,0)</f>
        <v/>
      </c>
    </row>
    <row r="395" ht="27" customFormat="1" customHeight="1" s="1">
      <c r="A395" s="28" t="n">
        <v>2060199</v>
      </c>
      <c r="B395" s="80" t="inlineStr">
        <is>
          <t xml:space="preserve">      其他科学技术管理事务支出</t>
        </is>
      </c>
      <c r="C395" s="78" t="n">
        <v>5.63</v>
      </c>
      <c r="D395" s="79" t="n">
        <v>5.63</v>
      </c>
      <c r="E395" s="75">
        <f>IFERROR(D395/C395*100,0)</f>
        <v/>
      </c>
    </row>
    <row r="396" customFormat="1" s="1">
      <c r="A396" s="22" t="n">
        <v>20602</v>
      </c>
      <c r="B396" s="76" t="inlineStr">
        <is>
          <t xml:space="preserve">    基础研究</t>
        </is>
      </c>
      <c r="C396" s="73">
        <f>SUM(C397:C404)</f>
        <v/>
      </c>
      <c r="D396" s="74">
        <f>SUM(D397:D404)</f>
        <v/>
      </c>
      <c r="E396" s="75">
        <f>IFERROR(D396/C396*100,0)</f>
        <v/>
      </c>
    </row>
    <row r="397" customFormat="1" s="1">
      <c r="A397" s="28" t="n">
        <v>2060201</v>
      </c>
      <c r="B397" s="77" t="inlineStr">
        <is>
          <t xml:space="preserve">      机构运行</t>
        </is>
      </c>
      <c r="C397" s="78" t="n"/>
      <c r="D397" s="79" t="n"/>
      <c r="E397" s="75">
        <f>IFERROR(D397/C397*100,0)</f>
        <v/>
      </c>
    </row>
    <row r="398" customFormat="1" s="1">
      <c r="A398" s="28" t="n">
        <v>2060203</v>
      </c>
      <c r="B398" s="33" t="inlineStr">
        <is>
          <t xml:space="preserve">      自然科学基金</t>
        </is>
      </c>
      <c r="C398" s="78" t="n"/>
      <c r="D398" s="79" t="n"/>
      <c r="E398" s="75">
        <f>IFERROR(D398/C398*100,0)</f>
        <v/>
      </c>
    </row>
    <row r="399" customFormat="1" s="1">
      <c r="A399" s="28" t="n">
        <v>2060204</v>
      </c>
      <c r="B399" s="77" t="inlineStr">
        <is>
          <t xml:space="preserve">      实验室及相关设施</t>
        </is>
      </c>
      <c r="C399" s="78" t="n"/>
      <c r="D399" s="79" t="n"/>
      <c r="E399" s="75">
        <f>IFERROR(D399/C399*100,0)</f>
        <v/>
      </c>
    </row>
    <row r="400" customFormat="1" s="1">
      <c r="A400" s="28" t="n">
        <v>2060205</v>
      </c>
      <c r="B400" s="77" t="inlineStr">
        <is>
          <t xml:space="preserve">      重大科学工程</t>
        </is>
      </c>
      <c r="C400" s="78" t="n"/>
      <c r="D400" s="79" t="n"/>
      <c r="E400" s="75">
        <f>IFERROR(D400/C400*100,0)</f>
        <v/>
      </c>
    </row>
    <row r="401" customFormat="1" s="1">
      <c r="A401" s="28" t="n">
        <v>2060206</v>
      </c>
      <c r="B401" s="77" t="inlineStr">
        <is>
          <t xml:space="preserve">      专项基础科研</t>
        </is>
      </c>
      <c r="C401" s="78" t="n"/>
      <c r="D401" s="79" t="n"/>
      <c r="E401" s="75">
        <f>IFERROR(D401/C401*100,0)</f>
        <v/>
      </c>
    </row>
    <row r="402" customFormat="1" s="1">
      <c r="A402" s="28" t="n">
        <v>2060207</v>
      </c>
      <c r="B402" s="80" t="inlineStr">
        <is>
          <t xml:space="preserve">      专项技术基础</t>
        </is>
      </c>
      <c r="C402" s="78" t="n"/>
      <c r="D402" s="79" t="n"/>
      <c r="E402" s="75">
        <f>IFERROR(D402/C402*100,0)</f>
        <v/>
      </c>
    </row>
    <row r="403" customFormat="1" s="1">
      <c r="A403" s="28" t="n">
        <v>2060208</v>
      </c>
      <c r="B403" s="80" t="inlineStr">
        <is>
          <t xml:space="preserve">      科技人才队伍建设</t>
        </is>
      </c>
      <c r="C403" s="78" t="n"/>
      <c r="D403" s="79" t="n"/>
      <c r="E403" s="75">
        <f>IFERROR(D403/C403*100,0)</f>
        <v/>
      </c>
    </row>
    <row r="404" customFormat="1" s="1">
      <c r="A404" s="28" t="n">
        <v>2060299</v>
      </c>
      <c r="B404" s="80" t="inlineStr">
        <is>
          <t xml:space="preserve">      其他基础研究支出</t>
        </is>
      </c>
      <c r="C404" s="78" t="n"/>
      <c r="D404" s="79" t="n"/>
      <c r="E404" s="75">
        <f>IFERROR(D404/C404*100,0)</f>
        <v/>
      </c>
    </row>
    <row r="405" customFormat="1" s="1">
      <c r="A405" s="22" t="n">
        <v>20603</v>
      </c>
      <c r="B405" s="83" t="inlineStr">
        <is>
          <t xml:space="preserve">    应用研究</t>
        </is>
      </c>
      <c r="C405" s="73">
        <f>SUM(C406:C410)</f>
        <v/>
      </c>
      <c r="D405" s="74">
        <f>SUM(D406:D410)</f>
        <v/>
      </c>
      <c r="E405" s="75">
        <f>IFERROR(D405/C405*100,0)</f>
        <v/>
      </c>
    </row>
    <row r="406" customFormat="1" s="1">
      <c r="A406" s="28" t="n">
        <v>2060301</v>
      </c>
      <c r="B406" s="77" t="inlineStr">
        <is>
          <t xml:space="preserve">      机构运行</t>
        </is>
      </c>
      <c r="C406" s="78" t="n"/>
      <c r="D406" s="79" t="n"/>
      <c r="E406" s="75">
        <f>IFERROR(D406/C406*100,0)</f>
        <v/>
      </c>
    </row>
    <row r="407" customFormat="1" s="1">
      <c r="A407" s="28" t="n">
        <v>2060302</v>
      </c>
      <c r="B407" s="77" t="inlineStr">
        <is>
          <t xml:space="preserve">      社会公益研究</t>
        </is>
      </c>
      <c r="C407" s="78" t="n"/>
      <c r="D407" s="79" t="n"/>
      <c r="E407" s="75">
        <f>IFERROR(D407/C407*100,0)</f>
        <v/>
      </c>
    </row>
    <row r="408" customFormat="1" s="1">
      <c r="A408" s="28" t="n">
        <v>2060303</v>
      </c>
      <c r="B408" s="77" t="inlineStr">
        <is>
          <t xml:space="preserve">      高技术研究</t>
        </is>
      </c>
      <c r="C408" s="78" t="n"/>
      <c r="D408" s="79" t="n"/>
      <c r="E408" s="75">
        <f>IFERROR(D408/C408*100,0)</f>
        <v/>
      </c>
    </row>
    <row r="409" customFormat="1" s="1">
      <c r="A409" s="28" t="n">
        <v>2060304</v>
      </c>
      <c r="B409" s="80" t="inlineStr">
        <is>
          <t xml:space="preserve">      专项科研试制</t>
        </is>
      </c>
      <c r="C409" s="78" t="n"/>
      <c r="D409" s="79" t="n"/>
      <c r="E409" s="75">
        <f>IFERROR(D409/C409*100,0)</f>
        <v/>
      </c>
    </row>
    <row r="410" customFormat="1" s="1">
      <c r="A410" s="28" t="n">
        <v>2060399</v>
      </c>
      <c r="B410" s="80" t="inlineStr">
        <is>
          <t xml:space="preserve">      其他应用研究支出</t>
        </is>
      </c>
      <c r="C410" s="78" t="n"/>
      <c r="D410" s="79" t="n"/>
      <c r="E410" s="75">
        <f>IFERROR(D410/C410*100,0)</f>
        <v/>
      </c>
    </row>
    <row r="411" customFormat="1" s="1">
      <c r="A411" s="22" t="n">
        <v>20604</v>
      </c>
      <c r="B411" s="83" t="inlineStr">
        <is>
          <t xml:space="preserve">    技术研究与开发</t>
        </is>
      </c>
      <c r="C411" s="73">
        <f>SUM(C412:C415)</f>
        <v/>
      </c>
      <c r="D411" s="74">
        <f>SUM(D412:D415)</f>
        <v/>
      </c>
      <c r="E411" s="75">
        <f>IFERROR(D411/C411*100,0)</f>
        <v/>
      </c>
    </row>
    <row r="412" customFormat="1" s="1">
      <c r="A412" s="28" t="n">
        <v>2060401</v>
      </c>
      <c r="B412" s="33" t="inlineStr">
        <is>
          <t xml:space="preserve">      机构运行</t>
        </is>
      </c>
      <c r="C412" s="78" t="n"/>
      <c r="D412" s="79" t="n"/>
      <c r="E412" s="75">
        <f>IFERROR(D412/C412*100,0)</f>
        <v/>
      </c>
    </row>
    <row r="413" customFormat="1" s="1">
      <c r="A413" s="28" t="n">
        <v>2060404</v>
      </c>
      <c r="B413" s="77" t="inlineStr">
        <is>
          <t xml:space="preserve">      科技成果转化与扩散</t>
        </is>
      </c>
      <c r="C413" s="78" t="n">
        <v>1010</v>
      </c>
      <c r="D413" s="79" t="n">
        <v>2.5</v>
      </c>
      <c r="E413" s="75">
        <f>IFERROR(D413/C413*100,0)</f>
        <v/>
      </c>
    </row>
    <row r="414" customFormat="1" s="1">
      <c r="A414" s="28" t="n">
        <v>2060405</v>
      </c>
      <c r="B414" s="77" t="inlineStr">
        <is>
          <t xml:space="preserve">      共性技术研究与开发</t>
        </is>
      </c>
      <c r="C414" s="78" t="n">
        <v>168.13</v>
      </c>
      <c r="D414" s="79" t="n">
        <v>381.87</v>
      </c>
      <c r="E414" s="75">
        <f>IFERROR(D414/C414*100,0)</f>
        <v/>
      </c>
    </row>
    <row r="415" ht="27" customFormat="1" customHeight="1" s="1">
      <c r="A415" s="28" t="n">
        <v>2060499</v>
      </c>
      <c r="B415" s="80" t="inlineStr">
        <is>
          <t xml:space="preserve">      其他技术研究与开发支出</t>
        </is>
      </c>
      <c r="C415" s="78" t="n">
        <v>223.17</v>
      </c>
      <c r="D415" s="79" t="n">
        <v>27</v>
      </c>
      <c r="E415" s="75">
        <f>IFERROR(D415/C415*100,0)</f>
        <v/>
      </c>
    </row>
    <row r="416" customFormat="1" s="1">
      <c r="A416" s="22" t="n">
        <v>20605</v>
      </c>
      <c r="B416" s="83" t="inlineStr">
        <is>
          <t xml:space="preserve">    科技条件与服务</t>
        </is>
      </c>
      <c r="C416" s="73">
        <f>SUM(C417:C420)</f>
        <v/>
      </c>
      <c r="D416" s="74">
        <f>SUM(D417:D420)</f>
        <v/>
      </c>
      <c r="E416" s="75">
        <f>IFERROR(D416/C416*100,0)</f>
        <v/>
      </c>
    </row>
    <row r="417" customFormat="1" s="1">
      <c r="A417" s="28" t="n">
        <v>2060501</v>
      </c>
      <c r="B417" s="80" t="inlineStr">
        <is>
          <t xml:space="preserve">      机构运行</t>
        </is>
      </c>
      <c r="C417" s="78" t="n"/>
      <c r="D417" s="79" t="n"/>
      <c r="E417" s="75">
        <f>IFERROR(D417/C417*100,0)</f>
        <v/>
      </c>
    </row>
    <row r="418" customFormat="1" s="1">
      <c r="A418" s="28" t="n">
        <v>2060502</v>
      </c>
      <c r="B418" s="77" t="inlineStr">
        <is>
          <t xml:space="preserve">      技术创新服务体系</t>
        </is>
      </c>
      <c r="C418" s="78" t="n">
        <v>1000</v>
      </c>
      <c r="D418" s="79" t="n">
        <v>1211.08</v>
      </c>
      <c r="E418" s="75">
        <f>IFERROR(D418/C418*100,0)</f>
        <v/>
      </c>
    </row>
    <row r="419" customFormat="1" s="1">
      <c r="A419" s="28" t="n">
        <v>2060503</v>
      </c>
      <c r="B419" s="77" t="inlineStr">
        <is>
          <t xml:space="preserve">      科技条件专项</t>
        </is>
      </c>
      <c r="C419" s="78" t="n">
        <v>54.24</v>
      </c>
      <c r="D419" s="79" t="n">
        <v>10</v>
      </c>
      <c r="E419" s="75">
        <f>IFERROR(D419/C419*100,0)</f>
        <v/>
      </c>
    </row>
    <row r="420" ht="27" customFormat="1" customHeight="1" s="1">
      <c r="A420" s="28" t="n">
        <v>2060599</v>
      </c>
      <c r="B420" s="77" t="inlineStr">
        <is>
          <t xml:space="preserve">      其他科技条件与服务支出</t>
        </is>
      </c>
      <c r="C420" s="78" t="n">
        <v>47.3</v>
      </c>
      <c r="D420" s="79" t="n">
        <v>155.6</v>
      </c>
      <c r="E420" s="75">
        <f>IFERROR(D420/C420*100,0)</f>
        <v/>
      </c>
    </row>
    <row r="421" customFormat="1" s="1">
      <c r="A421" s="22" t="n">
        <v>20606</v>
      </c>
      <c r="B421" s="83" t="inlineStr">
        <is>
          <t xml:space="preserve">    社会科学</t>
        </is>
      </c>
      <c r="C421" s="73">
        <f>SUM(C422:C425)</f>
        <v/>
      </c>
      <c r="D421" s="74">
        <f>SUM(D422:D425)</f>
        <v/>
      </c>
      <c r="E421" s="75">
        <f>IFERROR(D421/C421*100,0)</f>
        <v/>
      </c>
    </row>
    <row r="422" customFormat="1" s="1">
      <c r="A422" s="28" t="n">
        <v>2060601</v>
      </c>
      <c r="B422" s="80" t="inlineStr">
        <is>
          <t xml:space="preserve">      社会科学研究机构</t>
        </is>
      </c>
      <c r="C422" s="78" t="n"/>
      <c r="D422" s="79" t="n"/>
      <c r="E422" s="75">
        <f>IFERROR(D422/C422*100,0)</f>
        <v/>
      </c>
    </row>
    <row r="423" customFormat="1" s="1">
      <c r="A423" s="28" t="n">
        <v>2060602</v>
      </c>
      <c r="B423" s="80" t="inlineStr">
        <is>
          <t xml:space="preserve">      社会科学研究</t>
        </is>
      </c>
      <c r="C423" s="78" t="n"/>
      <c r="D423" s="79" t="n"/>
      <c r="E423" s="75">
        <f>IFERROR(D423/C423*100,0)</f>
        <v/>
      </c>
    </row>
    <row r="424" customFormat="1" s="1">
      <c r="A424" s="28" t="n">
        <v>2060603</v>
      </c>
      <c r="B424" s="80" t="inlineStr">
        <is>
          <t xml:space="preserve">      社科基金支出</t>
        </is>
      </c>
      <c r="C424" s="78" t="n"/>
      <c r="D424" s="79" t="n"/>
      <c r="E424" s="75">
        <f>IFERROR(D424/C424*100,0)</f>
        <v/>
      </c>
    </row>
    <row r="425" customFormat="1" s="1">
      <c r="A425" s="28" t="n">
        <v>2060699</v>
      </c>
      <c r="B425" s="80" t="inlineStr">
        <is>
          <t xml:space="preserve">      其他社会科学支出</t>
        </is>
      </c>
      <c r="C425" s="78" t="n"/>
      <c r="D425" s="79" t="n"/>
      <c r="E425" s="75">
        <f>IFERROR(D425/C425*100,0)</f>
        <v/>
      </c>
    </row>
    <row r="426" customFormat="1" s="1">
      <c r="A426" s="22" t="n">
        <v>20607</v>
      </c>
      <c r="B426" s="76" t="inlineStr">
        <is>
          <t xml:space="preserve">    科学技术普及</t>
        </is>
      </c>
      <c r="C426" s="73">
        <f>SUM(C427:C432)</f>
        <v/>
      </c>
      <c r="D426" s="74">
        <f>SUM(D427:D432)</f>
        <v/>
      </c>
      <c r="E426" s="75">
        <f>IFERROR(D426/C426*100,0)</f>
        <v/>
      </c>
    </row>
    <row r="427" customFormat="1" s="1">
      <c r="A427" s="28" t="n">
        <v>2060701</v>
      </c>
      <c r="B427" s="77" t="inlineStr">
        <is>
          <t xml:space="preserve">      机构运行</t>
        </is>
      </c>
      <c r="C427" s="78" t="n">
        <v>88.45</v>
      </c>
      <c r="D427" s="79" t="n">
        <v>103.26</v>
      </c>
      <c r="E427" s="75">
        <f>IFERROR(D427/C427*100,0)</f>
        <v/>
      </c>
    </row>
    <row r="428" customFormat="1" s="1">
      <c r="A428" s="28" t="n">
        <v>2060702</v>
      </c>
      <c r="B428" s="80" t="inlineStr">
        <is>
          <t xml:space="preserve">      科普活动</t>
        </is>
      </c>
      <c r="C428" s="78" t="n">
        <v>27.82</v>
      </c>
      <c r="D428" s="79" t="n">
        <v>50.35</v>
      </c>
      <c r="E428" s="75">
        <f>IFERROR(D428/C428*100,0)</f>
        <v/>
      </c>
    </row>
    <row r="429" customFormat="1" s="1">
      <c r="A429" s="28" t="n">
        <v>2060703</v>
      </c>
      <c r="B429" s="80" t="inlineStr">
        <is>
          <t xml:space="preserve">      青少年科技活动</t>
        </is>
      </c>
      <c r="C429" s="78" t="n"/>
      <c r="D429" s="79" t="n"/>
      <c r="E429" s="75">
        <f>IFERROR(D429/C429*100,0)</f>
        <v/>
      </c>
    </row>
    <row r="430" customFormat="1" s="1">
      <c r="A430" s="28" t="n">
        <v>2060704</v>
      </c>
      <c r="B430" s="80" t="inlineStr">
        <is>
          <t xml:space="preserve">      学术交流活动</t>
        </is>
      </c>
      <c r="C430" s="78" t="n"/>
      <c r="D430" s="79" t="n"/>
      <c r="E430" s="75">
        <f>IFERROR(D430/C430*100,0)</f>
        <v/>
      </c>
    </row>
    <row r="431" customFormat="1" s="1">
      <c r="A431" s="28" t="n">
        <v>2060705</v>
      </c>
      <c r="B431" s="77" t="inlineStr">
        <is>
          <t xml:space="preserve">      科技馆站</t>
        </is>
      </c>
      <c r="C431" s="78" t="n"/>
      <c r="D431" s="79" t="n"/>
      <c r="E431" s="75">
        <f>IFERROR(D431/C431*100,0)</f>
        <v/>
      </c>
    </row>
    <row r="432" ht="27" customFormat="1" customHeight="1" s="1">
      <c r="A432" s="28" t="n">
        <v>2060799</v>
      </c>
      <c r="B432" s="77" t="inlineStr">
        <is>
          <t xml:space="preserve">      其他科学技术普及支出</t>
        </is>
      </c>
      <c r="C432" s="78" t="n">
        <v>38</v>
      </c>
      <c r="D432" s="79" t="n">
        <v>51.01</v>
      </c>
      <c r="E432" s="75">
        <f>IFERROR(D432/C432*100,0)</f>
        <v/>
      </c>
    </row>
    <row r="433" customFormat="1" s="1">
      <c r="A433" s="22" t="n">
        <v>20608</v>
      </c>
      <c r="B433" s="76" t="inlineStr">
        <is>
          <t xml:space="preserve">    科技交流与合作</t>
        </is>
      </c>
      <c r="C433" s="73">
        <f>SUM(C434:C436)</f>
        <v/>
      </c>
      <c r="D433" s="74">
        <f>SUM(D434:D436)</f>
        <v/>
      </c>
      <c r="E433" s="75">
        <f>IFERROR(D433/C433*100,0)</f>
        <v/>
      </c>
    </row>
    <row r="434" customFormat="1" s="1">
      <c r="A434" s="28" t="n">
        <v>2060801</v>
      </c>
      <c r="B434" s="80" t="inlineStr">
        <is>
          <t xml:space="preserve">      国际交流与合作</t>
        </is>
      </c>
      <c r="C434" s="78" t="n"/>
      <c r="D434" s="79" t="n"/>
      <c r="E434" s="75">
        <f>IFERROR(D434/C434*100,0)</f>
        <v/>
      </c>
    </row>
    <row r="435" customFormat="1" s="1">
      <c r="A435" s="28" t="n">
        <v>2060802</v>
      </c>
      <c r="B435" s="80" t="inlineStr">
        <is>
          <t xml:space="preserve">      重大科技合作项目</t>
        </is>
      </c>
      <c r="C435" s="78" t="n"/>
      <c r="D435" s="79" t="n"/>
      <c r="E435" s="75">
        <f>IFERROR(D435/C435*100,0)</f>
        <v/>
      </c>
    </row>
    <row r="436" ht="27" customFormat="1" customHeight="1" s="1">
      <c r="A436" s="28" t="n">
        <v>2060899</v>
      </c>
      <c r="B436" s="80" t="inlineStr">
        <is>
          <t xml:space="preserve">      其他科技交流与合作支出</t>
        </is>
      </c>
      <c r="C436" s="78" t="n"/>
      <c r="D436" s="79" t="n"/>
      <c r="E436" s="75">
        <f>IFERROR(D436/C436*100,0)</f>
        <v/>
      </c>
    </row>
    <row r="437" customFormat="1" s="1">
      <c r="A437" s="22" t="n">
        <v>20609</v>
      </c>
      <c r="B437" s="23" t="inlineStr">
        <is>
          <t xml:space="preserve">    科技重大项目</t>
        </is>
      </c>
      <c r="C437" s="73">
        <f>SUM(C438:C440)</f>
        <v/>
      </c>
      <c r="D437" s="74">
        <f>SUM(D438:D440)</f>
        <v/>
      </c>
      <c r="E437" s="75">
        <f>IFERROR(D437/C437*100,0)</f>
        <v/>
      </c>
    </row>
    <row r="438" customFormat="1" s="1">
      <c r="A438" s="28" t="n">
        <v>2060901</v>
      </c>
      <c r="B438" s="80" t="inlineStr">
        <is>
          <t xml:space="preserve">      科技重大专项</t>
        </is>
      </c>
      <c r="C438" s="78" t="n">
        <v>10</v>
      </c>
      <c r="D438" s="79" t="n">
        <v>10</v>
      </c>
      <c r="E438" s="75">
        <f>IFERROR(D438/C438*100,0)</f>
        <v/>
      </c>
    </row>
    <row r="439" customFormat="1" s="1">
      <c r="A439" s="28" t="n">
        <v>2060902</v>
      </c>
      <c r="B439" s="80" t="inlineStr">
        <is>
          <t xml:space="preserve">      重点研发计划</t>
        </is>
      </c>
      <c r="C439" s="78" t="n">
        <v>70</v>
      </c>
      <c r="D439" s="79" t="n">
        <v>70</v>
      </c>
      <c r="E439" s="75">
        <f>IFERROR(D439/C439*100,0)</f>
        <v/>
      </c>
    </row>
    <row r="440" customFormat="1" s="1">
      <c r="A440" s="28" t="n">
        <v>2060999</v>
      </c>
      <c r="B440" s="80" t="inlineStr">
        <is>
          <t xml:space="preserve">      其他科技重大项目</t>
        </is>
      </c>
      <c r="C440" s="78" t="n"/>
      <c r="D440" s="79" t="n"/>
      <c r="E440" s="75">
        <f>IFERROR(D440/C440*100,0)</f>
        <v/>
      </c>
    </row>
    <row r="441" customFormat="1" s="1">
      <c r="A441" s="22" t="n">
        <v>20699</v>
      </c>
      <c r="B441" s="76" t="inlineStr">
        <is>
          <t xml:space="preserve">    其他科学技术支出</t>
        </is>
      </c>
      <c r="C441" s="73">
        <f>SUM(C442:C445)</f>
        <v/>
      </c>
      <c r="D441" s="74">
        <f>SUM(D442:D445)</f>
        <v/>
      </c>
      <c r="E441" s="75">
        <f>IFERROR(D441/C441*100,0)</f>
        <v/>
      </c>
    </row>
    <row r="442" customFormat="1" s="1">
      <c r="A442" s="28" t="n">
        <v>2069901</v>
      </c>
      <c r="B442" s="77" t="inlineStr">
        <is>
          <t xml:space="preserve">      科技奖励</t>
        </is>
      </c>
      <c r="C442" s="78" t="n">
        <v>25</v>
      </c>
      <c r="D442" s="79" t="n">
        <v>10</v>
      </c>
      <c r="E442" s="75">
        <f>IFERROR(D442/C442*100,0)</f>
        <v/>
      </c>
    </row>
    <row r="443" customFormat="1" s="1">
      <c r="A443" s="28" t="n">
        <v>2069902</v>
      </c>
      <c r="B443" s="80" t="inlineStr">
        <is>
          <t xml:space="preserve">      核应急</t>
        </is>
      </c>
      <c r="C443" s="78" t="n"/>
      <c r="D443" s="79" t="n"/>
      <c r="E443" s="75">
        <f>IFERROR(D443/C443*100,0)</f>
        <v/>
      </c>
    </row>
    <row r="444" customFormat="1" s="1">
      <c r="A444" s="28" t="n">
        <v>2069903</v>
      </c>
      <c r="B444" s="80" t="inlineStr">
        <is>
          <t xml:space="preserve">      转制科研机构</t>
        </is>
      </c>
      <c r="C444" s="78" t="n"/>
      <c r="D444" s="79" t="n"/>
      <c r="E444" s="75">
        <f>IFERROR(D444/C444*100,0)</f>
        <v/>
      </c>
    </row>
    <row r="445" customFormat="1" s="1">
      <c r="A445" s="28" t="n">
        <v>2069999</v>
      </c>
      <c r="B445" s="80" t="inlineStr">
        <is>
          <t xml:space="preserve">      其他科学技术支出</t>
        </is>
      </c>
      <c r="C445" s="78" t="n">
        <v>14</v>
      </c>
      <c r="D445" s="79" t="n">
        <v>13.44</v>
      </c>
      <c r="E445" s="75">
        <f>IFERROR(D445/C445*100,0)</f>
        <v/>
      </c>
    </row>
    <row r="446" customFormat="1" s="1">
      <c r="A446" s="22" t="n">
        <v>207</v>
      </c>
      <c r="B446" s="23" t="inlineStr">
        <is>
          <t>文化旅游体育与传媒支出</t>
        </is>
      </c>
      <c r="C446" s="73">
        <f>C447+C463+C471+C482+C491+C499</f>
        <v/>
      </c>
      <c r="D446" s="74">
        <f>D447+D463+D471+D482+D491+D499</f>
        <v/>
      </c>
      <c r="E446" s="75">
        <f>IFERROR(D446/C446*100,0)</f>
        <v/>
      </c>
    </row>
    <row r="447" customFormat="1" s="1">
      <c r="A447" s="22" t="n">
        <v>20701</v>
      </c>
      <c r="B447" s="23" t="inlineStr">
        <is>
          <t xml:space="preserve">    文化和旅游</t>
        </is>
      </c>
      <c r="C447" s="73">
        <f>SUM(C448:C462)</f>
        <v/>
      </c>
      <c r="D447" s="74">
        <f>SUM(D448:D462)</f>
        <v/>
      </c>
      <c r="E447" s="75">
        <f>IFERROR(D447/C447*100,0)</f>
        <v/>
      </c>
    </row>
    <row r="448" customFormat="1" s="1">
      <c r="A448" s="28" t="n">
        <v>2070101</v>
      </c>
      <c r="B448" s="33" t="inlineStr">
        <is>
          <t xml:space="preserve">      行政运行</t>
        </is>
      </c>
      <c r="C448" s="78" t="n">
        <v>584.33</v>
      </c>
      <c r="D448" s="79" t="n">
        <v>564.7</v>
      </c>
      <c r="E448" s="75">
        <f>IFERROR(D448/C448*100,0)</f>
        <v/>
      </c>
    </row>
    <row r="449" customFormat="1" s="1">
      <c r="A449" s="28" t="n">
        <v>2070102</v>
      </c>
      <c r="B449" s="33" t="inlineStr">
        <is>
          <t xml:space="preserve">      一般行政管理事务</t>
        </is>
      </c>
      <c r="C449" s="78" t="n"/>
      <c r="D449" s="79" t="n"/>
      <c r="E449" s="75">
        <f>IFERROR(D449/C449*100,0)</f>
        <v/>
      </c>
    </row>
    <row r="450" customFormat="1" s="1">
      <c r="A450" s="28" t="n">
        <v>2070103</v>
      </c>
      <c r="B450" s="33" t="inlineStr">
        <is>
          <t xml:space="preserve">      机关服务</t>
        </is>
      </c>
      <c r="C450" s="78" t="n"/>
      <c r="D450" s="79" t="n"/>
      <c r="E450" s="75">
        <f>IFERROR(D450/C450*100,0)</f>
        <v/>
      </c>
    </row>
    <row r="451" customFormat="1" s="1">
      <c r="A451" s="28" t="n">
        <v>2070104</v>
      </c>
      <c r="B451" s="33" t="inlineStr">
        <is>
          <t xml:space="preserve">      图书馆</t>
        </is>
      </c>
      <c r="C451" s="78" t="n">
        <v>151.87</v>
      </c>
      <c r="D451" s="79" t="n">
        <v>266.87</v>
      </c>
      <c r="E451" s="75">
        <f>IFERROR(D451/C451*100,0)</f>
        <v/>
      </c>
    </row>
    <row r="452" customFormat="1" s="1">
      <c r="A452" s="28" t="n">
        <v>2070105</v>
      </c>
      <c r="B452" s="33" t="inlineStr">
        <is>
          <t xml:space="preserve">      文化展示及纪念机构</t>
        </is>
      </c>
      <c r="C452" s="78" t="n">
        <v>219.74</v>
      </c>
      <c r="D452" s="79" t="n">
        <v>11.66</v>
      </c>
      <c r="E452" s="75">
        <f>IFERROR(D452/C452*100,0)</f>
        <v/>
      </c>
    </row>
    <row r="453" customFormat="1" s="1">
      <c r="A453" s="28" t="n">
        <v>2070106</v>
      </c>
      <c r="B453" s="33" t="inlineStr">
        <is>
          <t xml:space="preserve">      艺术表演场所</t>
        </is>
      </c>
      <c r="C453" s="78" t="n"/>
      <c r="D453" s="79" t="n"/>
      <c r="E453" s="75">
        <f>IFERROR(D453/C453*100,0)</f>
        <v/>
      </c>
    </row>
    <row r="454" customFormat="1" s="1">
      <c r="A454" s="28" t="n">
        <v>2070107</v>
      </c>
      <c r="B454" s="33" t="inlineStr">
        <is>
          <t xml:space="preserve">      艺术表演团体</t>
        </is>
      </c>
      <c r="C454" s="78" t="n">
        <v>406</v>
      </c>
      <c r="D454" s="79" t="n">
        <v>0.9399999999999999</v>
      </c>
      <c r="E454" s="75">
        <f>IFERROR(D454/C454*100,0)</f>
        <v/>
      </c>
    </row>
    <row r="455" customFormat="1" s="1">
      <c r="A455" s="28" t="n">
        <v>2070108</v>
      </c>
      <c r="B455" s="33" t="inlineStr">
        <is>
          <t xml:space="preserve">      文化活动</t>
        </is>
      </c>
      <c r="C455" s="78" t="n">
        <v>3.9</v>
      </c>
      <c r="D455" s="79" t="n">
        <v>169.14</v>
      </c>
      <c r="E455" s="75">
        <f>IFERROR(D455/C455*100,0)</f>
        <v/>
      </c>
    </row>
    <row r="456" customFormat="1" s="1">
      <c r="A456" s="28" t="n">
        <v>2070109</v>
      </c>
      <c r="B456" s="33" t="inlineStr">
        <is>
          <t xml:space="preserve">      群众文化</t>
        </is>
      </c>
      <c r="C456" s="78" t="n">
        <v>2622.19</v>
      </c>
      <c r="D456" s="79" t="n">
        <v>551.52</v>
      </c>
      <c r="E456" s="75">
        <f>IFERROR(D456/C456*100,0)</f>
        <v/>
      </c>
    </row>
    <row r="457" ht="27" customFormat="1" customHeight="1" s="1">
      <c r="A457" s="28" t="n">
        <v>2070110</v>
      </c>
      <c r="B457" s="33" t="inlineStr">
        <is>
          <t xml:space="preserve">      文化和旅游交流与合作</t>
        </is>
      </c>
      <c r="C457" s="78" t="n"/>
      <c r="D457" s="79" t="n"/>
      <c r="E457" s="75">
        <f>IFERROR(D457/C457*100,0)</f>
        <v/>
      </c>
    </row>
    <row r="458" customFormat="1" s="1">
      <c r="A458" s="28" t="n">
        <v>2070111</v>
      </c>
      <c r="B458" s="33" t="inlineStr">
        <is>
          <t xml:space="preserve">      文化创作与保护</t>
        </is>
      </c>
      <c r="C458" s="78" t="n">
        <v>144</v>
      </c>
      <c r="D458" s="79" t="n">
        <v>46.61</v>
      </c>
      <c r="E458" s="75">
        <f>IFERROR(D458/C458*100,0)</f>
        <v/>
      </c>
    </row>
    <row r="459" customFormat="1" s="1">
      <c r="A459" s="28" t="n">
        <v>2070112</v>
      </c>
      <c r="B459" s="33" t="inlineStr">
        <is>
          <t xml:space="preserve">      文化和旅游市场管理</t>
        </is>
      </c>
      <c r="C459" s="78" t="n"/>
      <c r="D459" s="79" t="n"/>
      <c r="E459" s="75">
        <f>IFERROR(D459/C459*100,0)</f>
        <v/>
      </c>
    </row>
    <row r="460" customFormat="1" s="1">
      <c r="A460" s="28" t="n">
        <v>2070113</v>
      </c>
      <c r="B460" s="33" t="inlineStr">
        <is>
          <t xml:space="preserve">      旅游宣传</t>
        </is>
      </c>
      <c r="C460" s="78" t="n">
        <v>1.87</v>
      </c>
      <c r="D460" s="79" t="n">
        <v>0.44</v>
      </c>
      <c r="E460" s="75">
        <f>IFERROR(D460/C460*100,0)</f>
        <v/>
      </c>
    </row>
    <row r="461" customFormat="1" s="1">
      <c r="A461" s="28" t="n">
        <v>2070114</v>
      </c>
      <c r="B461" s="33" t="inlineStr">
        <is>
          <t xml:space="preserve">      文化和旅游管理事务</t>
        </is>
      </c>
      <c r="C461" s="78" t="n">
        <v>49.05</v>
      </c>
      <c r="D461" s="79" t="n">
        <v>173.44</v>
      </c>
      <c r="E461" s="75">
        <f>IFERROR(D461/C461*100,0)</f>
        <v/>
      </c>
    </row>
    <row r="462" customFormat="1" s="1">
      <c r="A462" s="28" t="n">
        <v>2070199</v>
      </c>
      <c r="B462" s="33" t="inlineStr">
        <is>
          <t xml:space="preserve">      其他文化和旅游支出</t>
        </is>
      </c>
      <c r="C462" s="78" t="n">
        <v>1064.45</v>
      </c>
      <c r="D462" s="79" t="n">
        <v>1499.71</v>
      </c>
      <c r="E462" s="75">
        <f>IFERROR(D462/C462*100,0)</f>
        <v/>
      </c>
    </row>
    <row r="463" customFormat="1" s="1">
      <c r="A463" s="22" t="n">
        <v>20702</v>
      </c>
      <c r="B463" s="23" t="inlineStr">
        <is>
          <t xml:space="preserve">    文物</t>
        </is>
      </c>
      <c r="C463" s="73">
        <f>SUM(C464:C470)</f>
        <v/>
      </c>
      <c r="D463" s="74">
        <f>SUM(D464:D470)</f>
        <v/>
      </c>
      <c r="E463" s="75">
        <f>IFERROR(D463/C463*100,0)</f>
        <v/>
      </c>
    </row>
    <row r="464" customFormat="1" s="1">
      <c r="A464" s="28" t="n">
        <v>2070201</v>
      </c>
      <c r="B464" s="33" t="inlineStr">
        <is>
          <t xml:space="preserve">      行政运行</t>
        </is>
      </c>
      <c r="C464" s="78" t="n"/>
      <c r="D464" s="79" t="n"/>
      <c r="E464" s="75">
        <f>IFERROR(D464/C464*100,0)</f>
        <v/>
      </c>
    </row>
    <row r="465" customFormat="1" s="1">
      <c r="A465" s="28" t="n">
        <v>2070202</v>
      </c>
      <c r="B465" s="33" t="inlineStr">
        <is>
          <t xml:space="preserve">      一般行政管理事务</t>
        </is>
      </c>
      <c r="C465" s="78" t="n"/>
      <c r="D465" s="79" t="n"/>
      <c r="E465" s="75">
        <f>IFERROR(D465/C465*100,0)</f>
        <v/>
      </c>
    </row>
    <row r="466" customFormat="1" s="1">
      <c r="A466" s="28" t="n">
        <v>2070203</v>
      </c>
      <c r="B466" s="33" t="inlineStr">
        <is>
          <t xml:space="preserve">      机关服务</t>
        </is>
      </c>
      <c r="C466" s="78" t="n"/>
      <c r="D466" s="79" t="n"/>
      <c r="E466" s="75">
        <f>IFERROR(D466/C466*100,0)</f>
        <v/>
      </c>
    </row>
    <row r="467" customFormat="1" s="1">
      <c r="A467" s="28" t="n">
        <v>2070204</v>
      </c>
      <c r="B467" s="33" t="inlineStr">
        <is>
          <t xml:space="preserve">      文物保护</t>
        </is>
      </c>
      <c r="C467" s="78" t="n">
        <v>1227.01</v>
      </c>
      <c r="D467" s="79" t="n">
        <v>1237.06</v>
      </c>
      <c r="E467" s="75">
        <f>IFERROR(D467/C467*100,0)</f>
        <v/>
      </c>
    </row>
    <row r="468" customFormat="1" s="1">
      <c r="A468" s="28" t="n">
        <v>2070205</v>
      </c>
      <c r="B468" s="33" t="inlineStr">
        <is>
          <t xml:space="preserve">      博物馆</t>
        </is>
      </c>
      <c r="C468" s="78" t="n">
        <v>382.52</v>
      </c>
      <c r="D468" s="79" t="n">
        <v>445.7</v>
      </c>
      <c r="E468" s="75">
        <f>IFERROR(D468/C468*100,0)</f>
        <v/>
      </c>
    </row>
    <row r="469" customFormat="1" s="1">
      <c r="A469" s="28" t="n">
        <v>2070206</v>
      </c>
      <c r="B469" s="33" t="inlineStr">
        <is>
          <t xml:space="preserve">      历史名城与古迹</t>
        </is>
      </c>
      <c r="C469" s="78" t="n">
        <v>10.45</v>
      </c>
      <c r="D469" s="79" t="n"/>
      <c r="E469" s="75">
        <f>IFERROR(D469/C469*100,0)</f>
        <v/>
      </c>
    </row>
    <row r="470" customFormat="1" s="1">
      <c r="A470" s="28" t="n">
        <v>2070299</v>
      </c>
      <c r="B470" s="33" t="inlineStr">
        <is>
          <t xml:space="preserve">      其他文物支出</t>
        </is>
      </c>
      <c r="C470" s="78" t="n">
        <v>8.800000000000001</v>
      </c>
      <c r="D470" s="79" t="n">
        <v>0.8</v>
      </c>
      <c r="E470" s="75">
        <f>IFERROR(D470/C470*100,0)</f>
        <v/>
      </c>
    </row>
    <row r="471" customFormat="1" s="1">
      <c r="A471" s="22" t="n">
        <v>20703</v>
      </c>
      <c r="B471" s="23" t="inlineStr">
        <is>
          <t xml:space="preserve">    体育</t>
        </is>
      </c>
      <c r="C471" s="73">
        <f>SUM(C472:C481)</f>
        <v/>
      </c>
      <c r="D471" s="74">
        <f>SUM(D472:D481)</f>
        <v/>
      </c>
      <c r="E471" s="75">
        <f>IFERROR(D471/C471*100,0)</f>
        <v/>
      </c>
    </row>
    <row r="472" customFormat="1" s="1">
      <c r="A472" s="28" t="n">
        <v>2070301</v>
      </c>
      <c r="B472" s="33" t="inlineStr">
        <is>
          <t xml:space="preserve">      行政运行</t>
        </is>
      </c>
      <c r="C472" s="78" t="n"/>
      <c r="D472" s="79" t="n"/>
      <c r="E472" s="75">
        <f>IFERROR(D472/C472*100,0)</f>
        <v/>
      </c>
    </row>
    <row r="473" customFormat="1" s="1">
      <c r="A473" s="28" t="n">
        <v>2070302</v>
      </c>
      <c r="B473" s="33" t="inlineStr">
        <is>
          <t xml:space="preserve">      一般行政管理事务</t>
        </is>
      </c>
      <c r="C473" s="78" t="n"/>
      <c r="D473" s="79" t="n"/>
      <c r="E473" s="75">
        <f>IFERROR(D473/C473*100,0)</f>
        <v/>
      </c>
    </row>
    <row r="474" customFormat="1" s="1">
      <c r="A474" s="28" t="n">
        <v>2070303</v>
      </c>
      <c r="B474" s="33" t="inlineStr">
        <is>
          <t xml:space="preserve">      机关服务</t>
        </is>
      </c>
      <c r="C474" s="78" t="n"/>
      <c r="D474" s="79" t="n"/>
      <c r="E474" s="75">
        <f>IFERROR(D474/C474*100,0)</f>
        <v/>
      </c>
    </row>
    <row r="475" customFormat="1" s="1">
      <c r="A475" s="28" t="n">
        <v>2070304</v>
      </c>
      <c r="B475" s="33" t="inlineStr">
        <is>
          <t xml:space="preserve">      运动项目管理</t>
        </is>
      </c>
      <c r="C475" s="78" t="n"/>
      <c r="D475" s="79" t="n"/>
      <c r="E475" s="75">
        <f>IFERROR(D475/C475*100,0)</f>
        <v/>
      </c>
    </row>
    <row r="476" customFormat="1" s="1">
      <c r="A476" s="28" t="n">
        <v>2070305</v>
      </c>
      <c r="B476" s="33" t="inlineStr">
        <is>
          <t xml:space="preserve">      体育竞赛</t>
        </is>
      </c>
      <c r="C476" s="78" t="n"/>
      <c r="D476" s="79" t="n"/>
      <c r="E476" s="75">
        <f>IFERROR(D476/C476*100,0)</f>
        <v/>
      </c>
    </row>
    <row r="477" customFormat="1" s="1">
      <c r="A477" s="28" t="n">
        <v>2070306</v>
      </c>
      <c r="B477" s="33" t="inlineStr">
        <is>
          <t xml:space="preserve">      体育训练</t>
        </is>
      </c>
      <c r="C477" s="78" t="n"/>
      <c r="D477" s="79" t="n"/>
      <c r="E477" s="75">
        <f>IFERROR(D477/C477*100,0)</f>
        <v/>
      </c>
    </row>
    <row r="478" customFormat="1" s="1">
      <c r="A478" s="28" t="n">
        <v>2070307</v>
      </c>
      <c r="B478" s="33" t="inlineStr">
        <is>
          <t xml:space="preserve">      体育场馆</t>
        </is>
      </c>
      <c r="C478" s="78" t="n"/>
      <c r="D478" s="79" t="n"/>
      <c r="E478" s="75">
        <f>IFERROR(D478/C478*100,0)</f>
        <v/>
      </c>
    </row>
    <row r="479" customFormat="1" s="1">
      <c r="A479" s="28" t="n">
        <v>2070308</v>
      </c>
      <c r="B479" s="33" t="inlineStr">
        <is>
          <t xml:space="preserve">      群众体育</t>
        </is>
      </c>
      <c r="C479" s="78" t="n">
        <v>143.76</v>
      </c>
      <c r="D479" s="79" t="n">
        <v>134.22</v>
      </c>
      <c r="E479" s="75">
        <f>IFERROR(D479/C479*100,0)</f>
        <v/>
      </c>
    </row>
    <row r="480" customFormat="1" s="1">
      <c r="A480" s="28" t="n">
        <v>2070309</v>
      </c>
      <c r="B480" s="33" t="inlineStr">
        <is>
          <t xml:space="preserve">      体育交流与合作</t>
        </is>
      </c>
      <c r="C480" s="78" t="n"/>
      <c r="D480" s="79" t="n"/>
      <c r="E480" s="75">
        <f>IFERROR(D480/C480*100,0)</f>
        <v/>
      </c>
    </row>
    <row r="481" customFormat="1" s="1">
      <c r="A481" s="28" t="n">
        <v>2070399</v>
      </c>
      <c r="B481" s="33" t="inlineStr">
        <is>
          <t xml:space="preserve">      其他体育支出</t>
        </is>
      </c>
      <c r="C481" s="78" t="n">
        <v>55</v>
      </c>
      <c r="D481" s="79" t="n">
        <v>140</v>
      </c>
      <c r="E481" s="75">
        <f>IFERROR(D481/C481*100,0)</f>
        <v/>
      </c>
    </row>
    <row r="482" customFormat="1" s="1">
      <c r="A482" s="22" t="n">
        <v>20706</v>
      </c>
      <c r="B482" s="23" t="inlineStr">
        <is>
          <t xml:space="preserve">    新闻出版电影</t>
        </is>
      </c>
      <c r="C482" s="73">
        <f>SUM(C483:C490)</f>
        <v/>
      </c>
      <c r="D482" s="74">
        <f>SUM(D483:D490)</f>
        <v/>
      </c>
      <c r="E482" s="75">
        <f>IFERROR(D482/C482*100,0)</f>
        <v/>
      </c>
    </row>
    <row r="483" customFormat="1" s="1">
      <c r="A483" s="28" t="n">
        <v>2070601</v>
      </c>
      <c r="B483" s="33" t="inlineStr">
        <is>
          <t xml:space="preserve">      行政运行</t>
        </is>
      </c>
      <c r="C483" s="78" t="n"/>
      <c r="D483" s="79" t="n"/>
      <c r="E483" s="75">
        <f>IFERROR(D483/C483*100,0)</f>
        <v/>
      </c>
    </row>
    <row r="484" customFormat="1" s="1">
      <c r="A484" s="28" t="n">
        <v>2070602</v>
      </c>
      <c r="B484" s="33" t="inlineStr">
        <is>
          <t xml:space="preserve">      一般行政管理事务</t>
        </is>
      </c>
      <c r="C484" s="78" t="n"/>
      <c r="D484" s="79" t="n"/>
      <c r="E484" s="75">
        <f>IFERROR(D484/C484*100,0)</f>
        <v/>
      </c>
    </row>
    <row r="485" customFormat="1" s="1">
      <c r="A485" s="28" t="n">
        <v>2070603</v>
      </c>
      <c r="B485" s="33" t="inlineStr">
        <is>
          <t xml:space="preserve">      机关服务</t>
        </is>
      </c>
      <c r="C485" s="78" t="n"/>
      <c r="D485" s="79" t="n"/>
      <c r="E485" s="75">
        <f>IFERROR(D485/C485*100,0)</f>
        <v/>
      </c>
    </row>
    <row r="486" customFormat="1" s="1">
      <c r="A486" s="28" t="n">
        <v>2070604</v>
      </c>
      <c r="B486" s="33" t="inlineStr">
        <is>
          <t xml:space="preserve">      新闻通讯</t>
        </is>
      </c>
      <c r="C486" s="78" t="n"/>
      <c r="D486" s="79" t="n"/>
      <c r="E486" s="75">
        <f>IFERROR(D486/C486*100,0)</f>
        <v/>
      </c>
    </row>
    <row r="487" customFormat="1" s="1">
      <c r="A487" s="28" t="n">
        <v>2070605</v>
      </c>
      <c r="B487" s="33" t="inlineStr">
        <is>
          <t xml:space="preserve">      出版发行</t>
        </is>
      </c>
      <c r="C487" s="78" t="n"/>
      <c r="D487" s="79" t="n">
        <v>7</v>
      </c>
      <c r="E487" s="75">
        <f>IFERROR(D487/C487*100,0)</f>
        <v/>
      </c>
    </row>
    <row r="488" customFormat="1" s="1">
      <c r="A488" s="28" t="n">
        <v>2070606</v>
      </c>
      <c r="B488" s="33" t="inlineStr">
        <is>
          <t xml:space="preserve">      版权管理</t>
        </is>
      </c>
      <c r="C488" s="78" t="n"/>
      <c r="D488" s="79" t="n"/>
      <c r="E488" s="75">
        <f>IFERROR(D488/C488*100,0)</f>
        <v/>
      </c>
    </row>
    <row r="489" customFormat="1" s="1">
      <c r="A489" s="28" t="n">
        <v>2070607</v>
      </c>
      <c r="B489" s="33" t="inlineStr">
        <is>
          <t xml:space="preserve">      电影</t>
        </is>
      </c>
      <c r="C489" s="78" t="n">
        <v>3.58</v>
      </c>
      <c r="D489" s="79" t="n"/>
      <c r="E489" s="75">
        <f>IFERROR(D489/C489*100,0)</f>
        <v/>
      </c>
    </row>
    <row r="490" ht="27" customFormat="1" customHeight="1" s="1">
      <c r="A490" s="28" t="n">
        <v>2070699</v>
      </c>
      <c r="B490" s="33" t="inlineStr">
        <is>
          <t xml:space="preserve">      其他新闻出版电影支出</t>
        </is>
      </c>
      <c r="C490" s="78" t="n"/>
      <c r="D490" s="79" t="n"/>
      <c r="E490" s="75">
        <f>IFERROR(D490/C490*100,0)</f>
        <v/>
      </c>
    </row>
    <row r="491" customFormat="1" s="1">
      <c r="A491" s="22" t="n">
        <v>20708</v>
      </c>
      <c r="B491" s="23" t="inlineStr">
        <is>
          <t xml:space="preserve">    广播电视</t>
        </is>
      </c>
      <c r="C491" s="73">
        <f>SUM(C492:C498)</f>
        <v/>
      </c>
      <c r="D491" s="74">
        <f>SUM(D492:D498)</f>
        <v/>
      </c>
      <c r="E491" s="75">
        <f>IFERROR(D491/C491*100,0)</f>
        <v/>
      </c>
    </row>
    <row r="492" customFormat="1" s="1">
      <c r="A492" s="28" t="n">
        <v>2070801</v>
      </c>
      <c r="B492" s="33" t="inlineStr">
        <is>
          <t xml:space="preserve">      行政运行</t>
        </is>
      </c>
      <c r="C492" s="78" t="n"/>
      <c r="D492" s="79" t="n"/>
      <c r="E492" s="75">
        <f>IFERROR(D492/C492*100,0)</f>
        <v/>
      </c>
    </row>
    <row r="493" customFormat="1" s="1">
      <c r="A493" s="28" t="n">
        <v>2070802</v>
      </c>
      <c r="B493" s="33" t="inlineStr">
        <is>
          <t xml:space="preserve">      一般行政管理事务</t>
        </is>
      </c>
      <c r="C493" s="78" t="n"/>
      <c r="D493" s="79" t="n"/>
      <c r="E493" s="75">
        <f>IFERROR(D493/C493*100,0)</f>
        <v/>
      </c>
    </row>
    <row r="494" customFormat="1" s="1">
      <c r="A494" s="28" t="n">
        <v>2070803</v>
      </c>
      <c r="B494" s="33" t="inlineStr">
        <is>
          <t xml:space="preserve">      机关服务</t>
        </is>
      </c>
      <c r="C494" s="78" t="n"/>
      <c r="D494" s="79" t="n"/>
      <c r="E494" s="75">
        <f>IFERROR(D494/C494*100,0)</f>
        <v/>
      </c>
    </row>
    <row r="495" customFormat="1" s="1">
      <c r="A495" s="28" t="n">
        <v>2070806</v>
      </c>
      <c r="B495" s="33" t="inlineStr">
        <is>
          <t xml:space="preserve">      监测监管</t>
        </is>
      </c>
      <c r="C495" s="78" t="n"/>
      <c r="D495" s="79" t="n"/>
      <c r="E495" s="75">
        <f>IFERROR(D495/C495*100,0)</f>
        <v/>
      </c>
    </row>
    <row r="496" customFormat="1" s="1">
      <c r="A496" s="28" t="n">
        <v>2070807</v>
      </c>
      <c r="B496" s="33" t="inlineStr">
        <is>
          <t xml:space="preserve">      传输发射</t>
        </is>
      </c>
      <c r="C496" s="78" t="n">
        <v>11.71</v>
      </c>
      <c r="D496" s="79" t="n"/>
      <c r="E496" s="75">
        <f>IFERROR(D496/C496*100,0)</f>
        <v/>
      </c>
    </row>
    <row r="497" customFormat="1" s="1">
      <c r="A497" s="28" t="n">
        <v>2070808</v>
      </c>
      <c r="B497" s="33" t="inlineStr">
        <is>
          <t xml:space="preserve">      广播电视事务</t>
        </is>
      </c>
      <c r="C497" s="78" t="n">
        <v>449.67</v>
      </c>
      <c r="D497" s="79" t="n">
        <v>671.6</v>
      </c>
      <c r="E497" s="75">
        <f>IFERROR(D497/C497*100,0)</f>
        <v/>
      </c>
    </row>
    <row r="498" customFormat="1" s="1">
      <c r="A498" s="28" t="n">
        <v>2070899</v>
      </c>
      <c r="B498" s="33" t="inlineStr">
        <is>
          <t xml:space="preserve">      其他广播电视支出</t>
        </is>
      </c>
      <c r="C498" s="78" t="n">
        <v>620.29</v>
      </c>
      <c r="D498" s="79" t="n">
        <v>476.8</v>
      </c>
      <c r="E498" s="75">
        <f>IFERROR(D498/C498*100,0)</f>
        <v/>
      </c>
    </row>
    <row r="499" ht="27" customFormat="1" customHeight="1" s="1">
      <c r="A499" s="22" t="n">
        <v>20799</v>
      </c>
      <c r="B499" s="23" t="inlineStr">
        <is>
          <t xml:space="preserve">    其他文化旅游体育与传媒支出</t>
        </is>
      </c>
      <c r="C499" s="73">
        <f>SUM(C500:C502)</f>
        <v/>
      </c>
      <c r="D499" s="74">
        <f>SUM(D500:D502)</f>
        <v/>
      </c>
      <c r="E499" s="75">
        <f>IFERROR(D499/C499*100,0)</f>
        <v/>
      </c>
    </row>
    <row r="500" ht="27" customFormat="1" customHeight="1" s="1">
      <c r="A500" s="28" t="n">
        <v>2079902</v>
      </c>
      <c r="B500" s="33" t="inlineStr">
        <is>
          <t xml:space="preserve">      宣传文化发展专项支出</t>
        </is>
      </c>
      <c r="C500" s="78" t="n"/>
      <c r="D500" s="79" t="n"/>
      <c r="E500" s="75">
        <f>IFERROR(D500/C500*100,0)</f>
        <v/>
      </c>
    </row>
    <row r="501" ht="27" customFormat="1" customHeight="1" s="1">
      <c r="A501" s="28" t="n">
        <v>2079903</v>
      </c>
      <c r="B501" s="33" t="inlineStr">
        <is>
          <t xml:space="preserve">      文化产业发展专项支出</t>
        </is>
      </c>
      <c r="C501" s="78" t="n"/>
      <c r="D501" s="79" t="n"/>
      <c r="E501" s="75">
        <f>IFERROR(D501/C501*100,0)</f>
        <v/>
      </c>
    </row>
    <row r="502" ht="27" customFormat="1" customHeight="1" s="1">
      <c r="A502" s="28" t="n">
        <v>2079999</v>
      </c>
      <c r="B502" s="33" t="inlineStr">
        <is>
          <t xml:space="preserve">      其他文化旅游体育与传媒支出</t>
        </is>
      </c>
      <c r="C502" s="78" t="n">
        <v>848.66</v>
      </c>
      <c r="D502" s="79" t="n">
        <v>761</v>
      </c>
      <c r="E502" s="75">
        <f>IFERROR(D502/C502*100,0)</f>
        <v/>
      </c>
    </row>
    <row r="503" customFormat="1" s="1">
      <c r="A503" s="22" t="n">
        <v>208</v>
      </c>
      <c r="B503" s="23" t="inlineStr">
        <is>
          <t>社会保障和就业支出</t>
        </is>
      </c>
      <c r="C503" s="73">
        <f>C504+C523+C531+C533+C542+C546+C556+C565+C572+C580+C589+C594+C597+C600+C603+C606+C609+C613+C617+C625+C628</f>
        <v/>
      </c>
      <c r="D503" s="74">
        <f>D504+D523+D531+D533+D542+D546+D556+D565+D572+D580+D589+D594+D597+D600+D603+D606+D609+D613+D617+D625+D628</f>
        <v/>
      </c>
      <c r="E503" s="75">
        <f>IFERROR(D503/C503*100,0)</f>
        <v/>
      </c>
    </row>
    <row r="504" ht="27" customFormat="1" customHeight="1" s="1">
      <c r="A504" s="22" t="n">
        <v>20801</v>
      </c>
      <c r="B504" s="23" t="inlineStr">
        <is>
          <t xml:space="preserve">    人力资源和社会保障管理事务</t>
        </is>
      </c>
      <c r="C504" s="73">
        <f>SUM(C505:C522)</f>
        <v/>
      </c>
      <c r="D504" s="74">
        <f>SUM(D505:D522)</f>
        <v/>
      </c>
      <c r="E504" s="75">
        <f>IFERROR(D504/C504*100,0)</f>
        <v/>
      </c>
    </row>
    <row r="505" customFormat="1" s="1">
      <c r="A505" s="28" t="n">
        <v>2080101</v>
      </c>
      <c r="B505" s="33" t="inlineStr">
        <is>
          <t xml:space="preserve">      行政运行</t>
        </is>
      </c>
      <c r="C505" s="78" t="n">
        <v>592.9400000000001</v>
      </c>
      <c r="D505" s="79" t="n">
        <v>447.46</v>
      </c>
      <c r="E505" s="75">
        <f>IFERROR(D505/C505*100,0)</f>
        <v/>
      </c>
    </row>
    <row r="506" customFormat="1" s="1">
      <c r="A506" s="28" t="n">
        <v>2080102</v>
      </c>
      <c r="B506" s="33" t="inlineStr">
        <is>
          <t xml:space="preserve">      一般行政管理事务</t>
        </is>
      </c>
      <c r="C506" s="78" t="n"/>
      <c r="D506" s="79" t="n"/>
      <c r="E506" s="75">
        <f>IFERROR(D506/C506*100,0)</f>
        <v/>
      </c>
    </row>
    <row r="507" customFormat="1" s="1">
      <c r="A507" s="28" t="n">
        <v>2080103</v>
      </c>
      <c r="B507" s="33" t="inlineStr">
        <is>
          <t xml:space="preserve">      机关服务</t>
        </is>
      </c>
      <c r="C507" s="78" t="n"/>
      <c r="D507" s="79" t="n"/>
      <c r="E507" s="75">
        <f>IFERROR(D507/C507*100,0)</f>
        <v/>
      </c>
    </row>
    <row r="508" customFormat="1" s="1">
      <c r="A508" s="28" t="n">
        <v>2080104</v>
      </c>
      <c r="B508" s="33" t="inlineStr">
        <is>
          <t xml:space="preserve">      综合业务管理</t>
        </is>
      </c>
      <c r="C508" s="78" t="n"/>
      <c r="D508" s="79" t="n"/>
      <c r="E508" s="75">
        <f>IFERROR(D508/C508*100,0)</f>
        <v/>
      </c>
    </row>
    <row r="509" customFormat="1" s="1">
      <c r="A509" s="28" t="n">
        <v>2080105</v>
      </c>
      <c r="B509" s="33" t="inlineStr">
        <is>
          <t xml:space="preserve">      劳动保障监察</t>
        </is>
      </c>
      <c r="C509" s="78" t="n"/>
      <c r="D509" s="79" t="n"/>
      <c r="E509" s="75">
        <f>IFERROR(D509/C509*100,0)</f>
        <v/>
      </c>
    </row>
    <row r="510" customFormat="1" s="1">
      <c r="A510" s="28" t="n">
        <v>2080106</v>
      </c>
      <c r="B510" s="33" t="inlineStr">
        <is>
          <t xml:space="preserve">      就业管理事务</t>
        </is>
      </c>
      <c r="C510" s="78" t="n">
        <v>143.45</v>
      </c>
      <c r="D510" s="79" t="n">
        <v>178.07</v>
      </c>
      <c r="E510" s="75">
        <f>IFERROR(D510/C510*100,0)</f>
        <v/>
      </c>
    </row>
    <row r="511" ht="27" customFormat="1" customHeight="1" s="1">
      <c r="A511" s="28" t="n">
        <v>2080107</v>
      </c>
      <c r="B511" s="33" t="inlineStr">
        <is>
          <t xml:space="preserve">      社会保险业务管理事务</t>
        </is>
      </c>
      <c r="C511" s="78" t="n">
        <v>10</v>
      </c>
      <c r="D511" s="79" t="n">
        <v>7017</v>
      </c>
      <c r="E511" s="75">
        <f>IFERROR(D511/C511*100,0)</f>
        <v/>
      </c>
    </row>
    <row r="512" customFormat="1" s="1">
      <c r="A512" s="28" t="n">
        <v>2080108</v>
      </c>
      <c r="B512" s="33" t="inlineStr">
        <is>
          <t xml:space="preserve">      信息化建设</t>
        </is>
      </c>
      <c r="C512" s="78" t="n"/>
      <c r="D512" s="79" t="n"/>
      <c r="E512" s="75">
        <f>IFERROR(D512/C512*100,0)</f>
        <v/>
      </c>
    </row>
    <row r="513" customFormat="1" s="1">
      <c r="A513" s="28" t="n">
        <v>2080109</v>
      </c>
      <c r="B513" s="33" t="inlineStr">
        <is>
          <t xml:space="preserve">      社会保险经办机构</t>
        </is>
      </c>
      <c r="C513" s="78" t="n">
        <v>369.77</v>
      </c>
      <c r="D513" s="79" t="n">
        <v>2232.64</v>
      </c>
      <c r="E513" s="75">
        <f>IFERROR(D513/C513*100,0)</f>
        <v/>
      </c>
    </row>
    <row r="514" customFormat="1" s="1">
      <c r="A514" s="28" t="n">
        <v>2080110</v>
      </c>
      <c r="B514" s="33" t="inlineStr">
        <is>
          <t xml:space="preserve">      劳动关系和维权</t>
        </is>
      </c>
      <c r="C514" s="78" t="n"/>
      <c r="D514" s="79" t="n"/>
      <c r="E514" s="75">
        <f>IFERROR(D514/C514*100,0)</f>
        <v/>
      </c>
    </row>
    <row r="515" ht="27" customFormat="1" customHeight="1" s="1">
      <c r="A515" s="28" t="n">
        <v>2080111</v>
      </c>
      <c r="B515" s="33" t="inlineStr">
        <is>
          <t xml:space="preserve">      公共就业服务和职业技能鉴定机构</t>
        </is>
      </c>
      <c r="C515" s="78" t="n"/>
      <c r="D515" s="79" t="n"/>
      <c r="E515" s="75">
        <f>IFERROR(D515/C515*100,0)</f>
        <v/>
      </c>
    </row>
    <row r="516" ht="27" customFormat="1" customHeight="1" s="1">
      <c r="A516" s="28" t="n">
        <v>2080112</v>
      </c>
      <c r="B516" s="33" t="inlineStr">
        <is>
          <t xml:space="preserve">      劳动人事争议调解仲裁</t>
        </is>
      </c>
      <c r="C516" s="78" t="n"/>
      <c r="D516" s="79" t="n"/>
      <c r="E516" s="75">
        <f>IFERROR(D516/C516*100,0)</f>
        <v/>
      </c>
    </row>
    <row r="517" customFormat="1" s="1">
      <c r="A517" s="28" t="n">
        <v>2080113</v>
      </c>
      <c r="B517" s="33" t="inlineStr">
        <is>
          <t xml:space="preserve">      政府特殊津贴</t>
        </is>
      </c>
      <c r="C517" s="78" t="n"/>
      <c r="D517" s="79" t="n"/>
      <c r="E517" s="75">
        <f>IFERROR(D517/C517*100,0)</f>
        <v/>
      </c>
    </row>
    <row r="518" customFormat="1" s="1">
      <c r="A518" s="28" t="n">
        <v>2080114</v>
      </c>
      <c r="B518" s="33" t="inlineStr">
        <is>
          <t xml:space="preserve">      资助留学回国人员</t>
        </is>
      </c>
      <c r="C518" s="78" t="n"/>
      <c r="D518" s="79" t="n"/>
      <c r="E518" s="75">
        <f>IFERROR(D518/C518*100,0)</f>
        <v/>
      </c>
    </row>
    <row r="519" customFormat="1" s="1">
      <c r="A519" s="28" t="n">
        <v>2080115</v>
      </c>
      <c r="B519" s="33" t="inlineStr">
        <is>
          <t xml:space="preserve">      博士后日常经费</t>
        </is>
      </c>
      <c r="C519" s="78" t="n"/>
      <c r="D519" s="79" t="n"/>
      <c r="E519" s="75">
        <f>IFERROR(D519/C519*100,0)</f>
        <v/>
      </c>
    </row>
    <row r="520" customFormat="1" s="1">
      <c r="A520" s="28" t="n">
        <v>2080116</v>
      </c>
      <c r="B520" s="33" t="inlineStr">
        <is>
          <t xml:space="preserve">      引进人才费用</t>
        </is>
      </c>
      <c r="C520" s="78" t="n"/>
      <c r="D520" s="79" t="n"/>
      <c r="E520" s="75">
        <f>IFERROR(D520/C520*100,0)</f>
        <v/>
      </c>
    </row>
    <row r="521" customFormat="1" s="1">
      <c r="A521" s="28" t="n">
        <v>2080150</v>
      </c>
      <c r="B521" s="33" t="inlineStr">
        <is>
          <t xml:space="preserve">      事业运行</t>
        </is>
      </c>
      <c r="C521" s="78" t="n"/>
      <c r="D521" s="79" t="n"/>
      <c r="E521" s="75">
        <f>IFERROR(D521/C521*100,0)</f>
        <v/>
      </c>
    </row>
    <row r="522" ht="27" customFormat="1" customHeight="1" s="1">
      <c r="A522" s="28" t="n">
        <v>2080199</v>
      </c>
      <c r="B522" s="33" t="inlineStr">
        <is>
          <t xml:space="preserve">      其他人力资源和社会保障管理事务支出</t>
        </is>
      </c>
      <c r="C522" s="78" t="n">
        <v>1719.93</v>
      </c>
      <c r="D522" s="79" t="n">
        <v>7016.48</v>
      </c>
      <c r="E522" s="75">
        <f>IFERROR(D522/C522*100,0)</f>
        <v/>
      </c>
    </row>
    <row r="523" customFormat="1" s="1">
      <c r="A523" s="22" t="n">
        <v>20802</v>
      </c>
      <c r="B523" s="23" t="inlineStr">
        <is>
          <t xml:space="preserve">    民政管理事务</t>
        </is>
      </c>
      <c r="C523" s="73">
        <f>SUM(C524:C530)</f>
        <v/>
      </c>
      <c r="D523" s="74">
        <f>SUM(D524:D530)</f>
        <v/>
      </c>
      <c r="E523" s="75">
        <f>IFERROR(D523/C523*100,0)</f>
        <v/>
      </c>
    </row>
    <row r="524" customFormat="1" s="1">
      <c r="A524" s="28" t="n">
        <v>2080201</v>
      </c>
      <c r="B524" s="33" t="inlineStr">
        <is>
          <t xml:space="preserve">      行政运行</t>
        </is>
      </c>
      <c r="C524" s="78" t="n">
        <v>504.64</v>
      </c>
      <c r="D524" s="79" t="n">
        <v>641.21</v>
      </c>
      <c r="E524" s="75">
        <f>IFERROR(D524/C524*100,0)</f>
        <v/>
      </c>
    </row>
    <row r="525" customFormat="1" s="1">
      <c r="A525" s="28" t="n">
        <v>2080202</v>
      </c>
      <c r="B525" s="33" t="inlineStr">
        <is>
          <t xml:space="preserve">      一般行政管理事务</t>
        </is>
      </c>
      <c r="C525" s="78" t="n"/>
      <c r="D525" s="79" t="n"/>
      <c r="E525" s="75">
        <f>IFERROR(D525/C525*100,0)</f>
        <v/>
      </c>
    </row>
    <row r="526" customFormat="1" s="1">
      <c r="A526" s="28" t="n">
        <v>2080203</v>
      </c>
      <c r="B526" s="33" t="inlineStr">
        <is>
          <t xml:space="preserve">      机关服务</t>
        </is>
      </c>
      <c r="C526" s="78" t="n"/>
      <c r="D526" s="79" t="n"/>
      <c r="E526" s="75">
        <f>IFERROR(D526/C526*100,0)</f>
        <v/>
      </c>
    </row>
    <row r="527" customFormat="1" s="1">
      <c r="A527" s="28" t="n">
        <v>2080206</v>
      </c>
      <c r="B527" s="33" t="inlineStr">
        <is>
          <t xml:space="preserve">      社会组织管理</t>
        </is>
      </c>
      <c r="C527" s="78" t="n"/>
      <c r="D527" s="79" t="n"/>
      <c r="E527" s="75">
        <f>IFERROR(D527/C527*100,0)</f>
        <v/>
      </c>
    </row>
    <row r="528" customFormat="1" s="1">
      <c r="A528" s="28" t="n">
        <v>2080207</v>
      </c>
      <c r="B528" s="33" t="inlineStr">
        <is>
          <t xml:space="preserve">      行政区划和地名管理</t>
        </is>
      </c>
      <c r="C528" s="78" t="n"/>
      <c r="D528" s="79" t="n">
        <v>23.04</v>
      </c>
      <c r="E528" s="75">
        <f>IFERROR(D528/C528*100,0)</f>
        <v/>
      </c>
    </row>
    <row r="529" ht="27" customFormat="1" customHeight="1" s="1">
      <c r="A529" s="28" t="n">
        <v>2080208</v>
      </c>
      <c r="B529" s="33" t="inlineStr">
        <is>
          <t xml:space="preserve">      基层政权建设和社区治理</t>
        </is>
      </c>
      <c r="C529" s="78" t="n">
        <v>186.31</v>
      </c>
      <c r="D529" s="79" t="n">
        <v>311.71</v>
      </c>
      <c r="E529" s="75">
        <f>IFERROR(D529/C529*100,0)</f>
        <v/>
      </c>
    </row>
    <row r="530" ht="27" customFormat="1" customHeight="1" s="1">
      <c r="A530" s="28" t="n">
        <v>2080299</v>
      </c>
      <c r="B530" s="33" t="inlineStr">
        <is>
          <t xml:space="preserve">      其他民政管理事务支出</t>
        </is>
      </c>
      <c r="C530" s="78" t="n">
        <v>402.78</v>
      </c>
      <c r="D530" s="79" t="n">
        <v>651.74</v>
      </c>
      <c r="E530" s="75">
        <f>IFERROR(D530/C530*100,0)</f>
        <v/>
      </c>
    </row>
    <row r="531" customFormat="1" s="1">
      <c r="A531" s="22" t="n">
        <v>20804</v>
      </c>
      <c r="B531" s="23" t="inlineStr">
        <is>
          <t xml:space="preserve">    补充全国社会保障基金</t>
        </is>
      </c>
      <c r="C531" s="73">
        <f>SUM(C532)</f>
        <v/>
      </c>
      <c r="D531" s="74">
        <f>SUM(D532)</f>
        <v/>
      </c>
      <c r="E531" s="75">
        <f>IFERROR(D531/C531*100,0)</f>
        <v/>
      </c>
    </row>
    <row r="532" ht="27" customFormat="1" customHeight="1" s="1">
      <c r="A532" s="28" t="n">
        <v>2080402</v>
      </c>
      <c r="B532" s="33" t="inlineStr">
        <is>
          <t xml:space="preserve">      用一般公共预算补充基金</t>
        </is>
      </c>
      <c r="C532" s="78" t="n"/>
      <c r="D532" s="79" t="n"/>
      <c r="E532" s="75">
        <f>IFERROR(D532/C532*100,0)</f>
        <v/>
      </c>
    </row>
    <row r="533" customFormat="1" s="1">
      <c r="A533" s="22" t="n">
        <v>20805</v>
      </c>
      <c r="B533" s="23" t="inlineStr">
        <is>
          <t xml:space="preserve">    行政事业单位养老支出</t>
        </is>
      </c>
      <c r="C533" s="73">
        <f>SUM(C534:C541)</f>
        <v/>
      </c>
      <c r="D533" s="74">
        <f>SUM(D534:D541)</f>
        <v/>
      </c>
      <c r="E533" s="75">
        <f>IFERROR(D533/C533*100,0)</f>
        <v/>
      </c>
    </row>
    <row r="534" customFormat="1" s="1">
      <c r="A534" s="28" t="n">
        <v>2080501</v>
      </c>
      <c r="B534" s="33" t="inlineStr">
        <is>
          <t xml:space="preserve">      行政单位离退休</t>
        </is>
      </c>
      <c r="C534" s="78" t="n">
        <v>145.91</v>
      </c>
      <c r="D534" s="79" t="n">
        <v>66</v>
      </c>
      <c r="E534" s="75">
        <f>IFERROR(D534/C534*100,0)</f>
        <v/>
      </c>
    </row>
    <row r="535" customFormat="1" s="1">
      <c r="A535" s="28" t="n">
        <v>2080502</v>
      </c>
      <c r="B535" s="33" t="inlineStr">
        <is>
          <t xml:space="preserve">      事业单位离退休</t>
        </is>
      </c>
      <c r="C535" s="78" t="n">
        <v>388.8</v>
      </c>
      <c r="D535" s="79" t="n">
        <v>215.06</v>
      </c>
      <c r="E535" s="75">
        <f>IFERROR(D535/C535*100,0)</f>
        <v/>
      </c>
    </row>
    <row r="536" customFormat="1" s="1">
      <c r="A536" s="28" t="n">
        <v>2080503</v>
      </c>
      <c r="B536" s="33" t="inlineStr">
        <is>
          <t xml:space="preserve">      离退休人员管理机构</t>
        </is>
      </c>
      <c r="C536" s="78" t="n">
        <v>234.6</v>
      </c>
      <c r="D536" s="79" t="n">
        <v>322.95</v>
      </c>
      <c r="E536" s="75">
        <f>IFERROR(D536/C536*100,0)</f>
        <v/>
      </c>
    </row>
    <row r="537" ht="27" customFormat="1" customHeight="1" s="1">
      <c r="A537" s="28" t="n">
        <v>2080505</v>
      </c>
      <c r="B537" s="33" t="inlineStr">
        <is>
          <t xml:space="preserve">      机关事业单位基本养老保险缴费支出</t>
        </is>
      </c>
      <c r="C537" s="78" t="n">
        <v>16097.1</v>
      </c>
      <c r="D537" s="79" t="n">
        <v>12475.71</v>
      </c>
      <c r="E537" s="75">
        <f>IFERROR(D537/C537*100,0)</f>
        <v/>
      </c>
    </row>
    <row r="538" ht="27" customFormat="1" customHeight="1" s="1">
      <c r="A538" s="28" t="n">
        <v>2080506</v>
      </c>
      <c r="B538" s="33" t="inlineStr">
        <is>
          <t xml:space="preserve">      机关事业单位职业年金缴费支出</t>
        </is>
      </c>
      <c r="C538" s="78" t="n">
        <v>654.67</v>
      </c>
      <c r="D538" s="79" t="n">
        <v>6237.86</v>
      </c>
      <c r="E538" s="75">
        <f>IFERROR(D538/C538*100,0)</f>
        <v/>
      </c>
    </row>
    <row r="539" ht="27" customFormat="1" customHeight="1" s="1">
      <c r="A539" s="28" t="n">
        <v>2080507</v>
      </c>
      <c r="B539" s="33" t="inlineStr">
        <is>
          <t xml:space="preserve">      对机关事业单位基本养老保险基金的补助</t>
        </is>
      </c>
      <c r="C539" s="78" t="n">
        <v>1341</v>
      </c>
      <c r="D539" s="79" t="n">
        <v>2783</v>
      </c>
      <c r="E539" s="75">
        <f>IFERROR(D539/C539*100,0)</f>
        <v/>
      </c>
    </row>
    <row r="540" ht="27" customFormat="1" customHeight="1" s="1">
      <c r="A540" s="28" t="n">
        <v>2080508</v>
      </c>
      <c r="B540" s="33" t="inlineStr">
        <is>
          <t xml:space="preserve">      对机关事业单位职业年金的补助</t>
        </is>
      </c>
      <c r="C540" s="78" t="n"/>
      <c r="D540" s="79" t="n"/>
      <c r="E540" s="75">
        <f>IFERROR(D540/C540*100,0)</f>
        <v/>
      </c>
    </row>
    <row r="541" ht="27" customFormat="1" customHeight="1" s="1">
      <c r="A541" s="28" t="n">
        <v>2080599</v>
      </c>
      <c r="B541" s="33" t="inlineStr">
        <is>
          <t xml:space="preserve">      其他行政事业单位养老支出</t>
        </is>
      </c>
      <c r="C541" s="78" t="n"/>
      <c r="D541" s="79" t="n"/>
      <c r="E541" s="75">
        <f>IFERROR(D541/C541*100,0)</f>
        <v/>
      </c>
    </row>
    <row r="542" customFormat="1" s="1">
      <c r="A542" s="22" t="n">
        <v>20806</v>
      </c>
      <c r="B542" s="23" t="inlineStr">
        <is>
          <t xml:space="preserve">    企业改革补助</t>
        </is>
      </c>
      <c r="C542" s="73">
        <f>SUM(C543:C545)</f>
        <v/>
      </c>
      <c r="D542" s="74">
        <f>SUM(D543:D545)</f>
        <v/>
      </c>
      <c r="E542" s="75">
        <f>IFERROR(D542/C542*100,0)</f>
        <v/>
      </c>
    </row>
    <row r="543" customFormat="1" s="1">
      <c r="A543" s="28" t="n">
        <v>2080601</v>
      </c>
      <c r="B543" s="33" t="inlineStr">
        <is>
          <t xml:space="preserve">      企业关闭破产补助</t>
        </is>
      </c>
      <c r="C543" s="78" t="n"/>
      <c r="D543" s="79" t="n"/>
      <c r="E543" s="75">
        <f>IFERROR(D543/C543*100,0)</f>
        <v/>
      </c>
    </row>
    <row r="544" customFormat="1" s="1">
      <c r="A544" s="28" t="n">
        <v>2080602</v>
      </c>
      <c r="B544" s="33" t="inlineStr">
        <is>
          <t xml:space="preserve">      厂办大集体改革补助</t>
        </is>
      </c>
      <c r="C544" s="78" t="n"/>
      <c r="D544" s="79" t="n"/>
      <c r="E544" s="75">
        <f>IFERROR(D544/C544*100,0)</f>
        <v/>
      </c>
    </row>
    <row r="545" ht="27" customFormat="1" customHeight="1" s="1">
      <c r="A545" s="28" t="n">
        <v>2080699</v>
      </c>
      <c r="B545" s="33" t="inlineStr">
        <is>
          <t xml:space="preserve">      其他企业改革发展补助</t>
        </is>
      </c>
      <c r="C545" s="78" t="n"/>
      <c r="D545" s="79" t="n"/>
      <c r="E545" s="75">
        <f>IFERROR(D545/C545*100,0)</f>
        <v/>
      </c>
    </row>
    <row r="546" customFormat="1" s="1">
      <c r="A546" s="22" t="n">
        <v>20807</v>
      </c>
      <c r="B546" s="23" t="inlineStr">
        <is>
          <t xml:space="preserve">    就业补助</t>
        </is>
      </c>
      <c r="C546" s="73">
        <f>SUM(C547:C555)</f>
        <v/>
      </c>
      <c r="D546" s="74">
        <f>SUM(D547:D555)</f>
        <v/>
      </c>
      <c r="E546" s="75">
        <f>IFERROR(D546/C546*100,0)</f>
        <v/>
      </c>
    </row>
    <row r="547" customFormat="1" s="1">
      <c r="A547" s="28" t="n">
        <v>2080701</v>
      </c>
      <c r="B547" s="33" t="inlineStr">
        <is>
          <t xml:space="preserve">      就业创业服务补贴</t>
        </is>
      </c>
      <c r="C547" s="78" t="n"/>
      <c r="D547" s="79" t="n"/>
      <c r="E547" s="75">
        <f>IFERROR(D547/C547*100,0)</f>
        <v/>
      </c>
    </row>
    <row r="548" customFormat="1" s="1">
      <c r="A548" s="28" t="n">
        <v>2080702</v>
      </c>
      <c r="B548" s="33" t="inlineStr">
        <is>
          <t xml:space="preserve">      职业培训补贴</t>
        </is>
      </c>
      <c r="C548" s="78" t="n">
        <v>2.41</v>
      </c>
      <c r="D548" s="79" t="n"/>
      <c r="E548" s="75">
        <f>IFERROR(D548/C548*100,0)</f>
        <v/>
      </c>
    </row>
    <row r="549" customFormat="1" s="1">
      <c r="A549" s="28" t="n">
        <v>2080704</v>
      </c>
      <c r="B549" s="33" t="inlineStr">
        <is>
          <t xml:space="preserve">      社会保险补贴</t>
        </is>
      </c>
      <c r="C549" s="78" t="n"/>
      <c r="D549" s="79" t="n"/>
      <c r="E549" s="75">
        <f>IFERROR(D549/C549*100,0)</f>
        <v/>
      </c>
    </row>
    <row r="550" customFormat="1" s="1">
      <c r="A550" s="28" t="n">
        <v>2080705</v>
      </c>
      <c r="B550" s="33" t="inlineStr">
        <is>
          <t xml:space="preserve">      公益性岗位补贴</t>
        </is>
      </c>
      <c r="C550" s="78" t="n">
        <v>413.33</v>
      </c>
      <c r="D550" s="79" t="n">
        <v>563.35</v>
      </c>
      <c r="E550" s="75">
        <f>IFERROR(D550/C550*100,0)</f>
        <v/>
      </c>
    </row>
    <row r="551" customFormat="1" s="1">
      <c r="A551" s="28" t="n">
        <v>2080709</v>
      </c>
      <c r="B551" s="33" t="inlineStr">
        <is>
          <t xml:space="preserve">      职业技能鉴定补贴</t>
        </is>
      </c>
      <c r="C551" s="78" t="n"/>
      <c r="D551" s="79" t="n"/>
      <c r="E551" s="75">
        <f>IFERROR(D551/C551*100,0)</f>
        <v/>
      </c>
    </row>
    <row r="552" customFormat="1" s="1">
      <c r="A552" s="28" t="n">
        <v>2080711</v>
      </c>
      <c r="B552" s="33" t="inlineStr">
        <is>
          <t xml:space="preserve">      就业见习补贴</t>
        </is>
      </c>
      <c r="C552" s="78" t="n"/>
      <c r="D552" s="79" t="n"/>
      <c r="E552" s="75">
        <f>IFERROR(D552/C552*100,0)</f>
        <v/>
      </c>
    </row>
    <row r="553" customFormat="1" s="1">
      <c r="A553" s="28" t="n">
        <v>2080712</v>
      </c>
      <c r="B553" s="33" t="inlineStr">
        <is>
          <t xml:space="preserve">      高技能人才培养补助</t>
        </is>
      </c>
      <c r="C553" s="78" t="n"/>
      <c r="D553" s="79" t="n"/>
      <c r="E553" s="75">
        <f>IFERROR(D553/C553*100,0)</f>
        <v/>
      </c>
    </row>
    <row r="554" customFormat="1" s="1">
      <c r="A554" s="28" t="n">
        <v>2080713</v>
      </c>
      <c r="B554" s="33" t="inlineStr">
        <is>
          <t xml:space="preserve">      促进创业补贴</t>
        </is>
      </c>
      <c r="C554" s="78" t="n"/>
      <c r="D554" s="79" t="n"/>
      <c r="E554" s="75">
        <f>IFERROR(D554/C554*100,0)</f>
        <v/>
      </c>
    </row>
    <row r="555" customFormat="1" s="1">
      <c r="A555" s="28" t="n">
        <v>2080799</v>
      </c>
      <c r="B555" s="33" t="inlineStr">
        <is>
          <t xml:space="preserve">      其他就业补助支出</t>
        </is>
      </c>
      <c r="C555" s="78" t="n">
        <v>908.92</v>
      </c>
      <c r="D555" s="79" t="n">
        <v>699.87</v>
      </c>
      <c r="E555" s="75">
        <f>IFERROR(D555/C555*100,0)</f>
        <v/>
      </c>
    </row>
    <row r="556" customFormat="1" s="1">
      <c r="A556" s="22" t="n">
        <v>20808</v>
      </c>
      <c r="B556" s="23" t="inlineStr">
        <is>
          <t xml:space="preserve">    抚恤</t>
        </is>
      </c>
      <c r="C556" s="73">
        <f>SUM(C557:C564)</f>
        <v/>
      </c>
      <c r="D556" s="74">
        <f>SUM(D557:D564)</f>
        <v/>
      </c>
      <c r="E556" s="75">
        <f>IFERROR(D556/C556*100,0)</f>
        <v/>
      </c>
    </row>
    <row r="557" customFormat="1" s="1">
      <c r="A557" s="28" t="n">
        <v>2080801</v>
      </c>
      <c r="B557" s="33" t="inlineStr">
        <is>
          <t xml:space="preserve">      死亡抚恤</t>
        </is>
      </c>
      <c r="C557" s="78" t="n">
        <v>732.22</v>
      </c>
      <c r="D557" s="79" t="n">
        <v>1353.78</v>
      </c>
      <c r="E557" s="75">
        <f>IFERROR(D557/C557*100,0)</f>
        <v/>
      </c>
    </row>
    <row r="558" customFormat="1" s="1">
      <c r="A558" s="28" t="n">
        <v>2080802</v>
      </c>
      <c r="B558" s="33" t="inlineStr">
        <is>
          <t xml:space="preserve">      伤残抚恤</t>
        </is>
      </c>
      <c r="C558" s="78" t="n"/>
      <c r="D558" s="79" t="n"/>
      <c r="E558" s="75">
        <f>IFERROR(D558/C558*100,0)</f>
        <v/>
      </c>
    </row>
    <row r="559" ht="27" customFormat="1" customHeight="1" s="1">
      <c r="A559" s="28" t="n">
        <v>2080803</v>
      </c>
      <c r="B559" s="33" t="inlineStr">
        <is>
          <t xml:space="preserve">      在乡复员、退伍军人生活补助</t>
        </is>
      </c>
      <c r="C559" s="78" t="n"/>
      <c r="D559" s="79" t="n"/>
      <c r="E559" s="75">
        <f>IFERROR(D559/C559*100,0)</f>
        <v/>
      </c>
    </row>
    <row r="560" customFormat="1" s="1">
      <c r="A560" s="28" t="n">
        <v>2080805</v>
      </c>
      <c r="B560" s="33" t="inlineStr">
        <is>
          <t xml:space="preserve">      义务兵优待</t>
        </is>
      </c>
      <c r="C560" s="78" t="n">
        <v>969.4</v>
      </c>
      <c r="D560" s="79" t="n">
        <v>1314.07</v>
      </c>
      <c r="E560" s="75">
        <f>IFERROR(D560/C560*100,0)</f>
        <v/>
      </c>
    </row>
    <row r="561" ht="27" customFormat="1" customHeight="1" s="1">
      <c r="A561" s="28" t="n">
        <v>2080806</v>
      </c>
      <c r="B561" s="33" t="inlineStr">
        <is>
          <t xml:space="preserve">      农村籍退役士兵老年生活补助</t>
        </is>
      </c>
      <c r="C561" s="78" t="n"/>
      <c r="D561" s="79" t="n"/>
      <c r="E561" s="75">
        <f>IFERROR(D561/C561*100,0)</f>
        <v/>
      </c>
    </row>
    <row r="562" customFormat="1" s="1">
      <c r="A562" s="28" t="n">
        <v>2080807</v>
      </c>
      <c r="B562" s="33" t="inlineStr">
        <is>
          <t xml:space="preserve">      光荣院</t>
        </is>
      </c>
      <c r="C562" s="78" t="n"/>
      <c r="D562" s="79" t="n"/>
      <c r="E562" s="75">
        <f>IFERROR(D562/C562*100,0)</f>
        <v/>
      </c>
    </row>
    <row r="563" ht="27" customFormat="1" customHeight="1" s="1">
      <c r="A563" s="28" t="n">
        <v>2080808</v>
      </c>
      <c r="B563" s="33" t="inlineStr">
        <is>
          <t xml:space="preserve">      烈士纪念设施管理维护</t>
        </is>
      </c>
      <c r="C563" s="78" t="n">
        <v>55</v>
      </c>
      <c r="D563" s="79" t="n">
        <v>25</v>
      </c>
      <c r="E563" s="75">
        <f>IFERROR(D563/C563*100,0)</f>
        <v/>
      </c>
    </row>
    <row r="564" customFormat="1" s="1">
      <c r="A564" s="28" t="n">
        <v>2080899</v>
      </c>
      <c r="B564" s="33" t="inlineStr">
        <is>
          <t xml:space="preserve">      其他优抚支出</t>
        </is>
      </c>
      <c r="C564" s="78" t="n">
        <v>1471.85</v>
      </c>
      <c r="D564" s="79" t="n">
        <v>1352.89</v>
      </c>
      <c r="E564" s="75">
        <f>IFERROR(D564/C564*100,0)</f>
        <v/>
      </c>
    </row>
    <row r="565" customFormat="1" s="1">
      <c r="A565" s="22" t="n">
        <v>20809</v>
      </c>
      <c r="B565" s="23" t="inlineStr">
        <is>
          <t xml:space="preserve">    退役安置</t>
        </is>
      </c>
      <c r="C565" s="73">
        <f>SUM(C566:C571)</f>
        <v/>
      </c>
      <c r="D565" s="74">
        <f>SUM(D566:D571)</f>
        <v/>
      </c>
      <c r="E565" s="75">
        <f>IFERROR(D565/C565*100,0)</f>
        <v/>
      </c>
    </row>
    <row r="566" customFormat="1" s="1">
      <c r="A566" s="28" t="n">
        <v>2080901</v>
      </c>
      <c r="B566" s="33" t="inlineStr">
        <is>
          <t xml:space="preserve">      退役士兵安置</t>
        </is>
      </c>
      <c r="C566" s="78" t="n">
        <v>925.51</v>
      </c>
      <c r="D566" s="79" t="n">
        <v>158.06</v>
      </c>
      <c r="E566" s="75">
        <f>IFERROR(D566/C566*100,0)</f>
        <v/>
      </c>
    </row>
    <row r="567" ht="27" customFormat="1" customHeight="1" s="1">
      <c r="A567" s="28" t="n">
        <v>2080902</v>
      </c>
      <c r="B567" s="33" t="inlineStr">
        <is>
          <t xml:space="preserve">      军队移交政府的离退休人员安置</t>
        </is>
      </c>
      <c r="C567" s="78" t="n"/>
      <c r="D567" s="79" t="n"/>
      <c r="E567" s="75">
        <f>IFERROR(D567/C567*100,0)</f>
        <v/>
      </c>
    </row>
    <row r="568" ht="27" customFormat="1" customHeight="1" s="1">
      <c r="A568" s="28" t="n">
        <v>2080903</v>
      </c>
      <c r="B568" s="33" t="inlineStr">
        <is>
          <t xml:space="preserve">      军队移交政府离退休干部管理机构</t>
        </is>
      </c>
      <c r="C568" s="78" t="n"/>
      <c r="D568" s="79" t="n"/>
      <c r="E568" s="75">
        <f>IFERROR(D568/C568*100,0)</f>
        <v/>
      </c>
    </row>
    <row r="569" customFormat="1" s="1">
      <c r="A569" s="28" t="n">
        <v>2080904</v>
      </c>
      <c r="B569" s="33" t="inlineStr">
        <is>
          <t xml:space="preserve">      退役士兵管理教育</t>
        </is>
      </c>
      <c r="C569" s="78" t="n">
        <v>67.67</v>
      </c>
      <c r="D569" s="79" t="n">
        <v>27.24</v>
      </c>
      <c r="E569" s="75">
        <f>IFERROR(D569/C569*100,0)</f>
        <v/>
      </c>
    </row>
    <row r="570" customFormat="1" s="1">
      <c r="A570" s="28" t="n">
        <v>2080905</v>
      </c>
      <c r="B570" s="33" t="inlineStr">
        <is>
          <t xml:space="preserve">      军队转业干部安置</t>
        </is>
      </c>
      <c r="C570" s="78" t="n">
        <v>32.74</v>
      </c>
      <c r="D570" s="79" t="n">
        <v>16</v>
      </c>
      <c r="E570" s="75">
        <f>IFERROR(D570/C570*100,0)</f>
        <v/>
      </c>
    </row>
    <row r="571" customFormat="1" s="1">
      <c r="A571" s="28" t="n">
        <v>2080999</v>
      </c>
      <c r="B571" s="33" t="inlineStr">
        <is>
          <t xml:space="preserve">      其他退役安置支出</t>
        </is>
      </c>
      <c r="C571" s="78" t="n">
        <v>83.11</v>
      </c>
      <c r="D571" s="79" t="n">
        <v>53.75</v>
      </c>
      <c r="E571" s="75">
        <f>IFERROR(D571/C571*100,0)</f>
        <v/>
      </c>
    </row>
    <row r="572" customFormat="1" s="1">
      <c r="A572" s="22" t="n">
        <v>20810</v>
      </c>
      <c r="B572" s="23" t="inlineStr">
        <is>
          <t xml:space="preserve">    社会福利</t>
        </is>
      </c>
      <c r="C572" s="94">
        <f>SUM(C573:C579)</f>
        <v/>
      </c>
      <c r="D572" s="95">
        <f>SUM(D573:D579)</f>
        <v/>
      </c>
      <c r="E572" s="75">
        <f>IFERROR(D572/C572*100,0)</f>
        <v/>
      </c>
    </row>
    <row r="573" customFormat="1" s="1">
      <c r="A573" s="28" t="n">
        <v>2081001</v>
      </c>
      <c r="B573" s="33" t="inlineStr">
        <is>
          <t xml:space="preserve">      儿童福利</t>
        </is>
      </c>
      <c r="C573" s="78" t="n">
        <v>449.19</v>
      </c>
      <c r="D573" s="79" t="n">
        <v>15.1</v>
      </c>
      <c r="E573" s="75">
        <f>IFERROR(D573/C573*100,0)</f>
        <v/>
      </c>
    </row>
    <row r="574" customFormat="1" s="1">
      <c r="A574" s="28" t="n">
        <v>2081002</v>
      </c>
      <c r="B574" s="33" t="inlineStr">
        <is>
          <t xml:space="preserve">      老年福利</t>
        </is>
      </c>
      <c r="C574" s="78" t="n">
        <v>107.38</v>
      </c>
      <c r="D574" s="79" t="n"/>
      <c r="E574" s="75">
        <f>IFERROR(D574/C574*100,0)</f>
        <v/>
      </c>
    </row>
    <row r="575" customFormat="1" s="1">
      <c r="A575" s="28" t="n">
        <v>2081003</v>
      </c>
      <c r="B575" s="33" t="inlineStr">
        <is>
          <t xml:space="preserve">      康复辅具</t>
        </is>
      </c>
      <c r="C575" s="78" t="n"/>
      <c r="D575" s="79" t="n"/>
      <c r="E575" s="75">
        <f>IFERROR(D575/C575*100,0)</f>
        <v/>
      </c>
    </row>
    <row r="576" customFormat="1" s="1">
      <c r="A576" s="28" t="n">
        <v>2081004</v>
      </c>
      <c r="B576" s="33" t="inlineStr">
        <is>
          <t xml:space="preserve">      殡葬</t>
        </is>
      </c>
      <c r="C576" s="78" t="n"/>
      <c r="D576" s="79" t="n">
        <v>2</v>
      </c>
      <c r="E576" s="75">
        <f>IFERROR(D576/C576*100,0)</f>
        <v/>
      </c>
    </row>
    <row r="577" customFormat="1" s="1">
      <c r="A577" s="28" t="n">
        <v>2081005</v>
      </c>
      <c r="B577" s="33" t="inlineStr">
        <is>
          <t xml:space="preserve">      社会福利事业单位</t>
        </is>
      </c>
      <c r="C577" s="78" t="n">
        <v>6.86</v>
      </c>
      <c r="D577" s="79" t="n"/>
      <c r="E577" s="75">
        <f>IFERROR(D577/C577*100,0)</f>
        <v/>
      </c>
    </row>
    <row r="578" customFormat="1" s="1">
      <c r="A578" s="28" t="n">
        <v>2081006</v>
      </c>
      <c r="B578" s="33" t="inlineStr">
        <is>
          <t xml:space="preserve">      养老服务</t>
        </is>
      </c>
      <c r="C578" s="78" t="n">
        <v>152</v>
      </c>
      <c r="D578" s="79" t="n">
        <v>115.38</v>
      </c>
      <c r="E578" s="75">
        <f>IFERROR(D578/C578*100,0)</f>
        <v/>
      </c>
    </row>
    <row r="579" customFormat="1" s="1">
      <c r="A579" s="28" t="n">
        <v>2081099</v>
      </c>
      <c r="B579" s="33" t="inlineStr">
        <is>
          <t xml:space="preserve">      其他社会福利支出</t>
        </is>
      </c>
      <c r="C579" s="78" t="n">
        <v>209.03</v>
      </c>
      <c r="D579" s="79" t="n">
        <v>256.21</v>
      </c>
      <c r="E579" s="75">
        <f>IFERROR(D579/C579*100,0)</f>
        <v/>
      </c>
    </row>
    <row r="580" customFormat="1" s="1">
      <c r="A580" s="22" t="n">
        <v>20811</v>
      </c>
      <c r="B580" s="23" t="inlineStr">
        <is>
          <t xml:space="preserve">    残疾人事业</t>
        </is>
      </c>
      <c r="C580" s="73">
        <f>SUM(C581:C588)</f>
        <v/>
      </c>
      <c r="D580" s="74">
        <f>SUM(D581:D588)</f>
        <v/>
      </c>
      <c r="E580" s="75">
        <f>IFERROR(D580/C580*100,0)</f>
        <v/>
      </c>
    </row>
    <row r="581" customFormat="1" s="1">
      <c r="A581" s="28" t="n">
        <v>2081101</v>
      </c>
      <c r="B581" s="33" t="inlineStr">
        <is>
          <t xml:space="preserve">      行政运行</t>
        </is>
      </c>
      <c r="C581" s="78" t="n">
        <v>140.3</v>
      </c>
      <c r="D581" s="79" t="n">
        <v>158.75</v>
      </c>
      <c r="E581" s="75">
        <f>IFERROR(D581/C581*100,0)</f>
        <v/>
      </c>
    </row>
    <row r="582" customFormat="1" s="1">
      <c r="A582" s="28" t="n">
        <v>2081102</v>
      </c>
      <c r="B582" s="33" t="inlineStr">
        <is>
          <t xml:space="preserve">      一般行政管理事务</t>
        </is>
      </c>
      <c r="C582" s="78" t="n">
        <v>551.45</v>
      </c>
      <c r="D582" s="79" t="n">
        <v>883.99</v>
      </c>
      <c r="E582" s="75">
        <f>IFERROR(D582/C582*100,0)</f>
        <v/>
      </c>
    </row>
    <row r="583" customFormat="1" s="1">
      <c r="A583" s="28" t="n">
        <v>2081103</v>
      </c>
      <c r="B583" s="33" t="inlineStr">
        <is>
          <t xml:space="preserve">      机关服务</t>
        </is>
      </c>
      <c r="C583" s="78" t="n"/>
      <c r="D583" s="79" t="n"/>
      <c r="E583" s="75">
        <f>IFERROR(D583/C583*100,0)</f>
        <v/>
      </c>
    </row>
    <row r="584" customFormat="1" s="1">
      <c r="A584" s="28" t="n">
        <v>2081104</v>
      </c>
      <c r="B584" s="33" t="inlineStr">
        <is>
          <t xml:space="preserve">      残疾人康复</t>
        </is>
      </c>
      <c r="C584" s="78" t="n">
        <v>49.2</v>
      </c>
      <c r="D584" s="79" t="n">
        <v>14.57</v>
      </c>
      <c r="E584" s="75">
        <f>IFERROR(D584/C584*100,0)</f>
        <v/>
      </c>
    </row>
    <row r="585" customFormat="1" s="1">
      <c r="A585" s="28" t="n">
        <v>2081105</v>
      </c>
      <c r="B585" s="33" t="inlineStr">
        <is>
          <t xml:space="preserve">      残疾人就业</t>
        </is>
      </c>
      <c r="C585" s="78" t="n">
        <v>12.5</v>
      </c>
      <c r="D585" s="79" t="n">
        <v>12.5</v>
      </c>
      <c r="E585" s="75">
        <f>IFERROR(D585/C585*100,0)</f>
        <v/>
      </c>
    </row>
    <row r="586" customFormat="1" s="1">
      <c r="A586" s="28" t="n">
        <v>2081106</v>
      </c>
      <c r="B586" s="33" t="inlineStr">
        <is>
          <t xml:space="preserve">      残疾人体育</t>
        </is>
      </c>
      <c r="C586" s="78" t="n"/>
      <c r="D586" s="79" t="n"/>
      <c r="E586" s="75">
        <f>IFERROR(D586/C586*100,0)</f>
        <v/>
      </c>
    </row>
    <row r="587" ht="27" customFormat="1" customHeight="1" s="1">
      <c r="A587" s="28" t="n">
        <v>2081107</v>
      </c>
      <c r="B587" s="33" t="inlineStr">
        <is>
          <t xml:space="preserve">      残疾人生活和护理补贴</t>
        </is>
      </c>
      <c r="C587" s="78" t="n">
        <v>1162.93</v>
      </c>
      <c r="D587" s="79" t="n">
        <v>11.77</v>
      </c>
      <c r="E587" s="75">
        <f>IFERROR(D587/C587*100,0)</f>
        <v/>
      </c>
    </row>
    <row r="588" customFormat="1" s="1">
      <c r="A588" s="28" t="n">
        <v>2081199</v>
      </c>
      <c r="B588" s="33" t="inlineStr">
        <is>
          <t xml:space="preserve">      其他残疾人事业支出</t>
        </is>
      </c>
      <c r="C588" s="78" t="n">
        <v>85.72</v>
      </c>
      <c r="D588" s="79" t="n">
        <v>164.16</v>
      </c>
      <c r="E588" s="75">
        <f>IFERROR(D588/C588*100,0)</f>
        <v/>
      </c>
    </row>
    <row r="589" customFormat="1" s="1">
      <c r="A589" s="22" t="n">
        <v>20816</v>
      </c>
      <c r="B589" s="23" t="inlineStr">
        <is>
          <t xml:space="preserve">    红十字事业</t>
        </is>
      </c>
      <c r="C589" s="73">
        <f>SUM(C590:C593)</f>
        <v/>
      </c>
      <c r="D589" s="74">
        <f>SUM(D590:D593)</f>
        <v/>
      </c>
      <c r="E589" s="75">
        <f>IFERROR(D589/C589*100,0)</f>
        <v/>
      </c>
    </row>
    <row r="590" customFormat="1" s="1">
      <c r="A590" s="28" t="n">
        <v>2081601</v>
      </c>
      <c r="B590" s="33" t="inlineStr">
        <is>
          <t xml:space="preserve">      行政运行</t>
        </is>
      </c>
      <c r="C590" s="78" t="n">
        <v>77.38</v>
      </c>
      <c r="D590" s="79" t="n">
        <v>90.86</v>
      </c>
      <c r="E590" s="75">
        <f>IFERROR(D590/C590*100,0)</f>
        <v/>
      </c>
    </row>
    <row r="591" customFormat="1" s="1">
      <c r="A591" s="28" t="n">
        <v>2081602</v>
      </c>
      <c r="B591" s="33" t="inlineStr">
        <is>
          <t xml:space="preserve">      一般行政管理事务</t>
        </is>
      </c>
      <c r="C591" s="78" t="n">
        <v>5.88</v>
      </c>
      <c r="D591" s="79" t="n">
        <v>1.39</v>
      </c>
      <c r="E591" s="75">
        <f>IFERROR(D591/C591*100,0)</f>
        <v/>
      </c>
    </row>
    <row r="592" customFormat="1" s="1">
      <c r="A592" s="28" t="n">
        <v>2081603</v>
      </c>
      <c r="B592" s="33" t="inlineStr">
        <is>
          <t xml:space="preserve">      机关服务</t>
        </is>
      </c>
      <c r="C592" s="78" t="n"/>
      <c r="D592" s="79" t="n"/>
      <c r="E592" s="75">
        <f>IFERROR(D592/C592*100,0)</f>
        <v/>
      </c>
    </row>
    <row r="593" customFormat="1" s="1">
      <c r="A593" s="28" t="n">
        <v>2081699</v>
      </c>
      <c r="B593" s="33" t="inlineStr">
        <is>
          <t xml:space="preserve">      其他红十字事业支出</t>
        </is>
      </c>
      <c r="C593" s="78" t="n">
        <v>15.35</v>
      </c>
      <c r="D593" s="79" t="n">
        <v>6.07</v>
      </c>
      <c r="E593" s="75">
        <f>IFERROR(D593/C593*100,0)</f>
        <v/>
      </c>
    </row>
    <row r="594" customFormat="1" s="1">
      <c r="A594" s="22" t="n">
        <v>20819</v>
      </c>
      <c r="B594" s="23" t="inlineStr">
        <is>
          <t xml:space="preserve">    最低生活保障</t>
        </is>
      </c>
      <c r="C594" s="73">
        <f>SUM(C595:C596)</f>
        <v/>
      </c>
      <c r="D594" s="74">
        <f>SUM(D595:D596)</f>
        <v/>
      </c>
      <c r="E594" s="75">
        <f>IFERROR(D594/C594*100,0)</f>
        <v/>
      </c>
    </row>
    <row r="595" ht="27" customFormat="1" customHeight="1" s="1">
      <c r="A595" s="28" t="n">
        <v>2081901</v>
      </c>
      <c r="B595" s="33" t="inlineStr">
        <is>
          <t xml:space="preserve">      城市最低生活保障金支出</t>
        </is>
      </c>
      <c r="C595" s="78" t="n">
        <v>965.92</v>
      </c>
      <c r="D595" s="79" t="n"/>
      <c r="E595" s="75">
        <f>IFERROR(D595/C595*100,0)</f>
        <v/>
      </c>
    </row>
    <row r="596" ht="27" customFormat="1" customHeight="1" s="1">
      <c r="A596" s="28" t="n">
        <v>2081902</v>
      </c>
      <c r="B596" s="33" t="inlineStr">
        <is>
          <t xml:space="preserve">      农村最低生活保障金支出</t>
        </is>
      </c>
      <c r="C596" s="78" t="n">
        <v>10191.28</v>
      </c>
      <c r="D596" s="79" t="n">
        <v>18590</v>
      </c>
      <c r="E596" s="75">
        <f>IFERROR(D596/C596*100,0)</f>
        <v/>
      </c>
    </row>
    <row r="597" customFormat="1" s="1">
      <c r="A597" s="22" t="n">
        <v>20820</v>
      </c>
      <c r="B597" s="23" t="inlineStr">
        <is>
          <t xml:space="preserve">    临时救助</t>
        </is>
      </c>
      <c r="C597" s="73">
        <f>SUM(C598:C599)</f>
        <v/>
      </c>
      <c r="D597" s="74">
        <f>SUM(D598:D599)</f>
        <v/>
      </c>
      <c r="E597" s="75">
        <f>IFERROR(D597/C597*100,0)</f>
        <v/>
      </c>
    </row>
    <row r="598" customFormat="1" s="1">
      <c r="A598" s="28" t="n">
        <v>2082001</v>
      </c>
      <c r="B598" s="33" t="inlineStr">
        <is>
          <t xml:space="preserve">      临时救助支出</t>
        </is>
      </c>
      <c r="C598" s="78" t="n">
        <v>4031.06</v>
      </c>
      <c r="D598" s="79" t="n"/>
      <c r="E598" s="75">
        <f>IFERROR(D598/C598*100,0)</f>
        <v/>
      </c>
    </row>
    <row r="599" ht="27" customFormat="1" customHeight="1" s="1">
      <c r="A599" s="28" t="n">
        <v>2082002</v>
      </c>
      <c r="B599" s="33" t="inlineStr">
        <is>
          <t xml:space="preserve">      流浪乞讨人员救助支出</t>
        </is>
      </c>
      <c r="C599" s="78" t="n"/>
      <c r="D599" s="79" t="n"/>
      <c r="E599" s="75">
        <f>IFERROR(D599/C599*100,0)</f>
        <v/>
      </c>
    </row>
    <row r="600" customFormat="1" s="1">
      <c r="A600" s="22" t="n">
        <v>20821</v>
      </c>
      <c r="B600" s="23" t="inlineStr">
        <is>
          <t xml:space="preserve">    特困人员救助供养</t>
        </is>
      </c>
      <c r="C600" s="73">
        <f>SUM(C601:C602)</f>
        <v/>
      </c>
      <c r="D600" s="74">
        <f>SUM(D601:D602)</f>
        <v/>
      </c>
      <c r="E600" s="75">
        <f>IFERROR(D600/C600*100,0)</f>
        <v/>
      </c>
    </row>
    <row r="601" ht="27" customFormat="1" customHeight="1" s="1">
      <c r="A601" s="28" t="n">
        <v>2082101</v>
      </c>
      <c r="B601" s="33" t="inlineStr">
        <is>
          <t xml:space="preserve">      城市特困人员救助供养支出</t>
        </is>
      </c>
      <c r="C601" s="78" t="n">
        <v>41.46</v>
      </c>
      <c r="D601" s="79" t="n"/>
      <c r="E601" s="75">
        <f>IFERROR(D601/C601*100,0)</f>
        <v/>
      </c>
    </row>
    <row r="602" ht="27" customFormat="1" customHeight="1" s="1">
      <c r="A602" s="28" t="n">
        <v>2082102</v>
      </c>
      <c r="B602" s="33" t="inlineStr">
        <is>
          <t xml:space="preserve">      农村特困人员救助供养支出</t>
        </is>
      </c>
      <c r="C602" s="78" t="n">
        <v>1370.82</v>
      </c>
      <c r="D602" s="79" t="n">
        <v>30.96</v>
      </c>
      <c r="E602" s="75">
        <f>IFERROR(D602/C602*100,0)</f>
        <v/>
      </c>
    </row>
    <row r="603" ht="27" customFormat="1" customHeight="1" s="1">
      <c r="A603" s="22" t="n">
        <v>20824</v>
      </c>
      <c r="B603" s="23" t="inlineStr">
        <is>
          <t xml:space="preserve">    补充道路交通事故社会救助基金</t>
        </is>
      </c>
      <c r="C603" s="73">
        <f>SUM(C604:C605)</f>
        <v/>
      </c>
      <c r="D603" s="74">
        <f>SUM(D604:D605)</f>
        <v/>
      </c>
      <c r="E603" s="75">
        <f>IFERROR(D603/C603*100,0)</f>
        <v/>
      </c>
    </row>
    <row r="604" ht="27" customFormat="1" customHeight="1" s="1">
      <c r="A604" s="28" t="n">
        <v>2082401</v>
      </c>
      <c r="B604" s="33" t="inlineStr">
        <is>
          <t xml:space="preserve">      交强险增值税补助基金支出</t>
        </is>
      </c>
      <c r="C604" s="78" t="n"/>
      <c r="D604" s="79" t="n"/>
      <c r="E604" s="75">
        <f>IFERROR(D604/C604*100,0)</f>
        <v/>
      </c>
    </row>
    <row r="605" ht="27" customFormat="1" customHeight="1" s="1">
      <c r="A605" s="28" t="n">
        <v>2082402</v>
      </c>
      <c r="B605" s="33" t="inlineStr">
        <is>
          <t xml:space="preserve">      交强险罚款收入补助基金支出</t>
        </is>
      </c>
      <c r="C605" s="78" t="n"/>
      <c r="D605" s="79" t="n"/>
      <c r="E605" s="75">
        <f>IFERROR(D605/C605*100,0)</f>
        <v/>
      </c>
    </row>
    <row r="606" customFormat="1" s="1">
      <c r="A606" s="22" t="n">
        <v>20825</v>
      </c>
      <c r="B606" s="23" t="inlineStr">
        <is>
          <t xml:space="preserve">    其他生活救助</t>
        </is>
      </c>
      <c r="C606" s="73">
        <f>SUM(C607:C608)</f>
        <v/>
      </c>
      <c r="D606" s="74">
        <f>SUM(D607:D608)</f>
        <v/>
      </c>
      <c r="E606" s="75">
        <f>IFERROR(D606/C606*100,0)</f>
        <v/>
      </c>
    </row>
    <row r="607" customFormat="1" s="1">
      <c r="A607" s="28" t="n">
        <v>2082501</v>
      </c>
      <c r="B607" s="33" t="inlineStr">
        <is>
          <t xml:space="preserve">      其他城市生活救助</t>
        </is>
      </c>
      <c r="C607" s="78" t="n">
        <v>9</v>
      </c>
      <c r="D607" s="79" t="n">
        <v>1.34</v>
      </c>
      <c r="E607" s="75">
        <f>IFERROR(D607/C607*100,0)</f>
        <v/>
      </c>
    </row>
    <row r="608" customFormat="1" s="1">
      <c r="A608" s="28" t="n">
        <v>2082502</v>
      </c>
      <c r="B608" s="33" t="inlineStr">
        <is>
          <t xml:space="preserve">      其他农村生活救助</t>
        </is>
      </c>
      <c r="C608" s="78" t="n"/>
      <c r="D608" s="79" t="n">
        <v>0.52</v>
      </c>
      <c r="E608" s="75">
        <f>IFERROR(D608/C608*100,0)</f>
        <v/>
      </c>
    </row>
    <row r="609" ht="27" customFormat="1" customHeight="1" s="1">
      <c r="A609" s="22" t="n">
        <v>20826</v>
      </c>
      <c r="B609" s="23" t="inlineStr">
        <is>
          <t xml:space="preserve">    财政对基本养老保险基金的补助</t>
        </is>
      </c>
      <c r="C609" s="73">
        <f>SUM(C610:C612)</f>
        <v/>
      </c>
      <c r="D609" s="74">
        <f>SUM(D610:D612)</f>
        <v/>
      </c>
      <c r="E609" s="75">
        <f>IFERROR(D609/C609*100,0)</f>
        <v/>
      </c>
    </row>
    <row r="610" ht="27" customFormat="1" customHeight="1" s="1">
      <c r="A610" s="28" t="n">
        <v>2082601</v>
      </c>
      <c r="B610" s="33" t="inlineStr">
        <is>
          <t xml:space="preserve">      财政对企业职工基本养老保险基金的补助</t>
        </is>
      </c>
      <c r="C610" s="78" t="n"/>
      <c r="D610" s="79" t="n">
        <v>126.5</v>
      </c>
      <c r="E610" s="75">
        <f>IFERROR(D610/C610*100,0)</f>
        <v/>
      </c>
    </row>
    <row r="611" ht="27" customFormat="1" customHeight="1" s="1">
      <c r="A611" s="28" t="n">
        <v>2082602</v>
      </c>
      <c r="B611" s="33" t="inlineStr">
        <is>
          <t xml:space="preserve">      财政对城乡居民基本养老保险基金的补助</t>
        </is>
      </c>
      <c r="C611" s="78" t="n">
        <v>6668.27</v>
      </c>
      <c r="D611" s="79" t="n">
        <v>6966</v>
      </c>
      <c r="E611" s="75">
        <f>IFERROR(D611/C611*100,0)</f>
        <v/>
      </c>
    </row>
    <row r="612" ht="27" customFormat="1" customHeight="1" s="1">
      <c r="A612" s="28" t="n">
        <v>2082699</v>
      </c>
      <c r="B612" s="33" t="inlineStr">
        <is>
          <t xml:space="preserve">      财政对其他基本养老保险基金的补助</t>
        </is>
      </c>
      <c r="C612" s="78" t="n"/>
      <c r="D612" s="79" t="n"/>
      <c r="E612" s="75">
        <f>IFERROR(D612/C612*100,0)</f>
        <v/>
      </c>
    </row>
    <row r="613" ht="27" customFormat="1" customHeight="1" s="1">
      <c r="A613" s="22" t="n">
        <v>20827</v>
      </c>
      <c r="B613" s="23" t="inlineStr">
        <is>
          <t xml:space="preserve">    财政对其他社会保险基金的补助</t>
        </is>
      </c>
      <c r="C613" s="73">
        <f>SUM(C614:C616)</f>
        <v/>
      </c>
      <c r="D613" s="74">
        <f>SUM(D614:D616)</f>
        <v/>
      </c>
      <c r="E613" s="75">
        <f>IFERROR(D613/C613*100,0)</f>
        <v/>
      </c>
    </row>
    <row r="614" ht="27" customFormat="1" customHeight="1" s="1">
      <c r="A614" s="28" t="n">
        <v>2082701</v>
      </c>
      <c r="B614" s="33" t="inlineStr">
        <is>
          <t xml:space="preserve">      财政对失业保险基金的补助</t>
        </is>
      </c>
      <c r="C614" s="78" t="n"/>
      <c r="D614" s="79" t="n"/>
      <c r="E614" s="75">
        <f>IFERROR(D614/C614*100,0)</f>
        <v/>
      </c>
    </row>
    <row r="615" ht="27" customFormat="1" customHeight="1" s="1">
      <c r="A615" s="28" t="n">
        <v>2082702</v>
      </c>
      <c r="B615" s="33" t="inlineStr">
        <is>
          <t xml:space="preserve">      财政对工伤保险基金的补助</t>
        </is>
      </c>
      <c r="C615" s="78" t="n"/>
      <c r="D615" s="79" t="n"/>
      <c r="E615" s="75">
        <f>IFERROR(D615/C615*100,0)</f>
        <v/>
      </c>
    </row>
    <row r="616" ht="27" customFormat="1" customHeight="1" s="1">
      <c r="A616" s="28" t="n">
        <v>2082799</v>
      </c>
      <c r="B616" s="33" t="inlineStr">
        <is>
          <t xml:space="preserve">      其他财政对社会保险基金的补助</t>
        </is>
      </c>
      <c r="C616" s="78" t="n"/>
      <c r="D616" s="79" t="n"/>
      <c r="E616" s="75">
        <f>IFERROR(D616/C616*100,0)</f>
        <v/>
      </c>
    </row>
    <row r="617" customFormat="1" s="1">
      <c r="A617" s="22" t="n">
        <v>20828</v>
      </c>
      <c r="B617" s="54" t="inlineStr">
        <is>
          <t xml:space="preserve">    退役军人管理事务</t>
        </is>
      </c>
      <c r="C617" s="73">
        <f>SUM(C618:C624)</f>
        <v/>
      </c>
      <c r="D617" s="74">
        <f>SUM(D618:D624)</f>
        <v/>
      </c>
      <c r="E617" s="75">
        <f>IFERROR(D617/C617*100,0)</f>
        <v/>
      </c>
    </row>
    <row r="618" customFormat="1" s="1">
      <c r="A618" s="28" t="n">
        <v>2082801</v>
      </c>
      <c r="B618" s="33" t="inlineStr">
        <is>
          <t xml:space="preserve">      行政运行</t>
        </is>
      </c>
      <c r="C618" s="78" t="n">
        <v>317.29</v>
      </c>
      <c r="D618" s="79" t="n">
        <v>474.49</v>
      </c>
      <c r="E618" s="75">
        <f>IFERROR(D618/C618*100,0)</f>
        <v/>
      </c>
    </row>
    <row r="619" customFormat="1" s="1">
      <c r="A619" s="28" t="n">
        <v>2082802</v>
      </c>
      <c r="B619" s="33" t="inlineStr">
        <is>
          <t xml:space="preserve">      一般行政管理事务</t>
        </is>
      </c>
      <c r="C619" s="78" t="n"/>
      <c r="D619" s="79" t="n"/>
      <c r="E619" s="75">
        <f>IFERROR(D619/C619*100,0)</f>
        <v/>
      </c>
    </row>
    <row r="620" customFormat="1" s="1">
      <c r="A620" s="28" t="n">
        <v>2082803</v>
      </c>
      <c r="B620" s="33" t="inlineStr">
        <is>
          <t xml:space="preserve">      机关服务</t>
        </is>
      </c>
      <c r="C620" s="78" t="n"/>
      <c r="D620" s="79" t="n"/>
      <c r="E620" s="75">
        <f>IFERROR(D620/C620*100,0)</f>
        <v/>
      </c>
    </row>
    <row r="621" customFormat="1" s="1">
      <c r="A621" s="28" t="n">
        <v>2082804</v>
      </c>
      <c r="B621" s="33" t="inlineStr">
        <is>
          <t xml:space="preserve">      拥军优属</t>
        </is>
      </c>
      <c r="C621" s="78" t="n">
        <v>4.56</v>
      </c>
      <c r="D621" s="79" t="n"/>
      <c r="E621" s="75">
        <f>IFERROR(D621/C621*100,0)</f>
        <v/>
      </c>
    </row>
    <row r="622" customFormat="1" s="1">
      <c r="A622" s="28" t="n">
        <v>2082805</v>
      </c>
      <c r="B622" s="33" t="inlineStr">
        <is>
          <t xml:space="preserve">      军供保障</t>
        </is>
      </c>
      <c r="C622" s="78" t="n"/>
      <c r="D622" s="79" t="n"/>
      <c r="E622" s="75">
        <f>IFERROR(D622/C622*100,0)</f>
        <v/>
      </c>
    </row>
    <row r="623" customFormat="1" s="1">
      <c r="A623" s="28" t="n">
        <v>2082850</v>
      </c>
      <c r="B623" s="33" t="inlineStr">
        <is>
          <t xml:space="preserve">      事业运行</t>
        </is>
      </c>
      <c r="C623" s="78" t="n"/>
      <c r="D623" s="79" t="n"/>
      <c r="E623" s="75">
        <f>IFERROR(D623/C623*100,0)</f>
        <v/>
      </c>
    </row>
    <row r="624" ht="27" customFormat="1" customHeight="1" s="1">
      <c r="A624" s="28" t="n">
        <v>2082899</v>
      </c>
      <c r="B624" s="33" t="inlineStr">
        <is>
          <t xml:space="preserve">      其他退役军人事务管理支出</t>
        </is>
      </c>
      <c r="C624" s="78" t="n">
        <v>470.58</v>
      </c>
      <c r="D624" s="79" t="n">
        <v>926.88</v>
      </c>
      <c r="E624" s="75">
        <f>IFERROR(D624/C624*100,0)</f>
        <v/>
      </c>
    </row>
    <row r="625" ht="27" customFormat="1" customHeight="1" s="1">
      <c r="A625" s="22" t="n">
        <v>20830</v>
      </c>
      <c r="B625" s="23" t="inlineStr">
        <is>
          <t xml:space="preserve">    财政代缴社会保险费支出</t>
        </is>
      </c>
      <c r="C625" s="73">
        <f>SUM(C626:C627)</f>
        <v/>
      </c>
      <c r="D625" s="74">
        <f>SUM(D626:D627)</f>
        <v/>
      </c>
      <c r="E625" s="75">
        <f>IFERROR(D625/C625*100,0)</f>
        <v/>
      </c>
    </row>
    <row r="626" ht="27" customFormat="1" customHeight="1" s="1">
      <c r="A626" s="28" t="n">
        <v>2083001</v>
      </c>
      <c r="B626" s="33" t="inlineStr">
        <is>
          <t xml:space="preserve">      财政代缴城乡居民基本养老保险费支出</t>
        </is>
      </c>
      <c r="C626" s="78" t="n"/>
      <c r="D626" s="79" t="n"/>
      <c r="E626" s="75">
        <f>IFERROR(D626/C626*100,0)</f>
        <v/>
      </c>
    </row>
    <row r="627" ht="27" customFormat="1" customHeight="1" s="1">
      <c r="A627" s="28" t="n">
        <v>2083099</v>
      </c>
      <c r="B627" s="33" t="inlineStr">
        <is>
          <t xml:space="preserve">      财政代缴其他社会保险费支出</t>
        </is>
      </c>
      <c r="C627" s="78" t="n"/>
      <c r="D627" s="79" t="n"/>
      <c r="E627" s="75">
        <f>IFERROR(D627/C627*100,0)</f>
        <v/>
      </c>
    </row>
    <row r="628" ht="27" customFormat="1" customHeight="1" s="1">
      <c r="A628" s="50" t="n">
        <v>20899</v>
      </c>
      <c r="B628" s="55" t="inlineStr">
        <is>
          <t xml:space="preserve">    其他社会保障和就业支出</t>
        </is>
      </c>
      <c r="C628" s="73" t="n">
        <v>2706.84</v>
      </c>
      <c r="D628" s="74" t="n">
        <v>754.27</v>
      </c>
      <c r="E628" s="75">
        <f>IFERROR(D628/C628*100,0)</f>
        <v/>
      </c>
    </row>
    <row r="629" customFormat="1" s="1">
      <c r="A629" s="22" t="n">
        <v>210</v>
      </c>
      <c r="B629" s="23" t="inlineStr">
        <is>
          <t>卫生健康支出</t>
        </is>
      </c>
      <c r="C629" s="73">
        <f>C630+C635+C650+C654+C666+C669+C673+C678+C682+C686+C689+C698+C699</f>
        <v/>
      </c>
      <c r="D629" s="74">
        <f>D630+D635+D650+D654+D666+D669+D673+D678+D682+D686+D689+D698+D699</f>
        <v/>
      </c>
      <c r="E629" s="75">
        <f>IFERROR(D629/C629*100,0)</f>
        <v/>
      </c>
    </row>
    <row r="630" customFormat="1" s="1">
      <c r="A630" s="22" t="n">
        <v>21001</v>
      </c>
      <c r="B630" s="23" t="inlineStr">
        <is>
          <t xml:space="preserve">    卫生健康管理事务</t>
        </is>
      </c>
      <c r="C630" s="73">
        <f>SUM(C631:C634)</f>
        <v/>
      </c>
      <c r="D630" s="74">
        <f>SUM(D631:D634)</f>
        <v/>
      </c>
      <c r="E630" s="75">
        <f>IFERROR(D630/C630*100,0)</f>
        <v/>
      </c>
    </row>
    <row r="631" customFormat="1" s="1">
      <c r="A631" s="28" t="n">
        <v>2100101</v>
      </c>
      <c r="B631" s="33" t="inlineStr">
        <is>
          <t xml:space="preserve">      行政运行</t>
        </is>
      </c>
      <c r="C631" s="78" t="n">
        <v>603.59</v>
      </c>
      <c r="D631" s="79" t="n">
        <v>721.4299999999999</v>
      </c>
      <c r="E631" s="75">
        <f>IFERROR(D631/C631*100,0)</f>
        <v/>
      </c>
    </row>
    <row r="632" customFormat="1" s="1">
      <c r="A632" s="28" t="n">
        <v>2100102</v>
      </c>
      <c r="B632" s="33" t="inlineStr">
        <is>
          <t xml:space="preserve">      一般行政管理事务</t>
        </is>
      </c>
      <c r="C632" s="78" t="n"/>
      <c r="D632" s="79" t="n"/>
      <c r="E632" s="75">
        <f>IFERROR(D632/C632*100,0)</f>
        <v/>
      </c>
    </row>
    <row r="633" customFormat="1" s="1">
      <c r="A633" s="28" t="n">
        <v>2100103</v>
      </c>
      <c r="B633" s="33" t="inlineStr">
        <is>
          <t xml:space="preserve">      机关服务</t>
        </is>
      </c>
      <c r="C633" s="78" t="n"/>
      <c r="D633" s="79" t="n"/>
      <c r="E633" s="75">
        <f>IFERROR(D633/C633*100,0)</f>
        <v/>
      </c>
    </row>
    <row r="634" ht="27" customFormat="1" customHeight="1" s="1">
      <c r="A634" s="28" t="n">
        <v>2100199</v>
      </c>
      <c r="B634" s="33" t="inlineStr">
        <is>
          <t xml:space="preserve">      其他卫生健康管理事务支出</t>
        </is>
      </c>
      <c r="C634" s="78" t="n">
        <v>434.46</v>
      </c>
      <c r="D634" s="79" t="n">
        <v>568.97</v>
      </c>
      <c r="E634" s="75">
        <f>IFERROR(D634/C634*100,0)</f>
        <v/>
      </c>
    </row>
    <row r="635" customFormat="1" s="1">
      <c r="A635" s="22" t="n">
        <v>21002</v>
      </c>
      <c r="B635" s="23" t="inlineStr">
        <is>
          <t xml:space="preserve">    公立医院</t>
        </is>
      </c>
      <c r="C635" s="73">
        <f>SUM(C636:C649)</f>
        <v/>
      </c>
      <c r="D635" s="74">
        <f>SUM(D636:D649)</f>
        <v/>
      </c>
      <c r="E635" s="75">
        <f>IFERROR(D635/C635*100,0)</f>
        <v/>
      </c>
    </row>
    <row r="636" customFormat="1" s="1">
      <c r="A636" s="28" t="n">
        <v>2100201</v>
      </c>
      <c r="B636" s="33" t="inlineStr">
        <is>
          <t xml:space="preserve">      综合医院</t>
        </is>
      </c>
      <c r="C636" s="78" t="n">
        <v>2558.91</v>
      </c>
      <c r="D636" s="79" t="n">
        <v>3588</v>
      </c>
      <c r="E636" s="75">
        <f>IFERROR(D636/C636*100,0)</f>
        <v/>
      </c>
    </row>
    <row r="637" customFormat="1" s="1">
      <c r="A637" s="28" t="n">
        <v>2100202</v>
      </c>
      <c r="B637" s="33" t="inlineStr">
        <is>
          <t xml:space="preserve">      中医（民族）医院</t>
        </is>
      </c>
      <c r="C637" s="78" t="n">
        <v>1578.36</v>
      </c>
      <c r="D637" s="79" t="n">
        <v>2215.83</v>
      </c>
      <c r="E637" s="75">
        <f>IFERROR(D637/C637*100,0)</f>
        <v/>
      </c>
    </row>
    <row r="638" customFormat="1" s="1">
      <c r="A638" s="28" t="n">
        <v>2100203</v>
      </c>
      <c r="B638" s="33" t="inlineStr">
        <is>
          <t xml:space="preserve">      传染病医院</t>
        </is>
      </c>
      <c r="C638" s="78" t="n"/>
      <c r="D638" s="79" t="n"/>
      <c r="E638" s="75">
        <f>IFERROR(D638/C638*100,0)</f>
        <v/>
      </c>
    </row>
    <row r="639" customFormat="1" s="1">
      <c r="A639" s="28" t="n">
        <v>2100204</v>
      </c>
      <c r="B639" s="33" t="inlineStr">
        <is>
          <t xml:space="preserve">      职业病防治医院</t>
        </is>
      </c>
      <c r="C639" s="78" t="n"/>
      <c r="D639" s="79" t="n"/>
      <c r="E639" s="75">
        <f>IFERROR(D639/C639*100,0)</f>
        <v/>
      </c>
    </row>
    <row r="640" customFormat="1" s="1">
      <c r="A640" s="28" t="n">
        <v>2100205</v>
      </c>
      <c r="B640" s="33" t="inlineStr">
        <is>
          <t xml:space="preserve">      精神病医院</t>
        </is>
      </c>
      <c r="C640" s="78" t="n"/>
      <c r="D640" s="79" t="n"/>
      <c r="E640" s="75">
        <f>IFERROR(D640/C640*100,0)</f>
        <v/>
      </c>
    </row>
    <row r="641" customFormat="1" s="1">
      <c r="A641" s="28" t="n">
        <v>2100206</v>
      </c>
      <c r="B641" s="33" t="inlineStr">
        <is>
          <t xml:space="preserve">      妇幼保健医院</t>
        </is>
      </c>
      <c r="C641" s="78" t="n"/>
      <c r="D641" s="79" t="n"/>
      <c r="E641" s="75">
        <f>IFERROR(D641/C641*100,0)</f>
        <v/>
      </c>
    </row>
    <row r="642" customFormat="1" s="1">
      <c r="A642" s="28" t="n">
        <v>2100207</v>
      </c>
      <c r="B642" s="33" t="inlineStr">
        <is>
          <t xml:space="preserve">      儿童医院</t>
        </is>
      </c>
      <c r="C642" s="78" t="n"/>
      <c r="D642" s="79" t="n"/>
      <c r="E642" s="75">
        <f>IFERROR(D642/C642*100,0)</f>
        <v/>
      </c>
    </row>
    <row r="643" customFormat="1" s="1">
      <c r="A643" s="28" t="n">
        <v>2100208</v>
      </c>
      <c r="B643" s="33" t="inlineStr">
        <is>
          <t xml:space="preserve">      其他专科医院</t>
        </is>
      </c>
      <c r="C643" s="78" t="n"/>
      <c r="D643" s="79" t="n"/>
      <c r="E643" s="75">
        <f>IFERROR(D643/C643*100,0)</f>
        <v/>
      </c>
    </row>
    <row r="644" customFormat="1" s="1">
      <c r="A644" s="28" t="n">
        <v>2100209</v>
      </c>
      <c r="B644" s="33" t="inlineStr">
        <is>
          <t xml:space="preserve">      福利医院</t>
        </is>
      </c>
      <c r="C644" s="78" t="n"/>
      <c r="D644" s="79" t="n"/>
      <c r="E644" s="75">
        <f>IFERROR(D644/C644*100,0)</f>
        <v/>
      </c>
    </row>
    <row r="645" customFormat="1" s="1">
      <c r="A645" s="28" t="n">
        <v>2100210</v>
      </c>
      <c r="B645" s="33" t="inlineStr">
        <is>
          <t xml:space="preserve">      行业医院</t>
        </is>
      </c>
      <c r="C645" s="78" t="n"/>
      <c r="D645" s="79" t="n"/>
      <c r="E645" s="75">
        <f>IFERROR(D645/C645*100,0)</f>
        <v/>
      </c>
    </row>
    <row r="646" customFormat="1" s="1">
      <c r="A646" s="28" t="n">
        <v>2100211</v>
      </c>
      <c r="B646" s="33" t="inlineStr">
        <is>
          <t xml:space="preserve">      处理医疗欠费</t>
        </is>
      </c>
      <c r="C646" s="78" t="n"/>
      <c r="D646" s="79" t="n"/>
      <c r="E646" s="75">
        <f>IFERROR(D646/C646*100,0)</f>
        <v/>
      </c>
    </row>
    <row r="647" customFormat="1" s="1">
      <c r="A647" s="28" t="n">
        <v>2100212</v>
      </c>
      <c r="B647" s="33" t="inlineStr">
        <is>
          <t xml:space="preserve">      康复医院</t>
        </is>
      </c>
      <c r="C647" s="78" t="n"/>
      <c r="D647" s="79" t="n"/>
      <c r="E647" s="75">
        <f>IFERROR(D647/C647*100,0)</f>
        <v/>
      </c>
    </row>
    <row r="648" customFormat="1" s="1">
      <c r="A648" s="28" t="n">
        <v>2100213</v>
      </c>
      <c r="B648" s="33" t="inlineStr">
        <is>
          <t xml:space="preserve">      优抚医院</t>
        </is>
      </c>
      <c r="C648" s="78" t="n"/>
      <c r="D648" s="79" t="n"/>
      <c r="E648" s="75">
        <f>IFERROR(D648/C648*100,0)</f>
        <v/>
      </c>
    </row>
    <row r="649" customFormat="1" s="1">
      <c r="A649" s="28" t="n">
        <v>2100299</v>
      </c>
      <c r="B649" s="33" t="inlineStr">
        <is>
          <t xml:space="preserve">      其他公立医院支出</t>
        </is>
      </c>
      <c r="C649" s="78" t="n">
        <v>592.28</v>
      </c>
      <c r="D649" s="79" t="n">
        <v>487.69</v>
      </c>
      <c r="E649" s="75">
        <f>IFERROR(D649/C649*100,0)</f>
        <v/>
      </c>
    </row>
    <row r="650" customFormat="1" s="1">
      <c r="A650" s="22" t="n">
        <v>21003</v>
      </c>
      <c r="B650" s="23" t="inlineStr">
        <is>
          <t xml:space="preserve">    基层医疗卫生机构</t>
        </is>
      </c>
      <c r="C650" s="94">
        <f>SUM(C651:C653)</f>
        <v/>
      </c>
      <c r="D650" s="95">
        <f>SUM(D651:D653)</f>
        <v/>
      </c>
      <c r="E650" s="75">
        <f>IFERROR(D650/C650*100,0)</f>
        <v/>
      </c>
    </row>
    <row r="651" customFormat="1" s="1">
      <c r="A651" s="28" t="n">
        <v>2100301</v>
      </c>
      <c r="B651" s="33" t="inlineStr">
        <is>
          <t xml:space="preserve">      城市社区卫生机构</t>
        </is>
      </c>
      <c r="C651" s="96" t="n">
        <v>539.05</v>
      </c>
      <c r="D651" s="97" t="n">
        <v>521.26</v>
      </c>
      <c r="E651" s="75">
        <f>IFERROR(D651/C651*100,0)</f>
        <v/>
      </c>
    </row>
    <row r="652" customFormat="1" s="1">
      <c r="A652" s="28" t="n">
        <v>2100302</v>
      </c>
      <c r="B652" s="33" t="inlineStr">
        <is>
          <t xml:space="preserve">      乡镇卫生院</t>
        </is>
      </c>
      <c r="C652" s="96" t="n">
        <v>4392.77</v>
      </c>
      <c r="D652" s="97" t="n">
        <v>6096.32</v>
      </c>
      <c r="E652" s="75">
        <f>IFERROR(D652/C652*100,0)</f>
        <v/>
      </c>
    </row>
    <row r="653" ht="27" customFormat="1" customHeight="1" s="1">
      <c r="A653" s="28" t="n">
        <v>2100399</v>
      </c>
      <c r="B653" s="33" t="inlineStr">
        <is>
          <t xml:space="preserve">      其他基层医疗卫生机构支出</t>
        </is>
      </c>
      <c r="C653" s="96" t="n">
        <v>991.05</v>
      </c>
      <c r="D653" s="97" t="n">
        <v>1858.41</v>
      </c>
      <c r="E653" s="75">
        <f>IFERROR(D653/C653*100,0)</f>
        <v/>
      </c>
    </row>
    <row r="654" customFormat="1" s="1">
      <c r="A654" s="22" t="n">
        <v>21004</v>
      </c>
      <c r="B654" s="23" t="inlineStr">
        <is>
          <t xml:space="preserve">    公共卫生</t>
        </is>
      </c>
      <c r="C654" s="94">
        <f>SUM(C655:C665)</f>
        <v/>
      </c>
      <c r="D654" s="95">
        <f>SUM(D655:D665)</f>
        <v/>
      </c>
      <c r="E654" s="75">
        <f>IFERROR(D654/C654*100,0)</f>
        <v/>
      </c>
    </row>
    <row r="655" customFormat="1" s="1">
      <c r="A655" s="28" t="n">
        <v>2100401</v>
      </c>
      <c r="B655" s="33" t="inlineStr">
        <is>
          <t xml:space="preserve">      疾病预防控制机构</t>
        </is>
      </c>
      <c r="C655" s="78" t="n">
        <v>412.31</v>
      </c>
      <c r="D655" s="79" t="n">
        <v>543.4</v>
      </c>
      <c r="E655" s="75">
        <f>IFERROR(D655/C655*100,0)</f>
        <v/>
      </c>
    </row>
    <row r="656" customFormat="1" s="1">
      <c r="A656" s="28" t="n">
        <v>2100402</v>
      </c>
      <c r="B656" s="33" t="inlineStr">
        <is>
          <t xml:space="preserve">      卫生监督机构</t>
        </is>
      </c>
      <c r="C656" s="78" t="n">
        <v>274.53</v>
      </c>
      <c r="D656" s="79" t="n">
        <v>373.61</v>
      </c>
      <c r="E656" s="75">
        <f>IFERROR(D656/C656*100,0)</f>
        <v/>
      </c>
    </row>
    <row r="657" customFormat="1" s="1">
      <c r="A657" s="28" t="n">
        <v>2100403</v>
      </c>
      <c r="B657" s="33" t="inlineStr">
        <is>
          <t xml:space="preserve">      妇幼保健机构</t>
        </is>
      </c>
      <c r="C657" s="78" t="n">
        <v>474.65</v>
      </c>
      <c r="D657" s="79" t="n">
        <v>617.5599999999999</v>
      </c>
      <c r="E657" s="75">
        <f>IFERROR(D657/C657*100,0)</f>
        <v/>
      </c>
    </row>
    <row r="658" customFormat="1" s="1">
      <c r="A658" s="28" t="n">
        <v>2100404</v>
      </c>
      <c r="B658" s="33" t="inlineStr">
        <is>
          <t xml:space="preserve">      精神卫生机构</t>
        </is>
      </c>
      <c r="C658" s="78" t="n"/>
      <c r="D658" s="79" t="n"/>
      <c r="E658" s="75">
        <f>IFERROR(D658/C658*100,0)</f>
        <v/>
      </c>
    </row>
    <row r="659" customFormat="1" s="1">
      <c r="A659" s="28" t="n">
        <v>2100405</v>
      </c>
      <c r="B659" s="33" t="inlineStr">
        <is>
          <t xml:space="preserve">      应急救治机构</t>
        </is>
      </c>
      <c r="C659" s="78" t="n"/>
      <c r="D659" s="79" t="n"/>
      <c r="E659" s="75">
        <f>IFERROR(D659/C659*100,0)</f>
        <v/>
      </c>
    </row>
    <row r="660" customFormat="1" s="1">
      <c r="A660" s="28" t="n">
        <v>2100406</v>
      </c>
      <c r="B660" s="33" t="inlineStr">
        <is>
          <t xml:space="preserve">      采供血机构</t>
        </is>
      </c>
      <c r="C660" s="78" t="n"/>
      <c r="D660" s="79" t="n"/>
      <c r="E660" s="75">
        <f>IFERROR(D660/C660*100,0)</f>
        <v/>
      </c>
    </row>
    <row r="661" ht="27" customFormat="1" customHeight="1" s="1">
      <c r="A661" s="28" t="n">
        <v>2100407</v>
      </c>
      <c r="B661" s="33" t="inlineStr">
        <is>
          <t xml:space="preserve">      其他专业公共卫生机构</t>
        </is>
      </c>
      <c r="C661" s="78" t="n">
        <v>118.43</v>
      </c>
      <c r="D661" s="79" t="n">
        <v>312.57</v>
      </c>
      <c r="E661" s="75">
        <f>IFERROR(D661/C661*100,0)</f>
        <v/>
      </c>
    </row>
    <row r="662" customFormat="1" s="1">
      <c r="A662" s="28" t="n">
        <v>2100408</v>
      </c>
      <c r="B662" s="33" t="inlineStr">
        <is>
          <t xml:space="preserve">      基本公共卫生服务</t>
        </is>
      </c>
      <c r="C662" s="78" t="n">
        <v>3713.26</v>
      </c>
      <c r="D662" s="79" t="n">
        <v>3602.99</v>
      </c>
      <c r="E662" s="75">
        <f>IFERROR(D662/C662*100,0)</f>
        <v/>
      </c>
    </row>
    <row r="663" customFormat="1" s="1">
      <c r="A663" s="28" t="n">
        <v>2100409</v>
      </c>
      <c r="B663" s="33" t="inlineStr">
        <is>
          <t xml:space="preserve">      重大公共卫生服务</t>
        </is>
      </c>
      <c r="C663" s="78" t="n">
        <v>235.41</v>
      </c>
      <c r="D663" s="79" t="n">
        <v>297.95</v>
      </c>
      <c r="E663" s="75">
        <f>IFERROR(D663/C663*100,0)</f>
        <v/>
      </c>
    </row>
    <row r="664" ht="27" customFormat="1" customHeight="1" s="1">
      <c r="A664" s="28" t="n">
        <v>2100410</v>
      </c>
      <c r="B664" s="33" t="inlineStr">
        <is>
          <t xml:space="preserve">      突发公共卫生事件应急处理</t>
        </is>
      </c>
      <c r="C664" s="78" t="n">
        <v>3957.19</v>
      </c>
      <c r="D664" s="79" t="n">
        <v>4525.73</v>
      </c>
      <c r="E664" s="75">
        <f>IFERROR(D664/C664*100,0)</f>
        <v/>
      </c>
    </row>
    <row r="665" customFormat="1" s="1">
      <c r="A665" s="28" t="n">
        <v>2100499</v>
      </c>
      <c r="B665" s="33" t="inlineStr">
        <is>
          <t xml:space="preserve">      其他公共卫生支出</t>
        </is>
      </c>
      <c r="C665" s="78" t="n">
        <v>70.8</v>
      </c>
      <c r="D665" s="79" t="n">
        <v>60.11</v>
      </c>
      <c r="E665" s="75">
        <f>IFERROR(D665/C665*100,0)</f>
        <v/>
      </c>
    </row>
    <row r="666" customFormat="1" s="1">
      <c r="A666" s="22" t="n">
        <v>21006</v>
      </c>
      <c r="B666" s="23" t="inlineStr">
        <is>
          <t xml:space="preserve">    中医药</t>
        </is>
      </c>
      <c r="C666" s="73">
        <f>SUM(C667:C668)</f>
        <v/>
      </c>
      <c r="D666" s="74">
        <f>SUM(D667:D668)</f>
        <v/>
      </c>
      <c r="E666" s="75">
        <f>IFERROR(D666/C666*100,0)</f>
        <v/>
      </c>
    </row>
    <row r="667" ht="27" customFormat="1" customHeight="1" s="1">
      <c r="A667" s="28" t="n">
        <v>2100601</v>
      </c>
      <c r="B667" s="33" t="inlineStr">
        <is>
          <t xml:space="preserve">      中医（民族医）药专项</t>
        </is>
      </c>
      <c r="C667" s="78" t="n">
        <v>93</v>
      </c>
      <c r="D667" s="79" t="n">
        <v>92.97</v>
      </c>
      <c r="E667" s="75">
        <f>IFERROR(D667/C667*100,0)</f>
        <v/>
      </c>
    </row>
    <row r="668" customFormat="1" s="1">
      <c r="A668" s="28" t="n">
        <v>2100699</v>
      </c>
      <c r="B668" s="33" t="inlineStr">
        <is>
          <t xml:space="preserve">      其他中医药支出</t>
        </is>
      </c>
      <c r="C668" s="78" t="n"/>
      <c r="D668" s="79" t="n"/>
      <c r="E668" s="75">
        <f>IFERROR(D668/C668*100,0)</f>
        <v/>
      </c>
    </row>
    <row r="669" customFormat="1" s="1">
      <c r="A669" s="22" t="n">
        <v>21007</v>
      </c>
      <c r="B669" s="23" t="inlineStr">
        <is>
          <t xml:space="preserve">    计划生育事务</t>
        </is>
      </c>
      <c r="C669" s="73">
        <f>SUM(C670:C672)</f>
        <v/>
      </c>
      <c r="D669" s="74">
        <f>SUM(D670:D672)</f>
        <v/>
      </c>
      <c r="E669" s="75">
        <f>IFERROR(D669/C669*100,0)</f>
        <v/>
      </c>
    </row>
    <row r="670" customFormat="1" s="1">
      <c r="A670" s="28" t="n">
        <v>2100716</v>
      </c>
      <c r="B670" s="33" t="inlineStr">
        <is>
          <t xml:space="preserve">      计划生育机构</t>
        </is>
      </c>
      <c r="C670" s="78" t="n"/>
      <c r="D670" s="79" t="n"/>
      <c r="E670" s="75">
        <f>IFERROR(D670/C670*100,0)</f>
        <v/>
      </c>
    </row>
    <row r="671" customFormat="1" s="1">
      <c r="A671" s="28" t="n">
        <v>2100717</v>
      </c>
      <c r="B671" s="33" t="inlineStr">
        <is>
          <t xml:space="preserve">      计划生育服务</t>
        </is>
      </c>
      <c r="C671" s="78" t="n">
        <v>170.59</v>
      </c>
      <c r="D671" s="79" t="n">
        <v>136.78</v>
      </c>
      <c r="E671" s="75">
        <f>IFERROR(D671/C671*100,0)</f>
        <v/>
      </c>
    </row>
    <row r="672" ht="27" customFormat="1" customHeight="1" s="1">
      <c r="A672" s="28" t="n">
        <v>2100799</v>
      </c>
      <c r="B672" s="33" t="inlineStr">
        <is>
          <t xml:space="preserve">      其他计划生育事务支出</t>
        </is>
      </c>
      <c r="C672" s="78" t="n">
        <v>31.57</v>
      </c>
      <c r="D672" s="79" t="n">
        <v>114.29</v>
      </c>
      <c r="E672" s="75">
        <f>IFERROR(D672/C672*100,0)</f>
        <v/>
      </c>
    </row>
    <row r="673" customFormat="1" s="1">
      <c r="A673" s="22" t="n">
        <v>21011</v>
      </c>
      <c r="B673" s="23" t="inlineStr">
        <is>
          <t xml:space="preserve">    行政事业单位医疗</t>
        </is>
      </c>
      <c r="C673" s="73">
        <f>SUM(C674:C677)</f>
        <v/>
      </c>
      <c r="D673" s="74">
        <f>SUM(D674:D677)</f>
        <v/>
      </c>
      <c r="E673" s="75">
        <f>IFERROR(D673/C673*100,0)</f>
        <v/>
      </c>
    </row>
    <row r="674" customFormat="1" s="1">
      <c r="A674" s="28" t="n">
        <v>2101101</v>
      </c>
      <c r="B674" s="33" t="inlineStr">
        <is>
          <t xml:space="preserve">      行政单位医疗</t>
        </is>
      </c>
      <c r="C674" s="78" t="n">
        <v>2769.38</v>
      </c>
      <c r="D674" s="79" t="n">
        <v>2805.19</v>
      </c>
      <c r="E674" s="75">
        <f>IFERROR(D674/C674*100,0)</f>
        <v/>
      </c>
    </row>
    <row r="675" customFormat="1" s="1">
      <c r="A675" s="28" t="n">
        <v>2101102</v>
      </c>
      <c r="B675" s="33" t="inlineStr">
        <is>
          <t xml:space="preserve">      事业单位医疗</t>
        </is>
      </c>
      <c r="C675" s="78" t="n">
        <v>3743.56</v>
      </c>
      <c r="D675" s="79" t="n">
        <v>4009.7</v>
      </c>
      <c r="E675" s="75">
        <f>IFERROR(D675/C675*100,0)</f>
        <v/>
      </c>
    </row>
    <row r="676" customFormat="1" s="1">
      <c r="A676" s="28" t="n">
        <v>2101103</v>
      </c>
      <c r="B676" s="33" t="inlineStr">
        <is>
          <t xml:space="preserve">      公务员医疗补助</t>
        </is>
      </c>
      <c r="C676" s="78" t="n"/>
      <c r="D676" s="79" t="n"/>
      <c r="E676" s="75">
        <f>IFERROR(D676/C676*100,0)</f>
        <v/>
      </c>
    </row>
    <row r="677" ht="27" customFormat="1" customHeight="1" s="1">
      <c r="A677" s="28" t="n">
        <v>2101199</v>
      </c>
      <c r="B677" s="33" t="inlineStr">
        <is>
          <t xml:space="preserve">      其他行政事业单位医疗支出</t>
        </is>
      </c>
      <c r="C677" s="78" t="n"/>
      <c r="D677" s="79" t="n"/>
      <c r="E677" s="75">
        <f>IFERROR(D677/C677*100,0)</f>
        <v/>
      </c>
    </row>
    <row r="678" ht="27" customFormat="1" customHeight="1" s="1">
      <c r="A678" s="22" t="n">
        <v>21012</v>
      </c>
      <c r="B678" s="23" t="inlineStr">
        <is>
          <t xml:space="preserve">    财政对基本医疗保险基金的补助</t>
        </is>
      </c>
      <c r="C678" s="73">
        <f>SUM(C679:C681)</f>
        <v/>
      </c>
      <c r="D678" s="74">
        <f>SUM(D679:D681)</f>
        <v/>
      </c>
      <c r="E678" s="75">
        <f>IFERROR(D678/C678*100,0)</f>
        <v/>
      </c>
    </row>
    <row r="679" ht="27" customFormat="1" customHeight="1" s="1">
      <c r="A679" s="28" t="n">
        <v>2101201</v>
      </c>
      <c r="B679" s="33" t="inlineStr">
        <is>
          <t xml:space="preserve">      财政对职工基本医疗保险基金的补助</t>
        </is>
      </c>
      <c r="C679" s="78" t="n"/>
      <c r="D679" s="79" t="n"/>
      <c r="E679" s="75">
        <f>IFERROR(D679/C679*100,0)</f>
        <v/>
      </c>
    </row>
    <row r="680" ht="27" customFormat="1" customHeight="1" s="1">
      <c r="A680" s="28" t="n">
        <v>2101202</v>
      </c>
      <c r="B680" s="33" t="inlineStr">
        <is>
          <t xml:space="preserve">      财政对城乡居民基本医疗保险基金的补助</t>
        </is>
      </c>
      <c r="C680" s="78" t="n">
        <v>323.52</v>
      </c>
      <c r="D680" s="79" t="n">
        <v>330</v>
      </c>
      <c r="E680" s="75">
        <f>IFERROR(D680/C680*100,0)</f>
        <v/>
      </c>
    </row>
    <row r="681" ht="27" customFormat="1" customHeight="1" s="1">
      <c r="A681" s="28" t="n">
        <v>2101299</v>
      </c>
      <c r="B681" s="33" t="inlineStr">
        <is>
          <t xml:space="preserve">      财政对其他基本医疗保险基金的补助</t>
        </is>
      </c>
      <c r="C681" s="78" t="n"/>
      <c r="D681" s="79" t="n"/>
      <c r="E681" s="75">
        <f>IFERROR(D681/C681*100,0)</f>
        <v/>
      </c>
    </row>
    <row r="682" customFormat="1" s="1">
      <c r="A682" s="22" t="n">
        <v>21013</v>
      </c>
      <c r="B682" s="23" t="inlineStr">
        <is>
          <t xml:space="preserve">    医疗救助</t>
        </is>
      </c>
      <c r="C682" s="73">
        <f>SUM(C683:C685)</f>
        <v/>
      </c>
      <c r="D682" s="74">
        <f>SUM(D683:D685)</f>
        <v/>
      </c>
      <c r="E682" s="75">
        <f>IFERROR(D682/C682*100,0)</f>
        <v/>
      </c>
    </row>
    <row r="683" customFormat="1" s="1">
      <c r="A683" s="28" t="n">
        <v>2101301</v>
      </c>
      <c r="B683" s="33" t="inlineStr">
        <is>
          <t xml:space="preserve">      城乡医疗救助</t>
        </is>
      </c>
      <c r="C683" s="78" t="n">
        <v>8183</v>
      </c>
      <c r="D683" s="79" t="n">
        <v>12161</v>
      </c>
      <c r="E683" s="75">
        <f>IFERROR(D683/C683*100,0)</f>
        <v/>
      </c>
    </row>
    <row r="684" customFormat="1" s="1">
      <c r="A684" s="28" t="n">
        <v>2101302</v>
      </c>
      <c r="B684" s="33" t="inlineStr">
        <is>
          <t xml:space="preserve">      疾病应急救助</t>
        </is>
      </c>
      <c r="C684" s="78" t="n"/>
      <c r="D684" s="79" t="n"/>
      <c r="E684" s="75">
        <f>IFERROR(D684/C684*100,0)</f>
        <v/>
      </c>
    </row>
    <row r="685" customFormat="1" s="1">
      <c r="A685" s="28" t="n">
        <v>2101399</v>
      </c>
      <c r="B685" s="33" t="inlineStr">
        <is>
          <t xml:space="preserve">      其他医疗救助支出</t>
        </is>
      </c>
      <c r="C685" s="78" t="n"/>
      <c r="D685" s="79" t="n"/>
      <c r="E685" s="75">
        <f>IFERROR(D685/C685*100,0)</f>
        <v/>
      </c>
    </row>
    <row r="686" customFormat="1" s="1">
      <c r="A686" s="22" t="n">
        <v>21014</v>
      </c>
      <c r="B686" s="23" t="inlineStr">
        <is>
          <t xml:space="preserve">    优抚对象医疗</t>
        </is>
      </c>
      <c r="C686" s="73">
        <f>SUM(C687:C688)</f>
        <v/>
      </c>
      <c r="D686" s="74">
        <f>SUM(D687:D688)</f>
        <v/>
      </c>
      <c r="E686" s="75">
        <f>IFERROR(D686/C686*100,0)</f>
        <v/>
      </c>
    </row>
    <row r="687" customFormat="1" s="1">
      <c r="A687" s="28" t="n">
        <v>2101401</v>
      </c>
      <c r="B687" s="33" t="inlineStr">
        <is>
          <t xml:space="preserve">      优抚对象医疗补助</t>
        </is>
      </c>
      <c r="C687" s="78" t="n">
        <v>38.2</v>
      </c>
      <c r="D687" s="79" t="n">
        <v>50.14</v>
      </c>
      <c r="E687" s="75">
        <f>IFERROR(D687/C687*100,0)</f>
        <v/>
      </c>
    </row>
    <row r="688" ht="27" customFormat="1" customHeight="1" s="1">
      <c r="A688" s="28" t="n">
        <v>2101499</v>
      </c>
      <c r="B688" s="33" t="inlineStr">
        <is>
          <t xml:space="preserve">      其他优抚对象医疗支出</t>
        </is>
      </c>
      <c r="C688" s="78" t="n"/>
      <c r="D688" s="79" t="n"/>
      <c r="E688" s="75">
        <f>IFERROR(D688/C688*100,0)</f>
        <v/>
      </c>
    </row>
    <row r="689" customFormat="1" s="1">
      <c r="A689" s="22" t="n">
        <v>21015</v>
      </c>
      <c r="B689" s="23" t="inlineStr">
        <is>
          <t xml:space="preserve">    医疗保障管理事务</t>
        </is>
      </c>
      <c r="C689" s="73">
        <f>SUM(C690:C697)</f>
        <v/>
      </c>
      <c r="D689" s="74">
        <f>SUM(D690:D697)</f>
        <v/>
      </c>
      <c r="E689" s="75">
        <f>IFERROR(D689/C689*100,0)</f>
        <v/>
      </c>
    </row>
    <row r="690" customFormat="1" s="1">
      <c r="A690" s="28" t="n">
        <v>2101501</v>
      </c>
      <c r="B690" s="33" t="inlineStr">
        <is>
          <t xml:space="preserve">      行政运行</t>
        </is>
      </c>
      <c r="C690" s="78" t="n">
        <v>366.41</v>
      </c>
      <c r="D690" s="79" t="n">
        <v>436.07</v>
      </c>
      <c r="E690" s="75">
        <f>IFERROR(D690/C690*100,0)</f>
        <v/>
      </c>
    </row>
    <row r="691" customFormat="1" s="1">
      <c r="A691" s="28" t="n">
        <v>2101502</v>
      </c>
      <c r="B691" s="33" t="inlineStr">
        <is>
          <t xml:space="preserve">      一般行政管理事务</t>
        </is>
      </c>
      <c r="C691" s="78" t="n"/>
      <c r="D691" s="79" t="n"/>
      <c r="E691" s="75">
        <f>IFERROR(D691/C691*100,0)</f>
        <v/>
      </c>
    </row>
    <row r="692" customFormat="1" s="1">
      <c r="A692" s="28" t="n">
        <v>2101503</v>
      </c>
      <c r="B692" s="33" t="inlineStr">
        <is>
          <t xml:space="preserve">      机关服务</t>
        </is>
      </c>
      <c r="C692" s="78" t="n"/>
      <c r="D692" s="79" t="n"/>
      <c r="E692" s="75">
        <f>IFERROR(D692/C692*100,0)</f>
        <v/>
      </c>
    </row>
    <row r="693" customFormat="1" s="1">
      <c r="A693" s="28" t="n">
        <v>2101504</v>
      </c>
      <c r="B693" s="33" t="inlineStr">
        <is>
          <t xml:space="preserve">      信息化建设</t>
        </is>
      </c>
      <c r="C693" s="78" t="n"/>
      <c r="D693" s="79" t="n"/>
      <c r="E693" s="75">
        <f>IFERROR(D693/C693*100,0)</f>
        <v/>
      </c>
    </row>
    <row r="694" customFormat="1" s="1">
      <c r="A694" s="28" t="n">
        <v>2101505</v>
      </c>
      <c r="B694" s="33" t="inlineStr">
        <is>
          <t xml:space="preserve">      医疗保障政策管理</t>
        </is>
      </c>
      <c r="C694" s="78" t="n"/>
      <c r="D694" s="79" t="n"/>
      <c r="E694" s="75">
        <f>IFERROR(D694/C694*100,0)</f>
        <v/>
      </c>
    </row>
    <row r="695" customFormat="1" s="1">
      <c r="A695" s="28" t="n">
        <v>2101506</v>
      </c>
      <c r="B695" s="33" t="inlineStr">
        <is>
          <t xml:space="preserve">      医疗保障经办事务</t>
        </is>
      </c>
      <c r="C695" s="78" t="n"/>
      <c r="D695" s="79" t="n"/>
      <c r="E695" s="75">
        <f>IFERROR(D695/C695*100,0)</f>
        <v/>
      </c>
    </row>
    <row r="696" customFormat="1" s="1">
      <c r="A696" s="28" t="n">
        <v>2101550</v>
      </c>
      <c r="B696" s="33" t="inlineStr">
        <is>
          <t xml:space="preserve">      事业运行</t>
        </is>
      </c>
      <c r="C696" s="78" t="n"/>
      <c r="D696" s="79" t="n"/>
      <c r="E696" s="75">
        <f>IFERROR(D696/C696*100,0)</f>
        <v/>
      </c>
    </row>
    <row r="697" ht="27" customFormat="1" customHeight="1" s="1">
      <c r="A697" s="28" t="n">
        <v>2101599</v>
      </c>
      <c r="B697" s="33" t="inlineStr">
        <is>
          <t xml:space="preserve">      其他医疗保障管理事务支出</t>
        </is>
      </c>
      <c r="C697" s="78" t="n">
        <v>2</v>
      </c>
      <c r="D697" s="79" t="n">
        <v>137.85</v>
      </c>
      <c r="E697" s="75">
        <f>IFERROR(D697/C697*100,0)</f>
        <v/>
      </c>
    </row>
    <row r="698" customFormat="1" s="1">
      <c r="A698" s="22" t="n">
        <v>21016</v>
      </c>
      <c r="B698" s="23" t="inlineStr">
        <is>
          <t xml:space="preserve">    老龄卫生健康事务</t>
        </is>
      </c>
      <c r="C698" s="73" t="n"/>
      <c r="D698" s="74" t="n">
        <v>16.2</v>
      </c>
      <c r="E698" s="75">
        <f>IFERROR(D698/C698*100,0)</f>
        <v/>
      </c>
    </row>
    <row r="699" customFormat="1" s="1">
      <c r="A699" s="22" t="n">
        <v>21099</v>
      </c>
      <c r="B699" s="58" t="inlineStr">
        <is>
          <t xml:space="preserve">    其他卫生健康支出</t>
        </is>
      </c>
      <c r="C699" s="73" t="n">
        <v>83.59999999999999</v>
      </c>
      <c r="D699" s="74" t="n">
        <v>330.48</v>
      </c>
      <c r="E699" s="75">
        <f>IFERROR(D699/C699*100,0)</f>
        <v/>
      </c>
    </row>
    <row r="700" customFormat="1" s="1">
      <c r="A700" s="22" t="n">
        <v>211</v>
      </c>
      <c r="B700" s="58" t="inlineStr">
        <is>
          <t>节能环保支出</t>
        </is>
      </c>
      <c r="C700" s="73">
        <f>C701+C711+C715+C724+C731+C738+C744+C747+C750+C751+C752+C758+C759+C760+C771</f>
        <v/>
      </c>
      <c r="D700" s="74">
        <f>D701+D711+D715+D724+D731+D738+D744+D747+D750+D751+D752+D758+D759+D760+D771</f>
        <v/>
      </c>
      <c r="E700" s="75">
        <f>IFERROR(D700/C700*100,0)</f>
        <v/>
      </c>
    </row>
    <row r="701" customFormat="1" s="1">
      <c r="A701" s="22" t="n">
        <v>21101</v>
      </c>
      <c r="B701" s="58" t="inlineStr">
        <is>
          <t xml:space="preserve">    环境保护管理事务</t>
        </is>
      </c>
      <c r="C701" s="73">
        <f>SUM(C702:C710)</f>
        <v/>
      </c>
      <c r="D701" s="74">
        <f>SUM(D702:D710)</f>
        <v/>
      </c>
      <c r="E701" s="75">
        <f>IFERROR(D701/C701*100,0)</f>
        <v/>
      </c>
    </row>
    <row r="702" customFormat="1" s="1">
      <c r="A702" s="28" t="n">
        <v>2110101</v>
      </c>
      <c r="B702" s="59" t="inlineStr">
        <is>
          <t xml:space="preserve">      行政运行</t>
        </is>
      </c>
      <c r="C702" s="78" t="n">
        <v>402.48</v>
      </c>
      <c r="D702" s="79" t="n">
        <v>483.12</v>
      </c>
      <c r="E702" s="75">
        <f>IFERROR(D702/C702*100,0)</f>
        <v/>
      </c>
    </row>
    <row r="703" customFormat="1" s="1">
      <c r="A703" s="28" t="n">
        <v>2110102</v>
      </c>
      <c r="B703" s="59" t="inlineStr">
        <is>
          <t xml:space="preserve">      一般行政管理事务</t>
        </is>
      </c>
      <c r="C703" s="78" t="n"/>
      <c r="D703" s="79" t="n"/>
      <c r="E703" s="75">
        <f>IFERROR(D703/C703*100,0)</f>
        <v/>
      </c>
    </row>
    <row r="704" customFormat="1" s="1">
      <c r="A704" s="28" t="n">
        <v>2110103</v>
      </c>
      <c r="B704" s="59" t="inlineStr">
        <is>
          <t xml:space="preserve">      机关服务</t>
        </is>
      </c>
      <c r="C704" s="78" t="n"/>
      <c r="D704" s="79" t="n"/>
      <c r="E704" s="75">
        <f>IFERROR(D704/C704*100,0)</f>
        <v/>
      </c>
    </row>
    <row r="705" customFormat="1" s="1">
      <c r="A705" s="28" t="n">
        <v>2110104</v>
      </c>
      <c r="B705" s="59" t="inlineStr">
        <is>
          <t xml:space="preserve">      生态环境保护宣传</t>
        </is>
      </c>
      <c r="C705" s="78" t="n">
        <v>84</v>
      </c>
      <c r="D705" s="79" t="n">
        <v>35.45</v>
      </c>
      <c r="E705" s="75">
        <f>IFERROR(D705/C705*100,0)</f>
        <v/>
      </c>
    </row>
    <row r="706" ht="27" customFormat="1" customHeight="1" s="1">
      <c r="A706" s="28" t="n">
        <v>2110105</v>
      </c>
      <c r="B706" s="59" t="inlineStr">
        <is>
          <t xml:space="preserve">      环境保护法规、规划及标准</t>
        </is>
      </c>
      <c r="C706" s="78" t="n"/>
      <c r="D706" s="79" t="n"/>
      <c r="E706" s="75">
        <f>IFERROR(D706/C706*100,0)</f>
        <v/>
      </c>
    </row>
    <row r="707" ht="27" customFormat="1" customHeight="1" s="1">
      <c r="A707" s="28" t="n">
        <v>2110106</v>
      </c>
      <c r="B707" s="59" t="inlineStr">
        <is>
          <t xml:space="preserve">      生态环境国际合作及履约</t>
        </is>
      </c>
      <c r="C707" s="78" t="n"/>
      <c r="D707" s="79" t="n"/>
      <c r="E707" s="75">
        <f>IFERROR(D707/C707*100,0)</f>
        <v/>
      </c>
    </row>
    <row r="708" ht="27" customFormat="1" customHeight="1" s="1">
      <c r="A708" s="28" t="n">
        <v>2110107</v>
      </c>
      <c r="B708" s="59" t="inlineStr">
        <is>
          <t xml:space="preserve">      生态环境保护行政许可</t>
        </is>
      </c>
      <c r="C708" s="78" t="n"/>
      <c r="D708" s="79" t="n"/>
      <c r="E708" s="75">
        <f>IFERROR(D708/C708*100,0)</f>
        <v/>
      </c>
    </row>
    <row r="709" ht="27" customFormat="1" customHeight="1" s="1">
      <c r="A709" s="28" t="n">
        <v>2110108</v>
      </c>
      <c r="B709" s="59" t="inlineStr">
        <is>
          <t xml:space="preserve">      应对气候变化管理事务</t>
        </is>
      </c>
      <c r="C709" s="78" t="n"/>
      <c r="D709" s="79" t="n"/>
      <c r="E709" s="75">
        <f>IFERROR(D709/C709*100,0)</f>
        <v/>
      </c>
    </row>
    <row r="710" ht="27" customFormat="1" customHeight="1" s="1">
      <c r="A710" s="28" t="n">
        <v>2110199</v>
      </c>
      <c r="B710" s="59" t="inlineStr">
        <is>
          <t xml:space="preserve">      其他环境保护管理事务支出</t>
        </is>
      </c>
      <c r="C710" s="78" t="n">
        <v>305.31</v>
      </c>
      <c r="D710" s="79" t="n">
        <v>40.39</v>
      </c>
      <c r="E710" s="75">
        <f>IFERROR(D710/C710*100,0)</f>
        <v/>
      </c>
    </row>
    <row r="711" customFormat="1" s="1">
      <c r="A711" s="22" t="n">
        <v>21102</v>
      </c>
      <c r="B711" s="58" t="inlineStr">
        <is>
          <t xml:space="preserve">    环境监测与监察</t>
        </is>
      </c>
      <c r="C711" s="73">
        <f>SUM(C712:C714)</f>
        <v/>
      </c>
      <c r="D711" s="74">
        <f>SUM(D712:D714)</f>
        <v/>
      </c>
      <c r="E711" s="75">
        <f>IFERROR(D711/C711*100,0)</f>
        <v/>
      </c>
    </row>
    <row r="712" ht="27" customFormat="1" customHeight="1" s="1">
      <c r="A712" s="28" t="n">
        <v>2110203</v>
      </c>
      <c r="B712" s="59" t="inlineStr">
        <is>
          <t xml:space="preserve">      建设项目环评审查与监督</t>
        </is>
      </c>
      <c r="C712" s="78" t="n"/>
      <c r="D712" s="79" t="n"/>
      <c r="E712" s="75">
        <f>IFERROR(D712/C712*100,0)</f>
        <v/>
      </c>
    </row>
    <row r="713" customFormat="1" s="1">
      <c r="A713" s="28" t="n">
        <v>2110204</v>
      </c>
      <c r="B713" s="59" t="inlineStr">
        <is>
          <t xml:space="preserve">      核与辐射安全监督</t>
        </is>
      </c>
      <c r="C713" s="78" t="n"/>
      <c r="D713" s="79" t="n"/>
      <c r="E713" s="75">
        <f>IFERROR(D713/C713*100,0)</f>
        <v/>
      </c>
    </row>
    <row r="714" ht="27" customFormat="1" customHeight="1" s="1">
      <c r="A714" s="28" t="n">
        <v>2110299</v>
      </c>
      <c r="B714" s="59" t="inlineStr">
        <is>
          <t xml:space="preserve">      其他环境监测与监察支出</t>
        </is>
      </c>
      <c r="C714" s="78" t="n">
        <v>160</v>
      </c>
      <c r="D714" s="79" t="n">
        <v>135</v>
      </c>
      <c r="E714" s="75">
        <f>IFERROR(D714/C714*100,0)</f>
        <v/>
      </c>
    </row>
    <row r="715" customFormat="1" s="1">
      <c r="A715" s="22" t="n">
        <v>21103</v>
      </c>
      <c r="B715" s="58" t="inlineStr">
        <is>
          <t xml:space="preserve">    污染防治</t>
        </is>
      </c>
      <c r="C715" s="73">
        <f>SUM(C716:C723)</f>
        <v/>
      </c>
      <c r="D715" s="74">
        <f>SUM(D716:D723)</f>
        <v/>
      </c>
      <c r="E715" s="75">
        <f>IFERROR(D715/C715*100,0)</f>
        <v/>
      </c>
    </row>
    <row r="716" customFormat="1" s="1">
      <c r="A716" s="28" t="n">
        <v>2110301</v>
      </c>
      <c r="B716" s="59" t="inlineStr">
        <is>
          <t xml:space="preserve">      大气</t>
        </is>
      </c>
      <c r="C716" s="78" t="n">
        <v>27.2</v>
      </c>
      <c r="D716" s="79" t="n">
        <v>661.15</v>
      </c>
      <c r="E716" s="75">
        <f>IFERROR(D716/C716*100,0)</f>
        <v/>
      </c>
    </row>
    <row r="717" customFormat="1" s="1">
      <c r="A717" s="28" t="n">
        <v>2110302</v>
      </c>
      <c r="B717" s="59" t="inlineStr">
        <is>
          <t xml:space="preserve">      水体</t>
        </is>
      </c>
      <c r="C717" s="78" t="n">
        <v>5551.06</v>
      </c>
      <c r="D717" s="79" t="n">
        <v>4897.99</v>
      </c>
      <c r="E717" s="75">
        <f>IFERROR(D717/C717*100,0)</f>
        <v/>
      </c>
    </row>
    <row r="718" customFormat="1" s="1">
      <c r="A718" s="28" t="n">
        <v>2110303</v>
      </c>
      <c r="B718" s="59" t="inlineStr">
        <is>
          <t xml:space="preserve">      噪声</t>
        </is>
      </c>
      <c r="C718" s="78" t="n"/>
      <c r="D718" s="79" t="n"/>
      <c r="E718" s="75">
        <f>IFERROR(D718/C718*100,0)</f>
        <v/>
      </c>
    </row>
    <row r="719" customFormat="1" s="1">
      <c r="A719" s="28" t="n">
        <v>2110304</v>
      </c>
      <c r="B719" s="59" t="inlineStr">
        <is>
          <t xml:space="preserve">      固体废弃物与化学品</t>
        </is>
      </c>
      <c r="C719" s="78" t="n">
        <v>149.51</v>
      </c>
      <c r="D719" s="79" t="n">
        <v>1026.8</v>
      </c>
      <c r="E719" s="75">
        <f>IFERROR(D719/C719*100,0)</f>
        <v/>
      </c>
    </row>
    <row r="720" ht="27" customFormat="1" customHeight="1" s="1">
      <c r="A720" s="28" t="n">
        <v>2110305</v>
      </c>
      <c r="B720" s="59" t="inlineStr">
        <is>
          <t xml:space="preserve">      放射源和放射性废物监管</t>
        </is>
      </c>
      <c r="C720" s="78" t="n"/>
      <c r="D720" s="79" t="n"/>
      <c r="E720" s="75">
        <f>IFERROR(D720/C720*100,0)</f>
        <v/>
      </c>
    </row>
    <row r="721" customFormat="1" s="1">
      <c r="A721" s="28" t="n">
        <v>2110306</v>
      </c>
      <c r="B721" s="59" t="inlineStr">
        <is>
          <t xml:space="preserve">      辐射</t>
        </is>
      </c>
      <c r="C721" s="78" t="n"/>
      <c r="D721" s="79" t="n"/>
      <c r="E721" s="75">
        <f>IFERROR(D721/C721*100,0)</f>
        <v/>
      </c>
    </row>
    <row r="722" customFormat="1" s="1">
      <c r="A722" s="28" t="n">
        <v>2110307</v>
      </c>
      <c r="B722" s="59" t="inlineStr">
        <is>
          <t xml:space="preserve">      土壤</t>
        </is>
      </c>
      <c r="C722" s="78" t="n"/>
      <c r="D722" s="79" t="n"/>
      <c r="E722" s="75">
        <f>IFERROR(D722/C722*100,0)</f>
        <v/>
      </c>
    </row>
    <row r="723" customFormat="1" s="1">
      <c r="A723" s="28" t="n">
        <v>2110399</v>
      </c>
      <c r="B723" s="59" t="inlineStr">
        <is>
          <t xml:space="preserve">      其他污染防治支出</t>
        </is>
      </c>
      <c r="C723" s="78" t="n"/>
      <c r="D723" s="79" t="n"/>
      <c r="E723" s="75">
        <f>IFERROR(D723/C723*100,0)</f>
        <v/>
      </c>
    </row>
    <row r="724" customFormat="1" s="1">
      <c r="A724" s="22" t="n">
        <v>21104</v>
      </c>
      <c r="B724" s="58" t="inlineStr">
        <is>
          <t xml:space="preserve">    自然生态保护</t>
        </is>
      </c>
      <c r="C724" s="73">
        <f>SUM(C725:C730)</f>
        <v/>
      </c>
      <c r="D724" s="74">
        <f>SUM(D725:D730)</f>
        <v/>
      </c>
      <c r="E724" s="75">
        <f>IFERROR(D724/C724*100,0)</f>
        <v/>
      </c>
    </row>
    <row r="725" customFormat="1" s="1">
      <c r="A725" s="28" t="n">
        <v>2110401</v>
      </c>
      <c r="B725" s="59" t="inlineStr">
        <is>
          <t xml:space="preserve">      生态保护</t>
        </is>
      </c>
      <c r="C725" s="78" t="n">
        <v>9441.68</v>
      </c>
      <c r="D725" s="79" t="n">
        <v>24371.45</v>
      </c>
      <c r="E725" s="75">
        <f>IFERROR(D725/C725*100,0)</f>
        <v/>
      </c>
    </row>
    <row r="726" customFormat="1" s="1">
      <c r="A726" s="28" t="n">
        <v>2110402</v>
      </c>
      <c r="B726" s="59" t="inlineStr">
        <is>
          <t xml:space="preserve">      农村环境保护</t>
        </is>
      </c>
      <c r="C726" s="78" t="n">
        <v>3283.74</v>
      </c>
      <c r="D726" s="79" t="n">
        <v>3314.15</v>
      </c>
      <c r="E726" s="75">
        <f>IFERROR(D726/C726*100,0)</f>
        <v/>
      </c>
    </row>
    <row r="727" customFormat="1" s="1">
      <c r="A727" s="28" t="n">
        <v>2110404</v>
      </c>
      <c r="B727" s="59" t="inlineStr">
        <is>
          <t xml:space="preserve">      生物及物种资源保护</t>
        </is>
      </c>
      <c r="C727" s="78" t="n"/>
      <c r="D727" s="79" t="n"/>
      <c r="E727" s="75">
        <f>IFERROR(D727/C727*100,0)</f>
        <v/>
      </c>
    </row>
    <row r="728" customFormat="1" s="1">
      <c r="A728" s="28" t="n">
        <v>2110405</v>
      </c>
      <c r="B728" s="59" t="inlineStr">
        <is>
          <t xml:space="preserve">      草原生态修复治理</t>
        </is>
      </c>
      <c r="C728" s="78" t="n">
        <v>734</v>
      </c>
      <c r="D728" s="79" t="n">
        <v>734</v>
      </c>
      <c r="E728" s="75">
        <f>IFERROR(D728/C728*100,0)</f>
        <v/>
      </c>
    </row>
    <row r="729" customFormat="1" s="1">
      <c r="A729" s="28" t="n">
        <v>2110406</v>
      </c>
      <c r="B729" s="59" t="inlineStr">
        <is>
          <t xml:space="preserve">      自然保护地</t>
        </is>
      </c>
      <c r="C729" s="78" t="n"/>
      <c r="D729" s="79" t="n"/>
      <c r="E729" s="75">
        <f>IFERROR(D729/C729*100,0)</f>
        <v/>
      </c>
    </row>
    <row r="730" ht="27" customFormat="1" customHeight="1" s="1">
      <c r="A730" s="28" t="n">
        <v>2110499</v>
      </c>
      <c r="B730" s="59" t="inlineStr">
        <is>
          <t xml:space="preserve">      其他自然生态保护支出</t>
        </is>
      </c>
      <c r="C730" s="78" t="n">
        <v>664.5599999999999</v>
      </c>
      <c r="D730" s="79" t="n">
        <v>14</v>
      </c>
      <c r="E730" s="75">
        <f>IFERROR(D730/C730*100,0)</f>
        <v/>
      </c>
    </row>
    <row r="731" customFormat="1" s="1">
      <c r="A731" s="22" t="n">
        <v>21105</v>
      </c>
      <c r="B731" s="58" t="inlineStr">
        <is>
          <t xml:space="preserve">    天然林保护</t>
        </is>
      </c>
      <c r="C731" s="73">
        <f>SUM(C732:C737)</f>
        <v/>
      </c>
      <c r="D731" s="74">
        <f>SUM(D732:D737)</f>
        <v/>
      </c>
      <c r="E731" s="75">
        <f>IFERROR(D731/C731*100,0)</f>
        <v/>
      </c>
    </row>
    <row r="732" customFormat="1" s="1">
      <c r="A732" s="28" t="n">
        <v>2110501</v>
      </c>
      <c r="B732" s="59" t="inlineStr">
        <is>
          <t xml:space="preserve">      森林管护</t>
        </is>
      </c>
      <c r="C732" s="78" t="n"/>
      <c r="D732" s="79" t="n"/>
      <c r="E732" s="75">
        <f>IFERROR(D732/C732*100,0)</f>
        <v/>
      </c>
    </row>
    <row r="733" customFormat="1" s="1">
      <c r="A733" s="28" t="n">
        <v>2110502</v>
      </c>
      <c r="B733" s="59" t="inlineStr">
        <is>
          <t xml:space="preserve">      社会保险补助</t>
        </is>
      </c>
      <c r="C733" s="78" t="n"/>
      <c r="D733" s="79" t="n"/>
      <c r="E733" s="75">
        <f>IFERROR(D733/C733*100,0)</f>
        <v/>
      </c>
    </row>
    <row r="734" ht="27" customFormat="1" customHeight="1" s="1">
      <c r="A734" s="28" t="n">
        <v>2110503</v>
      </c>
      <c r="B734" s="59" t="inlineStr">
        <is>
          <t xml:space="preserve">      政策性社会性支出补助</t>
        </is>
      </c>
      <c r="C734" s="78" t="n"/>
      <c r="D734" s="79" t="n"/>
      <c r="E734" s="75">
        <f>IFERROR(D734/C734*100,0)</f>
        <v/>
      </c>
    </row>
    <row r="735" customFormat="1" s="1">
      <c r="A735" s="28" t="n">
        <v>2110506</v>
      </c>
      <c r="B735" s="59" t="inlineStr">
        <is>
          <t xml:space="preserve">      天然林保护工程建设</t>
        </is>
      </c>
      <c r="C735" s="78" t="n"/>
      <c r="D735" s="79" t="n"/>
      <c r="E735" s="75">
        <f>IFERROR(D735/C735*100,0)</f>
        <v/>
      </c>
    </row>
    <row r="736" customFormat="1" s="1">
      <c r="A736" s="28" t="n">
        <v>2110507</v>
      </c>
      <c r="B736" s="59" t="inlineStr">
        <is>
          <t xml:space="preserve">      停伐补助</t>
        </is>
      </c>
      <c r="C736" s="78" t="n"/>
      <c r="D736" s="79" t="n"/>
      <c r="E736" s="75">
        <f>IFERROR(D736/C736*100,0)</f>
        <v/>
      </c>
    </row>
    <row r="737" customFormat="1" s="1">
      <c r="A737" s="28" t="n">
        <v>2110599</v>
      </c>
      <c r="B737" s="59" t="inlineStr">
        <is>
          <t xml:space="preserve">      其他天然林保护支出</t>
        </is>
      </c>
      <c r="C737" s="78" t="n"/>
      <c r="D737" s="79" t="n"/>
      <c r="E737" s="75">
        <f>IFERROR(D737/C737*100,0)</f>
        <v/>
      </c>
    </row>
    <row r="738" customFormat="1" s="1">
      <c r="A738" s="22" t="n">
        <v>21106</v>
      </c>
      <c r="B738" s="58" t="inlineStr">
        <is>
          <t xml:space="preserve">    退耕还林还草</t>
        </is>
      </c>
      <c r="C738" s="73">
        <f>SUM(C739:C743)</f>
        <v/>
      </c>
      <c r="D738" s="74">
        <f>SUM(D739:D743)</f>
        <v/>
      </c>
      <c r="E738" s="75">
        <f>IFERROR(D738/C738*100,0)</f>
        <v/>
      </c>
    </row>
    <row r="739" customFormat="1" s="1">
      <c r="A739" s="28" t="n">
        <v>2110602</v>
      </c>
      <c r="B739" s="59" t="inlineStr">
        <is>
          <t xml:space="preserve">      退耕现金</t>
        </is>
      </c>
      <c r="C739" s="78" t="n">
        <v>2728.37</v>
      </c>
      <c r="D739" s="79" t="n">
        <v>2728.37</v>
      </c>
      <c r="E739" s="75">
        <f>IFERROR(D739/C739*100,0)</f>
        <v/>
      </c>
    </row>
    <row r="740" ht="27" customFormat="1" customHeight="1" s="1">
      <c r="A740" s="28" t="n">
        <v>2110603</v>
      </c>
      <c r="B740" s="59" t="inlineStr">
        <is>
          <t xml:space="preserve">      退耕还林粮食折现补贴</t>
        </is>
      </c>
      <c r="C740" s="78" t="n"/>
      <c r="D740" s="79" t="n"/>
      <c r="E740" s="75">
        <f>IFERROR(D740/C740*100,0)</f>
        <v/>
      </c>
    </row>
    <row r="741" ht="27" customFormat="1" customHeight="1" s="1">
      <c r="A741" s="28" t="n">
        <v>2110604</v>
      </c>
      <c r="B741" s="59" t="inlineStr">
        <is>
          <t xml:space="preserve">      退耕还林粮食费用补贴</t>
        </is>
      </c>
      <c r="C741" s="78" t="n"/>
      <c r="D741" s="79" t="n"/>
      <c r="E741" s="75">
        <f>IFERROR(D741/C741*100,0)</f>
        <v/>
      </c>
    </row>
    <row r="742" customFormat="1" s="1">
      <c r="A742" s="28" t="n">
        <v>2110605</v>
      </c>
      <c r="B742" s="59" t="inlineStr">
        <is>
          <t xml:space="preserve">      退耕还林工程建设</t>
        </is>
      </c>
      <c r="C742" s="78" t="n"/>
      <c r="D742" s="79" t="n"/>
      <c r="E742" s="75">
        <f>IFERROR(D742/C742*100,0)</f>
        <v/>
      </c>
    </row>
    <row r="743" ht="27" customFormat="1" customHeight="1" s="1">
      <c r="A743" s="28" t="n">
        <v>2110699</v>
      </c>
      <c r="B743" s="59" t="inlineStr">
        <is>
          <t xml:space="preserve">      其他退耕还林还草支出</t>
        </is>
      </c>
      <c r="C743" s="78" t="n"/>
      <c r="D743" s="79" t="n"/>
      <c r="E743" s="75">
        <f>IFERROR(D743/C743*100,0)</f>
        <v/>
      </c>
    </row>
    <row r="744" customFormat="1" s="1">
      <c r="A744" s="22" t="n">
        <v>21107</v>
      </c>
      <c r="B744" s="58" t="inlineStr">
        <is>
          <t xml:space="preserve">    风沙荒漠治理</t>
        </is>
      </c>
      <c r="C744" s="73">
        <f>SUM(C745:C746)</f>
        <v/>
      </c>
      <c r="D744" s="74">
        <f>SUM(D745:D746)</f>
        <v/>
      </c>
      <c r="E744" s="75">
        <f>IFERROR(D744/C744*100,0)</f>
        <v/>
      </c>
    </row>
    <row r="745" ht="27" customFormat="1" customHeight="1" s="1">
      <c r="A745" s="28" t="n">
        <v>2110704</v>
      </c>
      <c r="B745" s="59" t="inlineStr">
        <is>
          <t xml:space="preserve">      京津风沙源治理工程建设</t>
        </is>
      </c>
      <c r="C745" s="78" t="n"/>
      <c r="D745" s="79" t="n"/>
      <c r="E745" s="75">
        <f>IFERROR(D745/C745*100,0)</f>
        <v/>
      </c>
    </row>
    <row r="746" ht="27" customFormat="1" customHeight="1" s="1">
      <c r="A746" s="28" t="n">
        <v>2110799</v>
      </c>
      <c r="B746" s="59" t="inlineStr">
        <is>
          <t xml:space="preserve">      其他风沙荒漠治理支出</t>
        </is>
      </c>
      <c r="C746" s="78" t="n"/>
      <c r="D746" s="79" t="n"/>
      <c r="E746" s="75">
        <f>IFERROR(D746/C746*100,0)</f>
        <v/>
      </c>
    </row>
    <row r="747" customFormat="1" s="1">
      <c r="A747" s="22" t="n">
        <v>21108</v>
      </c>
      <c r="B747" s="58" t="inlineStr">
        <is>
          <t xml:space="preserve">    退牧还草</t>
        </is>
      </c>
      <c r="C747" s="73">
        <f>SUM(C748:C749)</f>
        <v/>
      </c>
      <c r="D747" s="74">
        <f>SUM(D748:D749)</f>
        <v/>
      </c>
      <c r="E747" s="75">
        <f>IFERROR(D747/C747*100,0)</f>
        <v/>
      </c>
    </row>
    <row r="748" customFormat="1" s="1">
      <c r="A748" s="28" t="n">
        <v>2110804</v>
      </c>
      <c r="B748" s="59" t="inlineStr">
        <is>
          <t xml:space="preserve">      退牧还草工程建设</t>
        </is>
      </c>
      <c r="C748" s="78" t="n"/>
      <c r="D748" s="79" t="n"/>
      <c r="E748" s="75">
        <f>IFERROR(D748/C748*100,0)</f>
        <v/>
      </c>
    </row>
    <row r="749" customFormat="1" s="1">
      <c r="A749" s="28" t="n">
        <v>2110899</v>
      </c>
      <c r="B749" s="59" t="inlineStr">
        <is>
          <t xml:space="preserve">      其他退牧还草支出</t>
        </is>
      </c>
      <c r="C749" s="78" t="n"/>
      <c r="D749" s="79" t="n"/>
      <c r="E749" s="75">
        <f>IFERROR(D749/C749*100,0)</f>
        <v/>
      </c>
    </row>
    <row r="750" customFormat="1" s="1">
      <c r="A750" s="22" t="n">
        <v>21109</v>
      </c>
      <c r="B750" s="58" t="inlineStr">
        <is>
          <t xml:space="preserve">    已垦草原退耕还草</t>
        </is>
      </c>
      <c r="C750" s="73" t="n"/>
      <c r="D750" s="74" t="n"/>
      <c r="E750" s="75">
        <f>IFERROR(D750/C750*100,0)</f>
        <v/>
      </c>
    </row>
    <row r="751" customFormat="1" s="1">
      <c r="A751" s="22" t="n">
        <v>21110</v>
      </c>
      <c r="B751" s="58" t="inlineStr">
        <is>
          <t xml:space="preserve">    能源节约利用</t>
        </is>
      </c>
      <c r="C751" s="73" t="n"/>
      <c r="D751" s="74" t="n"/>
      <c r="E751" s="75">
        <f>IFERROR(D751/C751*100,0)</f>
        <v/>
      </c>
    </row>
    <row r="752" customFormat="1" s="1">
      <c r="A752" s="22" t="n">
        <v>21111</v>
      </c>
      <c r="B752" s="58" t="inlineStr">
        <is>
          <t xml:space="preserve">    污染减排</t>
        </is>
      </c>
      <c r="C752" s="73">
        <f>SUM(C753:C757)</f>
        <v/>
      </c>
      <c r="D752" s="74">
        <f>SUM(D753:D757)</f>
        <v/>
      </c>
      <c r="E752" s="75">
        <f>IFERROR(D752/C752*100,0)</f>
        <v/>
      </c>
    </row>
    <row r="753" customFormat="1" s="1">
      <c r="A753" s="28" t="n">
        <v>2111101</v>
      </c>
      <c r="B753" s="59" t="inlineStr">
        <is>
          <t xml:space="preserve">      生态环境监测与信息</t>
        </is>
      </c>
      <c r="C753" s="78" t="n">
        <v>41.22</v>
      </c>
      <c r="D753" s="79" t="n">
        <v>160</v>
      </c>
      <c r="E753" s="75">
        <f>IFERROR(D753/C753*100,0)</f>
        <v/>
      </c>
    </row>
    <row r="754" customFormat="1" s="1">
      <c r="A754" s="28" t="n">
        <v>2111102</v>
      </c>
      <c r="B754" s="59" t="inlineStr">
        <is>
          <t xml:space="preserve">      生态环境执法监察</t>
        </is>
      </c>
      <c r="C754" s="78" t="n"/>
      <c r="D754" s="79" t="n"/>
      <c r="E754" s="75">
        <f>IFERROR(D754/C754*100,0)</f>
        <v/>
      </c>
    </row>
    <row r="755" customFormat="1" s="1">
      <c r="A755" s="28" t="n">
        <v>2111103</v>
      </c>
      <c r="B755" s="59" t="inlineStr">
        <is>
          <t xml:space="preserve">      减排专项支出</t>
        </is>
      </c>
      <c r="C755" s="78" t="n">
        <v>104.97</v>
      </c>
      <c r="D755" s="79" t="n">
        <v>5.02</v>
      </c>
      <c r="E755" s="75">
        <f>IFERROR(D755/C755*100,0)</f>
        <v/>
      </c>
    </row>
    <row r="756" customFormat="1" s="1">
      <c r="A756" s="28" t="n">
        <v>2111104</v>
      </c>
      <c r="B756" s="59" t="inlineStr">
        <is>
          <t xml:space="preserve">      清洁生产专项支出</t>
        </is>
      </c>
      <c r="C756" s="78" t="n"/>
      <c r="D756" s="79" t="n"/>
      <c r="E756" s="75">
        <f>IFERROR(D756/C756*100,0)</f>
        <v/>
      </c>
    </row>
    <row r="757" customFormat="1" s="1">
      <c r="A757" s="28" t="n">
        <v>2111199</v>
      </c>
      <c r="B757" s="59" t="inlineStr">
        <is>
          <t xml:space="preserve">      其他污染减排支出</t>
        </is>
      </c>
      <c r="C757" s="78" t="n"/>
      <c r="D757" s="79" t="n"/>
      <c r="E757" s="75">
        <f>IFERROR(D757/C757*100,0)</f>
        <v/>
      </c>
    </row>
    <row r="758" customFormat="1" s="1">
      <c r="A758" s="22" t="n">
        <v>21112</v>
      </c>
      <c r="B758" s="58" t="inlineStr">
        <is>
          <t xml:space="preserve">    可再生能源</t>
        </is>
      </c>
      <c r="C758" s="73" t="n"/>
      <c r="D758" s="74" t="n"/>
      <c r="E758" s="75">
        <f>IFERROR(D758/C758*100,0)</f>
        <v/>
      </c>
    </row>
    <row r="759" customFormat="1" s="1">
      <c r="A759" s="22" t="n">
        <v>21113</v>
      </c>
      <c r="B759" s="58" t="inlineStr">
        <is>
          <t xml:space="preserve">    循环经济</t>
        </is>
      </c>
      <c r="C759" s="73" t="n"/>
      <c r="D759" s="74" t="n"/>
      <c r="E759" s="75">
        <f>IFERROR(D759/C759*100,0)</f>
        <v/>
      </c>
    </row>
    <row r="760" customFormat="1" s="1">
      <c r="A760" s="22" t="n">
        <v>21114</v>
      </c>
      <c r="B760" s="58" t="inlineStr">
        <is>
          <t xml:space="preserve">    能源管理事务</t>
        </is>
      </c>
      <c r="C760" s="73">
        <f>SUM(C761:C770)</f>
        <v/>
      </c>
      <c r="D760" s="74">
        <f>SUM(D761:D770)</f>
        <v/>
      </c>
      <c r="E760" s="75">
        <f>IFERROR(D760/C760*100,0)</f>
        <v/>
      </c>
    </row>
    <row r="761" customFormat="1" s="1">
      <c r="A761" s="28" t="n">
        <v>2111401</v>
      </c>
      <c r="B761" s="59" t="inlineStr">
        <is>
          <t xml:space="preserve">      行政运行</t>
        </is>
      </c>
      <c r="C761" s="78" t="n"/>
      <c r="D761" s="79" t="n"/>
      <c r="E761" s="75">
        <f>IFERROR(D761/C761*100,0)</f>
        <v/>
      </c>
    </row>
    <row r="762" customFormat="1" s="1">
      <c r="A762" s="28" t="n">
        <v>2111402</v>
      </c>
      <c r="B762" s="59" t="inlineStr">
        <is>
          <t xml:space="preserve">      一般行政管理事务</t>
        </is>
      </c>
      <c r="C762" s="78" t="n"/>
      <c r="D762" s="79" t="n"/>
      <c r="E762" s="75">
        <f>IFERROR(D762/C762*100,0)</f>
        <v/>
      </c>
    </row>
    <row r="763" customFormat="1" s="1">
      <c r="A763" s="28" t="n">
        <v>2111403</v>
      </c>
      <c r="B763" s="59" t="inlineStr">
        <is>
          <t xml:space="preserve">      机关服务</t>
        </is>
      </c>
      <c r="C763" s="78" t="n"/>
      <c r="D763" s="79" t="n"/>
      <c r="E763" s="75">
        <f>IFERROR(D763/C763*100,0)</f>
        <v/>
      </c>
    </row>
    <row r="764" customFormat="1" s="1">
      <c r="A764" s="28" t="n">
        <v>2111406</v>
      </c>
      <c r="B764" s="59" t="inlineStr">
        <is>
          <t xml:space="preserve">      能源科技装备</t>
        </is>
      </c>
      <c r="C764" s="78" t="n"/>
      <c r="D764" s="79" t="n"/>
      <c r="E764" s="75">
        <f>IFERROR(D764/C764*100,0)</f>
        <v/>
      </c>
    </row>
    <row r="765" customFormat="1" s="1">
      <c r="A765" s="28" t="n">
        <v>2111407</v>
      </c>
      <c r="B765" s="59" t="inlineStr">
        <is>
          <t xml:space="preserve">      能源行业管理</t>
        </is>
      </c>
      <c r="C765" s="78" t="n">
        <v>330</v>
      </c>
      <c r="D765" s="79" t="n">
        <v>0.03</v>
      </c>
      <c r="E765" s="75">
        <f>IFERROR(D765/C765*100,0)</f>
        <v/>
      </c>
    </row>
    <row r="766" customFormat="1" s="1">
      <c r="A766" s="28" t="n">
        <v>2111408</v>
      </c>
      <c r="B766" s="59" t="inlineStr">
        <is>
          <t xml:space="preserve">      能源管理</t>
        </is>
      </c>
      <c r="C766" s="78" t="n"/>
      <c r="D766" s="79" t="n"/>
      <c r="E766" s="75">
        <f>IFERROR(D766/C766*100,0)</f>
        <v/>
      </c>
    </row>
    <row r="767" customFormat="1" s="1">
      <c r="A767" s="28" t="n">
        <v>2111411</v>
      </c>
      <c r="B767" s="59" t="inlineStr">
        <is>
          <t xml:space="preserve">      信息化建设</t>
        </is>
      </c>
      <c r="C767" s="78" t="n"/>
      <c r="D767" s="79" t="n"/>
      <c r="E767" s="75">
        <f>IFERROR(D767/C767*100,0)</f>
        <v/>
      </c>
    </row>
    <row r="768" customFormat="1" s="1">
      <c r="A768" s="28" t="n">
        <v>2111413</v>
      </c>
      <c r="B768" s="59" t="inlineStr">
        <is>
          <t xml:space="preserve">      农村电网建设</t>
        </is>
      </c>
      <c r="C768" s="78" t="n">
        <v>69.45</v>
      </c>
      <c r="D768" s="79" t="n">
        <v>110.55</v>
      </c>
      <c r="E768" s="75">
        <f>IFERROR(D768/C768*100,0)</f>
        <v/>
      </c>
    </row>
    <row r="769" customFormat="1" s="1">
      <c r="A769" s="28" t="n">
        <v>2111450</v>
      </c>
      <c r="B769" s="59" t="inlineStr">
        <is>
          <t xml:space="preserve">      事业运行</t>
        </is>
      </c>
      <c r="C769" s="78" t="n"/>
      <c r="D769" s="79" t="n"/>
      <c r="E769" s="75">
        <f>IFERROR(D769/C769*100,0)</f>
        <v/>
      </c>
    </row>
    <row r="770" ht="27" customFormat="1" customHeight="1" s="1">
      <c r="A770" s="28" t="n">
        <v>2111499</v>
      </c>
      <c r="B770" s="59" t="inlineStr">
        <is>
          <t xml:space="preserve">      其他能源管理事务支出</t>
        </is>
      </c>
      <c r="C770" s="78" t="n">
        <v>320</v>
      </c>
      <c r="D770" s="79" t="n">
        <v>358.11</v>
      </c>
      <c r="E770" s="75">
        <f>IFERROR(D770/C770*100,0)</f>
        <v/>
      </c>
    </row>
    <row r="771" customFormat="1" s="1">
      <c r="A771" s="50" t="n">
        <v>21199</v>
      </c>
      <c r="B771" s="60" t="inlineStr">
        <is>
          <t xml:space="preserve">    其他节能环保支出</t>
        </is>
      </c>
      <c r="C771" s="73" t="n">
        <v>1866.11</v>
      </c>
      <c r="D771" s="74" t="n">
        <v>0</v>
      </c>
      <c r="E771" s="75">
        <f>IFERROR(D771/C771*100,0)</f>
        <v/>
      </c>
    </row>
    <row r="772" customFormat="1" s="1">
      <c r="A772" s="22" t="n">
        <v>212</v>
      </c>
      <c r="B772" s="58" t="inlineStr">
        <is>
          <t>城乡社区支出</t>
        </is>
      </c>
      <c r="C772" s="73">
        <f>C773+C784+C785+C788+C789+C790</f>
        <v/>
      </c>
      <c r="D772" s="73">
        <f>D773+D784+D785+D788+D789+D790</f>
        <v/>
      </c>
      <c r="E772" s="75">
        <f>IFERROR(D772/C772*100,0)</f>
        <v/>
      </c>
    </row>
    <row r="773" customFormat="1" s="1">
      <c r="A773" s="22" t="n">
        <v>21201</v>
      </c>
      <c r="B773" s="58" t="inlineStr">
        <is>
          <t xml:space="preserve">    城乡社区管理事务</t>
        </is>
      </c>
      <c r="C773" s="73">
        <f>SUM(C774:C783)</f>
        <v/>
      </c>
      <c r="D773" s="74">
        <f>SUM(D774:D783)</f>
        <v/>
      </c>
      <c r="E773" s="75">
        <f>IFERROR(D773/C773*100,0)</f>
        <v/>
      </c>
    </row>
    <row r="774" customFormat="1" s="1">
      <c r="A774" s="28" t="n">
        <v>2120101</v>
      </c>
      <c r="B774" s="59" t="inlineStr">
        <is>
          <t xml:space="preserve">      行政运行</t>
        </is>
      </c>
      <c r="C774" s="78" t="n">
        <v>2660.62</v>
      </c>
      <c r="D774" s="79" t="n">
        <v>2572.11</v>
      </c>
      <c r="E774" s="75">
        <f>IFERROR(D774/C774*100,0)</f>
        <v/>
      </c>
    </row>
    <row r="775" customFormat="1" s="1">
      <c r="A775" s="28" t="n">
        <v>2120102</v>
      </c>
      <c r="B775" s="59" t="inlineStr">
        <is>
          <t xml:space="preserve">      一般行政管理事务</t>
        </is>
      </c>
      <c r="C775" s="78" t="n">
        <v>6.48</v>
      </c>
      <c r="D775" s="79" t="n">
        <v>6.47</v>
      </c>
      <c r="E775" s="75">
        <f>IFERROR(D775/C775*100,0)</f>
        <v/>
      </c>
    </row>
    <row r="776" customFormat="1" s="1">
      <c r="A776" s="28" t="n">
        <v>2120103</v>
      </c>
      <c r="B776" s="59" t="inlineStr">
        <is>
          <t xml:space="preserve">      机关服务</t>
        </is>
      </c>
      <c r="C776" s="78" t="n"/>
      <c r="D776" s="79" t="n"/>
      <c r="E776" s="75">
        <f>IFERROR(D776/C776*100,0)</f>
        <v/>
      </c>
    </row>
    <row r="777" customFormat="1" s="1">
      <c r="A777" s="28" t="n">
        <v>2120104</v>
      </c>
      <c r="B777" s="59" t="inlineStr">
        <is>
          <t xml:space="preserve">      城管执法</t>
        </is>
      </c>
      <c r="C777" s="78" t="n">
        <v>189.12</v>
      </c>
      <c r="D777" s="79" t="n">
        <v>704</v>
      </c>
      <c r="E777" s="75">
        <f>IFERROR(D777/C777*100,0)</f>
        <v/>
      </c>
    </row>
    <row r="778" ht="27" customFormat="1" customHeight="1" s="1">
      <c r="A778" s="28" t="n">
        <v>2120105</v>
      </c>
      <c r="B778" s="59" t="inlineStr">
        <is>
          <t xml:space="preserve">      工程建设标准规范编制与监管</t>
        </is>
      </c>
      <c r="C778" s="78" t="n"/>
      <c r="D778" s="79" t="n"/>
      <c r="E778" s="75">
        <f>IFERROR(D778/C778*100,0)</f>
        <v/>
      </c>
    </row>
    <row r="779" customFormat="1" s="1">
      <c r="A779" s="28" t="n">
        <v>2120106</v>
      </c>
      <c r="B779" s="59" t="inlineStr">
        <is>
          <t xml:space="preserve">      工程建设管理</t>
        </is>
      </c>
      <c r="C779" s="78" t="n">
        <v>25.57</v>
      </c>
      <c r="D779" s="79" t="n">
        <v>511.48</v>
      </c>
      <c r="E779" s="75">
        <f>IFERROR(D779/C779*100,0)</f>
        <v/>
      </c>
    </row>
    <row r="780" ht="27" customFormat="1" customHeight="1" s="1">
      <c r="A780" s="28" t="n">
        <v>2120107</v>
      </c>
      <c r="B780" s="59" t="inlineStr">
        <is>
          <t xml:space="preserve">      市政公用行业市场监管</t>
        </is>
      </c>
      <c r="C780" s="78" t="n"/>
      <c r="D780" s="79" t="n"/>
      <c r="E780" s="75">
        <f>IFERROR(D780/C780*100,0)</f>
        <v/>
      </c>
    </row>
    <row r="781" ht="27" customFormat="1" customHeight="1" s="1">
      <c r="A781" s="28" t="n">
        <v>2120109</v>
      </c>
      <c r="B781" s="59" t="inlineStr">
        <is>
          <t xml:space="preserve">      住宅建设与房地产市场监管</t>
        </is>
      </c>
      <c r="C781" s="78" t="n"/>
      <c r="D781" s="79" t="n"/>
      <c r="E781" s="75">
        <f>IFERROR(D781/C781*100,0)</f>
        <v/>
      </c>
    </row>
    <row r="782" ht="27" customFormat="1" customHeight="1" s="1">
      <c r="A782" s="28" t="n">
        <v>2120110</v>
      </c>
      <c r="B782" s="59" t="inlineStr">
        <is>
          <t xml:space="preserve">      执业资格注册、资质审查</t>
        </is>
      </c>
      <c r="C782" s="78" t="n"/>
      <c r="D782" s="79" t="n"/>
      <c r="E782" s="75">
        <f>IFERROR(D782/C782*100,0)</f>
        <v/>
      </c>
    </row>
    <row r="783" ht="27" customFormat="1" customHeight="1" s="1">
      <c r="A783" s="28" t="n">
        <v>2120199</v>
      </c>
      <c r="B783" s="59" t="inlineStr">
        <is>
          <t xml:space="preserve">      其他城乡社区管理事务支出</t>
        </is>
      </c>
      <c r="C783" s="78" t="n">
        <v>2114.01</v>
      </c>
      <c r="D783" s="79" t="n">
        <v>1853.69</v>
      </c>
      <c r="E783" s="75">
        <f>IFERROR(D783/C783*100,0)</f>
        <v/>
      </c>
    </row>
    <row r="784" customFormat="1" s="1">
      <c r="A784" s="22" t="n">
        <v>21202</v>
      </c>
      <c r="B784" s="58" t="inlineStr">
        <is>
          <t xml:space="preserve">    城乡社区规划与管理</t>
        </is>
      </c>
      <c r="C784" s="73" t="n">
        <v>110</v>
      </c>
      <c r="D784" s="74" t="n">
        <v>66.40000000000001</v>
      </c>
      <c r="E784" s="75">
        <f>IFERROR(D784/C784*100,0)</f>
        <v/>
      </c>
    </row>
    <row r="785" customFormat="1" s="1">
      <c r="A785" s="22" t="n">
        <v>21203</v>
      </c>
      <c r="B785" s="58" t="inlineStr">
        <is>
          <t xml:space="preserve">    城乡社区公共设施</t>
        </is>
      </c>
      <c r="C785" s="73">
        <f>SUM(C786:C787)</f>
        <v/>
      </c>
      <c r="D785" s="74">
        <f>SUM(D786:D787)</f>
        <v/>
      </c>
      <c r="E785" s="75">
        <f>IFERROR(D785/C785*100,0)</f>
        <v/>
      </c>
    </row>
    <row r="786" customFormat="1" s="1">
      <c r="A786" s="28" t="n">
        <v>2120303</v>
      </c>
      <c r="B786" s="59" t="inlineStr">
        <is>
          <t xml:space="preserve">      小城镇基础设施建设</t>
        </is>
      </c>
      <c r="C786" s="78" t="n">
        <v>9745.09</v>
      </c>
      <c r="D786" s="79" t="n">
        <v>6864.67</v>
      </c>
      <c r="E786" s="75">
        <f>IFERROR(D786/C786*100,0)</f>
        <v/>
      </c>
    </row>
    <row r="787" ht="27" customFormat="1" customHeight="1" s="1">
      <c r="A787" s="28" t="n">
        <v>2120399</v>
      </c>
      <c r="B787" s="59" t="inlineStr">
        <is>
          <t xml:space="preserve">      其他城乡社区公共设施支出</t>
        </is>
      </c>
      <c r="C787" s="78" t="n">
        <v>11984.06</v>
      </c>
      <c r="D787" s="79" t="n">
        <v>4307.08</v>
      </c>
      <c r="E787" s="75">
        <f>IFERROR(D787/C787*100,0)</f>
        <v/>
      </c>
    </row>
    <row r="788" customFormat="1" s="1">
      <c r="A788" s="22" t="n">
        <v>21205</v>
      </c>
      <c r="B788" s="58" t="inlineStr">
        <is>
          <t xml:space="preserve">    城乡社区环境卫生</t>
        </is>
      </c>
      <c r="C788" s="73" t="n">
        <v>6328.17</v>
      </c>
      <c r="D788" s="74" t="n">
        <v>3792.43</v>
      </c>
      <c r="E788" s="75">
        <f>IFERROR(D788/C788*100,0)</f>
        <v/>
      </c>
    </row>
    <row r="789" customFormat="1" s="1">
      <c r="A789" s="22" t="n">
        <v>21206</v>
      </c>
      <c r="B789" s="58" t="inlineStr">
        <is>
          <t xml:space="preserve">    建设市场管理与监督</t>
        </is>
      </c>
      <c r="C789" s="73" t="n"/>
      <c r="D789" s="74" t="n"/>
      <c r="E789" s="75">
        <f>IFERROR(D789/C789*100,0)</f>
        <v/>
      </c>
    </row>
    <row r="790" customFormat="1" s="1">
      <c r="A790" s="22" t="n">
        <v>21299</v>
      </c>
      <c r="B790" s="58" t="inlineStr">
        <is>
          <t xml:space="preserve">    其他城乡社区支出</t>
        </is>
      </c>
      <c r="C790" s="73" t="n">
        <v>30.66</v>
      </c>
      <c r="D790" s="74" t="n"/>
      <c r="E790" s="75">
        <f>IFERROR(D790/C790*100,0)</f>
        <v/>
      </c>
    </row>
    <row r="791" customFormat="1" s="1">
      <c r="A791" s="22" t="n">
        <v>213</v>
      </c>
      <c r="B791" s="58" t="inlineStr">
        <is>
          <t>农林水支出</t>
        </is>
      </c>
      <c r="C791" s="73">
        <f>C792+C818+C840+C868+C879+C886+C892+C895</f>
        <v/>
      </c>
      <c r="D791" s="74">
        <f>D792+D818+D840+D868+D879+D886+D892+D895</f>
        <v/>
      </c>
      <c r="E791" s="75">
        <f>IFERROR(D791/C791*100,0)</f>
        <v/>
      </c>
    </row>
    <row r="792" customFormat="1" s="1">
      <c r="A792" s="22" t="n">
        <v>21301</v>
      </c>
      <c r="B792" s="58" t="inlineStr">
        <is>
          <t xml:space="preserve">    农业农村</t>
        </is>
      </c>
      <c r="C792" s="73">
        <f>SUM(C793:C817)</f>
        <v/>
      </c>
      <c r="D792" s="74">
        <f>SUM(D793:D817)</f>
        <v/>
      </c>
      <c r="E792" s="75">
        <f>IFERROR(D792/C792*100,0)</f>
        <v/>
      </c>
    </row>
    <row r="793" customFormat="1" s="1">
      <c r="A793" s="28" t="n">
        <v>2130101</v>
      </c>
      <c r="B793" s="59" t="inlineStr">
        <is>
          <t xml:space="preserve">      行政运行</t>
        </is>
      </c>
      <c r="C793" s="78" t="n">
        <v>909.1799999999999</v>
      </c>
      <c r="D793" s="79" t="n">
        <v>1152.28</v>
      </c>
      <c r="E793" s="75">
        <f>IFERROR(D793/C793*100,0)</f>
        <v/>
      </c>
    </row>
    <row r="794" customFormat="1" s="1">
      <c r="A794" s="28" t="n">
        <v>2130102</v>
      </c>
      <c r="B794" s="59" t="inlineStr">
        <is>
          <t xml:space="preserve">      一般行政管理事务</t>
        </is>
      </c>
      <c r="C794" s="78" t="n">
        <v>16.97</v>
      </c>
      <c r="D794" s="79" t="n">
        <v>14.03</v>
      </c>
      <c r="E794" s="75">
        <f>IFERROR(D794/C794*100,0)</f>
        <v/>
      </c>
    </row>
    <row r="795" customFormat="1" s="1">
      <c r="A795" s="28" t="n">
        <v>2130103</v>
      </c>
      <c r="B795" s="59" t="inlineStr">
        <is>
          <t xml:space="preserve">      机关服务</t>
        </is>
      </c>
      <c r="C795" s="78" t="n"/>
      <c r="D795" s="79" t="n"/>
      <c r="E795" s="75">
        <f>IFERROR(D795/C795*100,0)</f>
        <v/>
      </c>
    </row>
    <row r="796" customFormat="1" s="1">
      <c r="A796" s="28" t="n">
        <v>2130104</v>
      </c>
      <c r="B796" s="59" t="inlineStr">
        <is>
          <t xml:space="preserve">      事业运行</t>
        </is>
      </c>
      <c r="C796" s="78" t="n">
        <v>2292.51</v>
      </c>
      <c r="D796" s="79" t="n">
        <v>4216.48</v>
      </c>
      <c r="E796" s="75">
        <f>IFERROR(D796/C796*100,0)</f>
        <v/>
      </c>
    </row>
    <row r="797" customFormat="1" s="1">
      <c r="A797" s="28" t="n">
        <v>2130105</v>
      </c>
      <c r="B797" s="59" t="inlineStr">
        <is>
          <t xml:space="preserve">      农垦运行</t>
        </is>
      </c>
      <c r="C797" s="78" t="n"/>
      <c r="D797" s="79" t="n"/>
      <c r="E797" s="75">
        <f>IFERROR(D797/C797*100,0)</f>
        <v/>
      </c>
    </row>
    <row r="798" customFormat="1" s="1">
      <c r="A798" s="28" t="n">
        <v>2130106</v>
      </c>
      <c r="B798" s="59" t="inlineStr">
        <is>
          <t xml:space="preserve">      科技转化与推广服务</t>
        </is>
      </c>
      <c r="C798" s="78" t="n"/>
      <c r="D798" s="79" t="n">
        <v>55</v>
      </c>
      <c r="E798" s="75">
        <f>IFERROR(D798/C798*100,0)</f>
        <v/>
      </c>
    </row>
    <row r="799" customFormat="1" s="1">
      <c r="A799" s="28" t="n">
        <v>2130108</v>
      </c>
      <c r="B799" s="59" t="inlineStr">
        <is>
          <t xml:space="preserve">      病虫害控制</t>
        </is>
      </c>
      <c r="C799" s="78" t="n">
        <v>1708.85</v>
      </c>
      <c r="D799" s="79" t="n">
        <v>2094.41</v>
      </c>
      <c r="E799" s="75">
        <f>IFERROR(D799/C799*100,0)</f>
        <v/>
      </c>
    </row>
    <row r="800" customFormat="1" s="1">
      <c r="A800" s="28" t="n">
        <v>2130109</v>
      </c>
      <c r="B800" s="59" t="inlineStr">
        <is>
          <t xml:space="preserve">      农产品质量安全</t>
        </is>
      </c>
      <c r="C800" s="78" t="n">
        <v>93</v>
      </c>
      <c r="D800" s="79" t="n">
        <v>3</v>
      </c>
      <c r="E800" s="75">
        <f>IFERROR(D800/C800*100,0)</f>
        <v/>
      </c>
    </row>
    <row r="801" customFormat="1" s="1">
      <c r="A801" s="28" t="n">
        <v>2130110</v>
      </c>
      <c r="B801" s="59" t="inlineStr">
        <is>
          <t xml:space="preserve">      执法监管</t>
        </is>
      </c>
      <c r="C801" s="78" t="n">
        <v>395</v>
      </c>
      <c r="D801" s="79" t="n">
        <v>90</v>
      </c>
      <c r="E801" s="75">
        <f>IFERROR(D801/C801*100,0)</f>
        <v/>
      </c>
    </row>
    <row r="802" customFormat="1" s="1">
      <c r="A802" s="28" t="n">
        <v>2130111</v>
      </c>
      <c r="B802" s="59" t="inlineStr">
        <is>
          <t xml:space="preserve">      统计监测与信息服务</t>
        </is>
      </c>
      <c r="C802" s="78" t="n">
        <v>31</v>
      </c>
      <c r="D802" s="79" t="n">
        <v>1.01</v>
      </c>
      <c r="E802" s="75">
        <f>IFERROR(D802/C802*100,0)</f>
        <v/>
      </c>
    </row>
    <row r="803" customFormat="1" s="1">
      <c r="A803" s="28" t="n">
        <v>2130112</v>
      </c>
      <c r="B803" s="59" t="inlineStr">
        <is>
          <t xml:space="preserve">      行业业务管理</t>
        </is>
      </c>
      <c r="C803" s="78" t="n"/>
      <c r="D803" s="79" t="n">
        <v>180</v>
      </c>
      <c r="E803" s="75">
        <f>IFERROR(D803/C803*100,0)</f>
        <v/>
      </c>
    </row>
    <row r="804" customFormat="1" s="1">
      <c r="A804" s="28" t="n">
        <v>2130114</v>
      </c>
      <c r="B804" s="59" t="inlineStr">
        <is>
          <t xml:space="preserve">      对外交流与合作</t>
        </is>
      </c>
      <c r="C804" s="78" t="n"/>
      <c r="D804" s="79" t="n"/>
      <c r="E804" s="75">
        <f>IFERROR(D804/C804*100,0)</f>
        <v/>
      </c>
    </row>
    <row r="805" customFormat="1" s="1">
      <c r="A805" s="28" t="n">
        <v>2130119</v>
      </c>
      <c r="B805" s="59" t="inlineStr">
        <is>
          <t xml:space="preserve">      防灾救灾</t>
        </is>
      </c>
      <c r="C805" s="78" t="n">
        <v>190</v>
      </c>
      <c r="D805" s="79" t="n">
        <v>100</v>
      </c>
      <c r="E805" s="75">
        <f>IFERROR(D805/C805*100,0)</f>
        <v/>
      </c>
    </row>
    <row r="806" customFormat="1" s="1">
      <c r="A806" s="28" t="n">
        <v>2130120</v>
      </c>
      <c r="B806" s="59" t="inlineStr">
        <is>
          <t xml:space="preserve">      稳定农民收入补贴</t>
        </is>
      </c>
      <c r="C806" s="78" t="n"/>
      <c r="D806" s="79" t="n"/>
      <c r="E806" s="75">
        <f>IFERROR(D806/C806*100,0)</f>
        <v/>
      </c>
    </row>
    <row r="807" customFormat="1" s="1">
      <c r="A807" s="28" t="n">
        <v>2130121</v>
      </c>
      <c r="B807" s="59" t="inlineStr">
        <is>
          <t xml:space="preserve">      农业结构调整补贴</t>
        </is>
      </c>
      <c r="C807" s="78" t="n">
        <v>19.5</v>
      </c>
      <c r="D807" s="79" t="n">
        <v>16.15</v>
      </c>
      <c r="E807" s="75">
        <f>IFERROR(D807/C807*100,0)</f>
        <v/>
      </c>
    </row>
    <row r="808" customFormat="1" s="1">
      <c r="A808" s="28" t="n">
        <v>2130122</v>
      </c>
      <c r="B808" s="59" t="inlineStr">
        <is>
          <t xml:space="preserve">      农业生产发展</t>
        </is>
      </c>
      <c r="C808" s="78" t="n">
        <v>1693.39</v>
      </c>
      <c r="D808" s="79" t="n">
        <v>14458.86</v>
      </c>
      <c r="E808" s="75">
        <f>IFERROR(D808/C808*100,0)</f>
        <v/>
      </c>
    </row>
    <row r="809" customFormat="1" s="1">
      <c r="A809" s="28" t="n">
        <v>2130124</v>
      </c>
      <c r="B809" s="59" t="inlineStr">
        <is>
          <t xml:space="preserve">      农村合作经济</t>
        </is>
      </c>
      <c r="C809" s="78" t="n">
        <v>51.29</v>
      </c>
      <c r="D809" s="79" t="n">
        <v>24.47</v>
      </c>
      <c r="E809" s="75">
        <f>IFERROR(D809/C809*100,0)</f>
        <v/>
      </c>
    </row>
    <row r="810" customFormat="1" s="1">
      <c r="A810" s="28" t="n">
        <v>2130125</v>
      </c>
      <c r="B810" s="59" t="inlineStr">
        <is>
          <t xml:space="preserve">      农产品加工与促销</t>
        </is>
      </c>
      <c r="C810" s="78" t="n">
        <v>1050.68</v>
      </c>
      <c r="D810" s="79" t="n">
        <v>98.93000000000001</v>
      </c>
      <c r="E810" s="75">
        <f>IFERROR(D810/C810*100,0)</f>
        <v/>
      </c>
    </row>
    <row r="811" customFormat="1" s="1">
      <c r="A811" s="28" t="n">
        <v>2130126</v>
      </c>
      <c r="B811" s="59" t="inlineStr">
        <is>
          <t xml:space="preserve">      农村社会事业</t>
        </is>
      </c>
      <c r="C811" s="78" t="n">
        <v>642.67</v>
      </c>
      <c r="D811" s="79" t="n">
        <v>1808.47</v>
      </c>
      <c r="E811" s="75">
        <f>IFERROR(D811/C811*100,0)</f>
        <v/>
      </c>
    </row>
    <row r="812" ht="27" customFormat="1" customHeight="1" s="1">
      <c r="A812" s="28" t="n">
        <v>2130135</v>
      </c>
      <c r="B812" s="59" t="inlineStr">
        <is>
          <t xml:space="preserve">      农业资源保护修复与利用</t>
        </is>
      </c>
      <c r="C812" s="78" t="n">
        <v>1728.4</v>
      </c>
      <c r="D812" s="79" t="n">
        <v>3236.03</v>
      </c>
      <c r="E812" s="75">
        <f>IFERROR(D812/C812*100,0)</f>
        <v/>
      </c>
    </row>
    <row r="813" customFormat="1" s="1">
      <c r="A813" s="28" t="n">
        <v>2130142</v>
      </c>
      <c r="B813" s="59" t="inlineStr">
        <is>
          <t xml:space="preserve">      农村道路建设</t>
        </is>
      </c>
      <c r="C813" s="78" t="n">
        <v>100</v>
      </c>
      <c r="D813" s="79" t="n"/>
      <c r="E813" s="75">
        <f>IFERROR(D813/C813*100,0)</f>
        <v/>
      </c>
    </row>
    <row r="814" customFormat="1" s="1">
      <c r="A814" s="28" t="n">
        <v>2130148</v>
      </c>
      <c r="B814" s="59" t="inlineStr">
        <is>
          <t xml:space="preserve">      渔业发展</t>
        </is>
      </c>
      <c r="C814" s="78" t="n"/>
      <c r="D814" s="79" t="n"/>
      <c r="E814" s="75">
        <f>IFERROR(D814/C814*100,0)</f>
        <v/>
      </c>
    </row>
    <row r="815" ht="27" customFormat="1" customHeight="1" s="1">
      <c r="A815" s="28" t="n">
        <v>2130152</v>
      </c>
      <c r="B815" s="59" t="inlineStr">
        <is>
          <t xml:space="preserve">      对高校毕业生到基层任职补助</t>
        </is>
      </c>
      <c r="C815" s="78" t="n">
        <v>31.63</v>
      </c>
      <c r="D815" s="79" t="n">
        <v>32.3</v>
      </c>
      <c r="E815" s="75">
        <f>IFERROR(D815/C815*100,0)</f>
        <v/>
      </c>
    </row>
    <row r="816" customFormat="1" s="1">
      <c r="A816" s="28" t="n">
        <v>2130153</v>
      </c>
      <c r="B816" s="59" t="inlineStr">
        <is>
          <t xml:space="preserve">      农田建设</t>
        </is>
      </c>
      <c r="C816" s="78" t="n">
        <v>4079.03</v>
      </c>
      <c r="D816" s="79" t="n">
        <v>7794.16</v>
      </c>
      <c r="E816" s="75">
        <f>IFERROR(D816/C816*100,0)</f>
        <v/>
      </c>
    </row>
    <row r="817" customFormat="1" s="1">
      <c r="A817" s="28" t="n">
        <v>2130199</v>
      </c>
      <c r="B817" s="59" t="inlineStr">
        <is>
          <t xml:space="preserve">      其他农业农村支出</t>
        </is>
      </c>
      <c r="C817" s="78" t="n">
        <v>2481.29</v>
      </c>
      <c r="D817" s="79" t="n">
        <v>2144.22</v>
      </c>
      <c r="E817" s="75">
        <f>IFERROR(D817/C817*100,0)</f>
        <v/>
      </c>
    </row>
    <row r="818" customFormat="1" s="1">
      <c r="A818" s="22" t="n">
        <v>21302</v>
      </c>
      <c r="B818" s="58" t="inlineStr">
        <is>
          <t xml:space="preserve">    林业和草原</t>
        </is>
      </c>
      <c r="C818" s="73">
        <f>SUM(C819:C839)</f>
        <v/>
      </c>
      <c r="D818" s="74">
        <f>SUM(D819:D839)</f>
        <v/>
      </c>
      <c r="E818" s="75">
        <f>IFERROR(D818/C818*100,0)</f>
        <v/>
      </c>
    </row>
    <row r="819" customFormat="1" s="1">
      <c r="A819" s="28" t="n">
        <v>2130201</v>
      </c>
      <c r="B819" s="59" t="inlineStr">
        <is>
          <t xml:space="preserve">      行政运行</t>
        </is>
      </c>
      <c r="C819" s="78" t="n">
        <v>50</v>
      </c>
      <c r="D819" s="79" t="n">
        <v>31.86</v>
      </c>
      <c r="E819" s="75">
        <f>IFERROR(D819/C819*100,0)</f>
        <v/>
      </c>
    </row>
    <row r="820" customFormat="1" s="1">
      <c r="A820" s="28" t="n">
        <v>2130202</v>
      </c>
      <c r="B820" s="59" t="inlineStr">
        <is>
          <t xml:space="preserve">      一般行政管理事务</t>
        </is>
      </c>
      <c r="C820" s="78" t="n"/>
      <c r="D820" s="79" t="n">
        <v>6612.99</v>
      </c>
      <c r="E820" s="75">
        <f>IFERROR(D820/C820*100,0)</f>
        <v/>
      </c>
    </row>
    <row r="821" customFormat="1" s="1">
      <c r="A821" s="28" t="n">
        <v>2130203</v>
      </c>
      <c r="B821" s="59" t="inlineStr">
        <is>
          <t xml:space="preserve">      机关服务</t>
        </is>
      </c>
      <c r="C821" s="78" t="n"/>
      <c r="D821" s="79" t="n"/>
      <c r="E821" s="75">
        <f>IFERROR(D821/C821*100,0)</f>
        <v/>
      </c>
    </row>
    <row r="822" customFormat="1" s="1">
      <c r="A822" s="28" t="n">
        <v>2130204</v>
      </c>
      <c r="B822" s="59" t="inlineStr">
        <is>
          <t xml:space="preserve">      事业机构</t>
        </is>
      </c>
      <c r="C822" s="78" t="n">
        <v>187.23</v>
      </c>
      <c r="D822" s="79" t="n">
        <v>244.74</v>
      </c>
      <c r="E822" s="75">
        <f>IFERROR(D822/C822*100,0)</f>
        <v/>
      </c>
    </row>
    <row r="823" customFormat="1" s="1">
      <c r="A823" s="28" t="n">
        <v>2130205</v>
      </c>
      <c r="B823" s="59" t="inlineStr">
        <is>
          <t xml:space="preserve">      森林资源培育</t>
        </is>
      </c>
      <c r="C823" s="78" t="n">
        <v>4702.58</v>
      </c>
      <c r="D823" s="79" t="n">
        <v>3556.76</v>
      </c>
      <c r="E823" s="75">
        <f>IFERROR(D823/C823*100,0)</f>
        <v/>
      </c>
    </row>
    <row r="824" customFormat="1" s="1">
      <c r="A824" s="28" t="n">
        <v>2130206</v>
      </c>
      <c r="B824" s="59" t="inlineStr">
        <is>
          <t xml:space="preserve">      技术推广与转化</t>
        </is>
      </c>
      <c r="C824" s="78" t="n">
        <v>93</v>
      </c>
      <c r="D824" s="79" t="n">
        <v>110</v>
      </c>
      <c r="E824" s="75">
        <f>IFERROR(D824/C824*100,0)</f>
        <v/>
      </c>
    </row>
    <row r="825" customFormat="1" s="1">
      <c r="A825" s="28" t="n">
        <v>2130207</v>
      </c>
      <c r="B825" s="59" t="inlineStr">
        <is>
          <t xml:space="preserve">      森林资源管理</t>
        </is>
      </c>
      <c r="C825" s="78" t="n">
        <v>1773.82</v>
      </c>
      <c r="D825" s="79" t="n">
        <v>193.23</v>
      </c>
      <c r="E825" s="75">
        <f>IFERROR(D825/C825*100,0)</f>
        <v/>
      </c>
    </row>
    <row r="826" customFormat="1" s="1">
      <c r="A826" s="28" t="n">
        <v>2130209</v>
      </c>
      <c r="B826" s="59" t="inlineStr">
        <is>
          <t xml:space="preserve">      森林生态效益补偿</t>
        </is>
      </c>
      <c r="C826" s="78" t="n">
        <v>609</v>
      </c>
      <c r="D826" s="79" t="n">
        <v>37</v>
      </c>
      <c r="E826" s="75">
        <f>IFERROR(D826/C826*100,0)</f>
        <v/>
      </c>
    </row>
    <row r="827" customFormat="1" s="1">
      <c r="A827" s="28" t="n">
        <v>2130211</v>
      </c>
      <c r="B827" s="59" t="inlineStr">
        <is>
          <t xml:space="preserve">      动植物保护</t>
        </is>
      </c>
      <c r="C827" s="78" t="n">
        <v>103.29</v>
      </c>
      <c r="D827" s="79" t="n"/>
      <c r="E827" s="75">
        <f>IFERROR(D827/C827*100,0)</f>
        <v/>
      </c>
    </row>
    <row r="828" customFormat="1" s="1">
      <c r="A828" s="28" t="n">
        <v>2130212</v>
      </c>
      <c r="B828" s="59" t="inlineStr">
        <is>
          <t xml:space="preserve">      湿地保护</t>
        </is>
      </c>
      <c r="C828" s="78" t="n"/>
      <c r="D828" s="79" t="n"/>
      <c r="E828" s="75">
        <f>IFERROR(D828/C828*100,0)</f>
        <v/>
      </c>
    </row>
    <row r="829" customFormat="1" s="1">
      <c r="A829" s="28" t="n">
        <v>2130213</v>
      </c>
      <c r="B829" s="59" t="inlineStr">
        <is>
          <t xml:space="preserve">      执法与监督</t>
        </is>
      </c>
      <c r="C829" s="78" t="n"/>
      <c r="D829" s="79" t="n"/>
      <c r="E829" s="75">
        <f>IFERROR(D829/C829*100,0)</f>
        <v/>
      </c>
    </row>
    <row r="830" customFormat="1" s="1">
      <c r="A830" s="28" t="n">
        <v>2130217</v>
      </c>
      <c r="B830" s="59" t="inlineStr">
        <is>
          <t xml:space="preserve">      防沙治沙</t>
        </is>
      </c>
      <c r="C830" s="78" t="n">
        <v>13472.4</v>
      </c>
      <c r="D830" s="79" t="n">
        <v>9976.84</v>
      </c>
      <c r="E830" s="75">
        <f>IFERROR(D830/C830*100,0)</f>
        <v/>
      </c>
    </row>
    <row r="831" customFormat="1" s="1">
      <c r="A831" s="28" t="n">
        <v>2130220</v>
      </c>
      <c r="B831" s="59" t="inlineStr">
        <is>
          <t xml:space="preserve">      对外合作与交流</t>
        </is>
      </c>
      <c r="C831" s="78" t="n"/>
      <c r="D831" s="79" t="n"/>
      <c r="E831" s="75">
        <f>IFERROR(D831/C831*100,0)</f>
        <v/>
      </c>
    </row>
    <row r="832" customFormat="1" s="1">
      <c r="A832" s="28" t="n">
        <v>2130221</v>
      </c>
      <c r="B832" s="59" t="inlineStr">
        <is>
          <t xml:space="preserve">      产业化管理</t>
        </is>
      </c>
      <c r="C832" s="78" t="n">
        <v>8.390000000000001</v>
      </c>
      <c r="D832" s="79" t="n"/>
      <c r="E832" s="75">
        <f>IFERROR(D832/C832*100,0)</f>
        <v/>
      </c>
    </row>
    <row r="833" customFormat="1" s="1">
      <c r="A833" s="28" t="n">
        <v>2130223</v>
      </c>
      <c r="B833" s="59" t="inlineStr">
        <is>
          <t xml:space="preserve">      信息管理</t>
        </is>
      </c>
      <c r="C833" s="78" t="n"/>
      <c r="D833" s="79" t="n"/>
      <c r="E833" s="75">
        <f>IFERROR(D833/C833*100,0)</f>
        <v/>
      </c>
    </row>
    <row r="834" customFormat="1" s="1">
      <c r="A834" s="28" t="n">
        <v>2130226</v>
      </c>
      <c r="B834" s="59" t="inlineStr">
        <is>
          <t xml:space="preserve">      林区公共支出</t>
        </is>
      </c>
      <c r="C834" s="78" t="n"/>
      <c r="D834" s="79" t="n"/>
      <c r="E834" s="75">
        <f>IFERROR(D834/C834*100,0)</f>
        <v/>
      </c>
    </row>
    <row r="835" customFormat="1" s="1">
      <c r="A835" s="28" t="n">
        <v>2130227</v>
      </c>
      <c r="B835" s="59" t="inlineStr">
        <is>
          <t xml:space="preserve">      贷款贴息</t>
        </is>
      </c>
      <c r="C835" s="78" t="n"/>
      <c r="D835" s="79" t="n"/>
      <c r="E835" s="75">
        <f>IFERROR(D835/C835*100,0)</f>
        <v/>
      </c>
    </row>
    <row r="836" customFormat="1" s="1">
      <c r="A836" s="28" t="n">
        <v>2130234</v>
      </c>
      <c r="B836" s="59" t="inlineStr">
        <is>
          <t xml:space="preserve">      林业草原防灾减灾</t>
        </is>
      </c>
      <c r="C836" s="78" t="n"/>
      <c r="D836" s="79" t="n">
        <v>49.5</v>
      </c>
      <c r="E836" s="75">
        <f>IFERROR(D836/C836*100,0)</f>
        <v/>
      </c>
    </row>
    <row r="837" customFormat="1" s="1">
      <c r="A837" s="28" t="n">
        <v>2130236</v>
      </c>
      <c r="B837" s="59" t="inlineStr">
        <is>
          <t xml:space="preserve">      草原管理</t>
        </is>
      </c>
      <c r="C837" s="78" t="n"/>
      <c r="D837" s="79" t="n">
        <v>39.5</v>
      </c>
      <c r="E837" s="75">
        <f>IFERROR(D837/C837*100,0)</f>
        <v/>
      </c>
    </row>
    <row r="838" customFormat="1" s="1">
      <c r="A838" s="28" t="n">
        <v>2130237</v>
      </c>
      <c r="B838" s="59" t="inlineStr">
        <is>
          <t xml:space="preserve">      行业业务管理</t>
        </is>
      </c>
      <c r="C838" s="78" t="n"/>
      <c r="D838" s="79" t="n"/>
      <c r="E838" s="75">
        <f>IFERROR(D838/C838*100,0)</f>
        <v/>
      </c>
    </row>
    <row r="839" customFormat="1" s="1">
      <c r="A839" s="28" t="n">
        <v>2130299</v>
      </c>
      <c r="B839" s="59" t="inlineStr">
        <is>
          <t xml:space="preserve">      其他林业和草原支出</t>
        </is>
      </c>
      <c r="C839" s="78" t="n"/>
      <c r="D839" s="79" t="n">
        <v>24111</v>
      </c>
      <c r="E839" s="75">
        <f>IFERROR(D839/C839*100,0)</f>
        <v/>
      </c>
    </row>
    <row r="840" customFormat="1" s="1">
      <c r="A840" s="22" t="n">
        <v>21303</v>
      </c>
      <c r="B840" s="58" t="inlineStr">
        <is>
          <t xml:space="preserve">    水利</t>
        </is>
      </c>
      <c r="C840" s="73">
        <f>SUM(C841:C867)</f>
        <v/>
      </c>
      <c r="D840" s="74">
        <f>SUM(D841:D867)</f>
        <v/>
      </c>
      <c r="E840" s="75">
        <f>IFERROR(D840/C840*100,0)</f>
        <v/>
      </c>
    </row>
    <row r="841" customFormat="1" s="1">
      <c r="A841" s="28" t="n">
        <v>2130301</v>
      </c>
      <c r="B841" s="59" t="inlineStr">
        <is>
          <t xml:space="preserve">      行政运行</t>
        </is>
      </c>
      <c r="C841" s="78" t="n">
        <v>1156.82</v>
      </c>
      <c r="D841" s="79" t="n">
        <v>1368.58</v>
      </c>
      <c r="E841" s="75">
        <f>IFERROR(D841/C841*100,0)</f>
        <v/>
      </c>
    </row>
    <row r="842" customFormat="1" s="1">
      <c r="A842" s="28" t="n">
        <v>2130302</v>
      </c>
      <c r="B842" s="59" t="inlineStr">
        <is>
          <t xml:space="preserve">      一般行政管理事务</t>
        </is>
      </c>
      <c r="C842" s="78" t="n"/>
      <c r="D842" s="79" t="n"/>
      <c r="E842" s="75">
        <f>IFERROR(D842/C842*100,0)</f>
        <v/>
      </c>
    </row>
    <row r="843" customFormat="1" s="1">
      <c r="A843" s="28" t="n">
        <v>2130303</v>
      </c>
      <c r="B843" s="59" t="inlineStr">
        <is>
          <t xml:space="preserve">      机关服务</t>
        </is>
      </c>
      <c r="C843" s="78" t="n"/>
      <c r="D843" s="79" t="n">
        <v>34</v>
      </c>
      <c r="E843" s="75">
        <f>IFERROR(D843/C843*100,0)</f>
        <v/>
      </c>
    </row>
    <row r="844" customFormat="1" s="1">
      <c r="A844" s="28" t="n">
        <v>2130304</v>
      </c>
      <c r="B844" s="59" t="inlineStr">
        <is>
          <t xml:space="preserve">      水利行业业务管理</t>
        </is>
      </c>
      <c r="C844" s="78" t="n">
        <v>750</v>
      </c>
      <c r="D844" s="79" t="n"/>
      <c r="E844" s="75">
        <f>IFERROR(D844/C844*100,0)</f>
        <v/>
      </c>
    </row>
    <row r="845" customFormat="1" s="1">
      <c r="A845" s="28" t="n">
        <v>2130305</v>
      </c>
      <c r="B845" s="59" t="inlineStr">
        <is>
          <t xml:space="preserve">      水利工程建设</t>
        </is>
      </c>
      <c r="C845" s="78" t="n">
        <v>3148.64</v>
      </c>
      <c r="D845" s="79" t="n">
        <v>8019.77</v>
      </c>
      <c r="E845" s="75">
        <f>IFERROR(D845/C845*100,0)</f>
        <v/>
      </c>
    </row>
    <row r="846" customFormat="1" s="1">
      <c r="A846" s="28" t="n">
        <v>2130306</v>
      </c>
      <c r="B846" s="59" t="inlineStr">
        <is>
          <t xml:space="preserve">      水利工程运行与维护</t>
        </is>
      </c>
      <c r="C846" s="78" t="n">
        <v>871.11</v>
      </c>
      <c r="D846" s="79" t="n">
        <v>2340.42</v>
      </c>
      <c r="E846" s="75">
        <f>IFERROR(D846/C846*100,0)</f>
        <v/>
      </c>
    </row>
    <row r="847" customFormat="1" s="1">
      <c r="A847" s="28" t="n">
        <v>2130307</v>
      </c>
      <c r="B847" s="59" t="inlineStr">
        <is>
          <t xml:space="preserve">      长江黄河等流域管理</t>
        </is>
      </c>
      <c r="C847" s="78" t="n">
        <v>0.88</v>
      </c>
      <c r="D847" s="79" t="n"/>
      <c r="E847" s="75">
        <f>IFERROR(D847/C847*100,0)</f>
        <v/>
      </c>
    </row>
    <row r="848" customFormat="1" s="1">
      <c r="A848" s="28" t="n">
        <v>2130308</v>
      </c>
      <c r="B848" s="59" t="inlineStr">
        <is>
          <t xml:space="preserve">      水利前期工作</t>
        </is>
      </c>
      <c r="C848" s="78" t="n"/>
      <c r="D848" s="79" t="n"/>
      <c r="E848" s="75">
        <f>IFERROR(D848/C848*100,0)</f>
        <v/>
      </c>
    </row>
    <row r="849" customFormat="1" s="1">
      <c r="A849" s="28" t="n">
        <v>2130309</v>
      </c>
      <c r="B849" s="59" t="inlineStr">
        <is>
          <t xml:space="preserve">      水利执法监督</t>
        </is>
      </c>
      <c r="C849" s="78" t="n"/>
      <c r="D849" s="79" t="n"/>
      <c r="E849" s="75">
        <f>IFERROR(D849/C849*100,0)</f>
        <v/>
      </c>
    </row>
    <row r="850" customFormat="1" s="1">
      <c r="A850" s="28" t="n">
        <v>2130310</v>
      </c>
      <c r="B850" s="59" t="inlineStr">
        <is>
          <t xml:space="preserve">      水土保持</t>
        </is>
      </c>
      <c r="C850" s="78" t="n">
        <v>5034.64</v>
      </c>
      <c r="D850" s="79" t="n">
        <v>2389.65</v>
      </c>
      <c r="E850" s="75">
        <f>IFERROR(D850/C850*100,0)</f>
        <v/>
      </c>
    </row>
    <row r="851" ht="27" customFormat="1" customHeight="1" s="1">
      <c r="A851" s="28" t="n">
        <v>2130311</v>
      </c>
      <c r="B851" s="59" t="inlineStr">
        <is>
          <t xml:space="preserve">      水资源节约管理与保护</t>
        </is>
      </c>
      <c r="C851" s="78" t="n">
        <v>1320.96</v>
      </c>
      <c r="D851" s="79" t="n">
        <v>904.3</v>
      </c>
      <c r="E851" s="75">
        <f>IFERROR(D851/C851*100,0)</f>
        <v/>
      </c>
    </row>
    <row r="852" customFormat="1" s="1">
      <c r="A852" s="28" t="n">
        <v>2130312</v>
      </c>
      <c r="B852" s="59" t="inlineStr">
        <is>
          <t xml:space="preserve">      水质监测</t>
        </is>
      </c>
      <c r="C852" s="78" t="n">
        <v>5.9</v>
      </c>
      <c r="D852" s="79" t="n">
        <v>24.1</v>
      </c>
      <c r="E852" s="75">
        <f>IFERROR(D852/C852*100,0)</f>
        <v/>
      </c>
    </row>
    <row r="853" customFormat="1" s="1">
      <c r="A853" s="28" t="n">
        <v>2130313</v>
      </c>
      <c r="B853" s="59" t="inlineStr">
        <is>
          <t xml:space="preserve">      水文测报</t>
        </is>
      </c>
      <c r="C853" s="78" t="n"/>
      <c r="D853" s="79" t="n"/>
      <c r="E853" s="75">
        <f>IFERROR(D853/C853*100,0)</f>
        <v/>
      </c>
    </row>
    <row r="854" customFormat="1" s="1">
      <c r="A854" s="28" t="n">
        <v>2130314</v>
      </c>
      <c r="B854" s="59" t="inlineStr">
        <is>
          <t xml:space="preserve">      防汛</t>
        </is>
      </c>
      <c r="C854" s="78" t="n">
        <v>1083.21</v>
      </c>
      <c r="D854" s="79" t="n">
        <v>410.4</v>
      </c>
      <c r="E854" s="75">
        <f>IFERROR(D854/C854*100,0)</f>
        <v/>
      </c>
    </row>
    <row r="855" customFormat="1" s="1">
      <c r="A855" s="28" t="n">
        <v>2130315</v>
      </c>
      <c r="B855" s="59" t="inlineStr">
        <is>
          <t xml:space="preserve">      抗旱</t>
        </is>
      </c>
      <c r="C855" s="78" t="n">
        <v>853.9400000000001</v>
      </c>
      <c r="D855" s="79" t="n">
        <v>31.97</v>
      </c>
      <c r="E855" s="75">
        <f>IFERROR(D855/C855*100,0)</f>
        <v/>
      </c>
    </row>
    <row r="856" customFormat="1" s="1">
      <c r="A856" s="28" t="n">
        <v>2130316</v>
      </c>
      <c r="B856" s="59" t="inlineStr">
        <is>
          <t xml:space="preserve">      农村水利</t>
        </is>
      </c>
      <c r="C856" s="78" t="n">
        <v>676.74</v>
      </c>
      <c r="D856" s="79" t="n">
        <v>1783.26</v>
      </c>
      <c r="E856" s="75">
        <f>IFERROR(D856/C856*100,0)</f>
        <v/>
      </c>
    </row>
    <row r="857" customFormat="1" s="1">
      <c r="A857" s="28" t="n">
        <v>2130317</v>
      </c>
      <c r="B857" s="59" t="inlineStr">
        <is>
          <t xml:space="preserve">      水利技术推广</t>
        </is>
      </c>
      <c r="C857" s="78" t="n"/>
      <c r="D857" s="79" t="n"/>
      <c r="E857" s="75">
        <f>IFERROR(D857/C857*100,0)</f>
        <v/>
      </c>
    </row>
    <row r="858" customFormat="1" s="1">
      <c r="A858" s="28" t="n">
        <v>2130318</v>
      </c>
      <c r="B858" s="59" t="inlineStr">
        <is>
          <t xml:space="preserve">      国际河流治理与管理</t>
        </is>
      </c>
      <c r="C858" s="78" t="n"/>
      <c r="D858" s="79" t="n"/>
      <c r="E858" s="75">
        <f>IFERROR(D858/C858*100,0)</f>
        <v/>
      </c>
    </row>
    <row r="859" ht="27" customFormat="1" customHeight="1" s="1">
      <c r="A859" s="28" t="n">
        <v>2130319</v>
      </c>
      <c r="B859" s="59" t="inlineStr">
        <is>
          <t xml:space="preserve">      江河湖库水系综合整治</t>
        </is>
      </c>
      <c r="C859" s="78" t="n"/>
      <c r="D859" s="79" t="n"/>
      <c r="E859" s="75">
        <f>IFERROR(D859/C859*100,0)</f>
        <v/>
      </c>
    </row>
    <row r="860" ht="27" customFormat="1" customHeight="1" s="1">
      <c r="A860" s="28" t="n">
        <v>2130321</v>
      </c>
      <c r="B860" s="59" t="inlineStr">
        <is>
          <t xml:space="preserve">      大中型水库移民后期扶持专项支出</t>
        </is>
      </c>
      <c r="C860" s="78" t="n"/>
      <c r="D860" s="79" t="n">
        <v>0.42</v>
      </c>
      <c r="E860" s="75">
        <f>IFERROR(D860/C860*100,0)</f>
        <v/>
      </c>
    </row>
    <row r="861" customFormat="1" s="1">
      <c r="A861" s="28" t="n">
        <v>2130322</v>
      </c>
      <c r="B861" s="59" t="inlineStr">
        <is>
          <t xml:space="preserve">      水利安全监督</t>
        </is>
      </c>
      <c r="C861" s="78" t="n"/>
      <c r="D861" s="79" t="n">
        <v>10</v>
      </c>
      <c r="E861" s="75">
        <f>IFERROR(D861/C861*100,0)</f>
        <v/>
      </c>
    </row>
    <row r="862" customFormat="1" s="1">
      <c r="A862" s="28" t="n">
        <v>2130333</v>
      </c>
      <c r="B862" s="59" t="inlineStr">
        <is>
          <t xml:space="preserve">      信息管理</t>
        </is>
      </c>
      <c r="C862" s="78" t="n"/>
      <c r="D862" s="79" t="n"/>
      <c r="E862" s="75">
        <f>IFERROR(D862/C862*100,0)</f>
        <v/>
      </c>
    </row>
    <row r="863" ht="27" customFormat="1" customHeight="1" s="1">
      <c r="A863" s="28" t="n">
        <v>2130334</v>
      </c>
      <c r="B863" s="59" t="inlineStr">
        <is>
          <t xml:space="preserve">      水利建设征地及移民支出</t>
        </is>
      </c>
      <c r="C863" s="78" t="n"/>
      <c r="D863" s="79" t="n"/>
      <c r="E863" s="75">
        <f>IFERROR(D863/C863*100,0)</f>
        <v/>
      </c>
    </row>
    <row r="864" customFormat="1" s="1">
      <c r="A864" s="28" t="n">
        <v>2130335</v>
      </c>
      <c r="B864" s="59" t="inlineStr">
        <is>
          <t xml:space="preserve">      农村人畜饮水</t>
        </is>
      </c>
      <c r="C864" s="78" t="n">
        <v>315</v>
      </c>
      <c r="D864" s="79" t="n">
        <v>580.53</v>
      </c>
      <c r="E864" s="75">
        <f>IFERROR(D864/C864*100,0)</f>
        <v/>
      </c>
    </row>
    <row r="865" customFormat="1" s="1">
      <c r="A865" s="28" t="n">
        <v>2130336</v>
      </c>
      <c r="B865" s="59" t="inlineStr">
        <is>
          <t xml:space="preserve">      南水北调工程建设</t>
        </is>
      </c>
      <c r="C865" s="78" t="n"/>
      <c r="D865" s="79" t="n"/>
      <c r="E865" s="75">
        <f>IFERROR(D865/C865*100,0)</f>
        <v/>
      </c>
    </row>
    <row r="866" customFormat="1" s="1">
      <c r="A866" s="28" t="n">
        <v>2130337</v>
      </c>
      <c r="B866" s="59" t="inlineStr">
        <is>
          <t xml:space="preserve">      南水北调工程管理</t>
        </is>
      </c>
      <c r="C866" s="78" t="n"/>
      <c r="D866" s="79" t="n"/>
      <c r="E866" s="75">
        <f>IFERROR(D866/C866*100,0)</f>
        <v/>
      </c>
    </row>
    <row r="867" customFormat="1" s="1">
      <c r="A867" s="28" t="n">
        <v>2130399</v>
      </c>
      <c r="B867" s="59" t="inlineStr">
        <is>
          <t xml:space="preserve">      其他水利支出</t>
        </is>
      </c>
      <c r="C867" s="78" t="n">
        <v>289.86</v>
      </c>
      <c r="D867" s="79" t="n">
        <v>660.8</v>
      </c>
      <c r="E867" s="75">
        <f>IFERROR(D867/C867*100,0)</f>
        <v/>
      </c>
    </row>
    <row r="868" customFormat="1" s="1">
      <c r="A868" s="22" t="n">
        <v>21305</v>
      </c>
      <c r="B868" s="58" t="inlineStr">
        <is>
          <t xml:space="preserve">    巩固脱贫衔接乡村振兴</t>
        </is>
      </c>
      <c r="C868" s="73">
        <f>SUM(C869:C878)</f>
        <v/>
      </c>
      <c r="D868" s="74">
        <f>SUM(D869:D878)</f>
        <v/>
      </c>
      <c r="E868" s="75">
        <f>IFERROR(D868/C868*100,0)</f>
        <v/>
      </c>
    </row>
    <row r="869" customFormat="1" s="1">
      <c r="A869" s="28" t="n">
        <v>2130501</v>
      </c>
      <c r="B869" s="59" t="inlineStr">
        <is>
          <t xml:space="preserve">      行政运行</t>
        </is>
      </c>
      <c r="C869" s="78" t="n">
        <v>1321.51</v>
      </c>
      <c r="D869" s="79" t="n">
        <v>772.67</v>
      </c>
      <c r="E869" s="75">
        <f>IFERROR(D869/C869*100,0)</f>
        <v/>
      </c>
    </row>
    <row r="870" customFormat="1" s="1">
      <c r="A870" s="28" t="n">
        <v>2130502</v>
      </c>
      <c r="B870" s="59" t="inlineStr">
        <is>
          <t xml:space="preserve">      一般行政管理事务</t>
        </is>
      </c>
      <c r="C870" s="78" t="n"/>
      <c r="D870" s="79" t="n"/>
      <c r="E870" s="75">
        <f>IFERROR(D870/C870*100,0)</f>
        <v/>
      </c>
    </row>
    <row r="871" customFormat="1" s="1">
      <c r="A871" s="28" t="n">
        <v>2130503</v>
      </c>
      <c r="B871" s="59" t="inlineStr">
        <is>
          <t xml:space="preserve">      机关服务</t>
        </is>
      </c>
      <c r="C871" s="78" t="n"/>
      <c r="D871" s="79" t="n"/>
      <c r="E871" s="75">
        <f>IFERROR(D871/C871*100,0)</f>
        <v/>
      </c>
    </row>
    <row r="872" customFormat="1" s="1">
      <c r="A872" s="28" t="n">
        <v>2130504</v>
      </c>
      <c r="B872" s="59" t="inlineStr">
        <is>
          <t xml:space="preserve">      农村基础设施建设</t>
        </is>
      </c>
      <c r="C872" s="78" t="n">
        <v>62701.89</v>
      </c>
      <c r="D872" s="79" t="n">
        <v>26991.56</v>
      </c>
      <c r="E872" s="75">
        <f>IFERROR(D872/C872*100,0)</f>
        <v/>
      </c>
    </row>
    <row r="873" customFormat="1" s="1">
      <c r="A873" s="28" t="n">
        <v>2130505</v>
      </c>
      <c r="B873" s="59" t="inlineStr">
        <is>
          <t xml:space="preserve">      生产发展</t>
        </is>
      </c>
      <c r="C873" s="78" t="n">
        <v>72486.86</v>
      </c>
      <c r="D873" s="79" t="n">
        <v>9612.530000000001</v>
      </c>
      <c r="E873" s="75">
        <f>IFERROR(D873/C873*100,0)</f>
        <v/>
      </c>
    </row>
    <row r="874" customFormat="1" s="1">
      <c r="A874" s="28" t="n">
        <v>2130506</v>
      </c>
      <c r="B874" s="59" t="inlineStr">
        <is>
          <t xml:space="preserve">      社会发展</t>
        </is>
      </c>
      <c r="C874" s="78" t="n">
        <v>1096.77</v>
      </c>
      <c r="D874" s="79" t="n">
        <v>37.21</v>
      </c>
      <c r="E874" s="75">
        <f>IFERROR(D874/C874*100,0)</f>
        <v/>
      </c>
    </row>
    <row r="875" customFormat="1" s="1">
      <c r="A875" s="28" t="n">
        <v>2130507</v>
      </c>
      <c r="B875" s="59" t="inlineStr">
        <is>
          <t xml:space="preserve">      贷款奖补和贴息</t>
        </is>
      </c>
      <c r="C875" s="78" t="n">
        <v>3158</v>
      </c>
      <c r="D875" s="79" t="n"/>
      <c r="E875" s="75">
        <f>IFERROR(D875/C875*100,0)</f>
        <v/>
      </c>
    </row>
    <row r="876" ht="27" customFormat="1" customHeight="1" s="1">
      <c r="A876" s="28" t="n">
        <v>2130508</v>
      </c>
      <c r="B876" s="59" t="inlineStr">
        <is>
          <t xml:space="preserve">       “三西”农业建设专项补助</t>
        </is>
      </c>
      <c r="C876" s="78" t="n"/>
      <c r="D876" s="79" t="n"/>
      <c r="E876" s="75">
        <f>IFERROR(D876/C876*100,0)</f>
        <v/>
      </c>
    </row>
    <row r="877" customFormat="1" s="1">
      <c r="A877" s="28" t="n">
        <v>2130550</v>
      </c>
      <c r="B877" s="59" t="inlineStr">
        <is>
          <t xml:space="preserve">      事业运行</t>
        </is>
      </c>
      <c r="C877" s="78" t="n"/>
      <c r="D877" s="79" t="n"/>
      <c r="E877" s="75">
        <f>IFERROR(D877/C877*100,0)</f>
        <v/>
      </c>
    </row>
    <row r="878" ht="27" customFormat="1" customHeight="1" s="1">
      <c r="A878" s="28" t="n">
        <v>2130599</v>
      </c>
      <c r="B878" s="59" t="inlineStr">
        <is>
          <t xml:space="preserve">      其他巩固脱贫衔接乡村振兴支出</t>
        </is>
      </c>
      <c r="C878" s="78" t="n">
        <v>24877.71</v>
      </c>
      <c r="D878" s="79" t="n">
        <v>65754.75999999999</v>
      </c>
      <c r="E878" s="75">
        <f>IFERROR(D878/C878*100,0)</f>
        <v/>
      </c>
    </row>
    <row r="879" customFormat="1" s="1">
      <c r="A879" s="22" t="n">
        <v>21307</v>
      </c>
      <c r="B879" s="58" t="inlineStr">
        <is>
          <t xml:space="preserve">    农村综合改革</t>
        </is>
      </c>
      <c r="C879" s="73">
        <f>SUM(C880:C885)</f>
        <v/>
      </c>
      <c r="D879" s="74">
        <f>SUM(D880:D885)</f>
        <v/>
      </c>
      <c r="E879" s="75">
        <f>IFERROR(D879/C879*100,0)</f>
        <v/>
      </c>
    </row>
    <row r="880" ht="27" customFormat="1" customHeight="1" s="1">
      <c r="A880" s="28" t="n">
        <v>2130701</v>
      </c>
      <c r="B880" s="59" t="inlineStr">
        <is>
          <t xml:space="preserve">      对村级公益事业建设的补助</t>
        </is>
      </c>
      <c r="C880" s="78" t="n">
        <v>114</v>
      </c>
      <c r="D880" s="79" t="n">
        <v>186</v>
      </c>
      <c r="E880" s="75">
        <f>IFERROR(D880/C880*100,0)</f>
        <v/>
      </c>
    </row>
    <row r="881" ht="27" customFormat="1" customHeight="1" s="1">
      <c r="A881" s="28" t="n">
        <v>2130704</v>
      </c>
      <c r="B881" s="59" t="inlineStr">
        <is>
          <t xml:space="preserve">      国有农场办社会职能改革补助</t>
        </is>
      </c>
      <c r="C881" s="78" t="n"/>
      <c r="D881" s="79" t="n"/>
      <c r="E881" s="75">
        <f>IFERROR(D881/C881*100,0)</f>
        <v/>
      </c>
    </row>
    <row r="882" ht="27" customFormat="1" customHeight="1" s="1">
      <c r="A882" s="28" t="n">
        <v>2130705</v>
      </c>
      <c r="B882" s="59" t="inlineStr">
        <is>
          <t xml:space="preserve">      对村民委员会和村党支部的补助</t>
        </is>
      </c>
      <c r="C882" s="78" t="n">
        <v>49.46</v>
      </c>
      <c r="D882" s="79" t="n">
        <v>2915.76</v>
      </c>
      <c r="E882" s="75">
        <f>IFERROR(D882/C882*100,0)</f>
        <v/>
      </c>
    </row>
    <row r="883" ht="27" customFormat="1" customHeight="1" s="1">
      <c r="A883" s="28" t="n">
        <v>2130706</v>
      </c>
      <c r="B883" s="59" t="inlineStr">
        <is>
          <t xml:space="preserve">      对村集体经济组织的补助</t>
        </is>
      </c>
      <c r="C883" s="78" t="n"/>
      <c r="D883" s="79" t="n"/>
      <c r="E883" s="75">
        <f>IFERROR(D883/C883*100,0)</f>
        <v/>
      </c>
    </row>
    <row r="884" ht="27" customFormat="1" customHeight="1" s="1">
      <c r="A884" s="28" t="n">
        <v>2130707</v>
      </c>
      <c r="B884" s="59" t="inlineStr">
        <is>
          <t xml:space="preserve">      农村综合改革示范试点补助</t>
        </is>
      </c>
      <c r="C884" s="78" t="n"/>
      <c r="D884" s="79" t="n"/>
      <c r="E884" s="75">
        <f>IFERROR(D884/C884*100,0)</f>
        <v/>
      </c>
    </row>
    <row r="885" ht="27" customFormat="1" customHeight="1" s="1">
      <c r="A885" s="28" t="n">
        <v>2130799</v>
      </c>
      <c r="B885" s="59" t="inlineStr">
        <is>
          <t xml:space="preserve">      其他农村综合改革支出</t>
        </is>
      </c>
      <c r="C885" s="78" t="n">
        <v>147.96</v>
      </c>
      <c r="D885" s="79" t="n">
        <v>2095.54</v>
      </c>
      <c r="E885" s="75">
        <f>IFERROR(D885/C885*100,0)</f>
        <v/>
      </c>
    </row>
    <row r="886" customFormat="1" s="1">
      <c r="A886" s="22" t="n">
        <v>21308</v>
      </c>
      <c r="B886" s="58" t="inlineStr">
        <is>
          <t xml:space="preserve">    普惠金融发展支出</t>
        </is>
      </c>
      <c r="C886" s="73">
        <f>SUM(C887:C891)</f>
        <v/>
      </c>
      <c r="D886" s="74">
        <f>SUM(D887:D891)</f>
        <v/>
      </c>
      <c r="E886" s="75">
        <f>IFERROR(D886/C886*100,0)</f>
        <v/>
      </c>
    </row>
    <row r="887" customFormat="1" s="1">
      <c r="A887" s="28" t="n">
        <v>2130801</v>
      </c>
      <c r="B887" s="59" t="inlineStr">
        <is>
          <t xml:space="preserve">      支持农村金融机构</t>
        </is>
      </c>
      <c r="C887" s="78" t="n"/>
      <c r="D887" s="79" t="n"/>
      <c r="E887" s="75">
        <f>IFERROR(D887/C887*100,0)</f>
        <v/>
      </c>
    </row>
    <row r="888" customFormat="1" s="1">
      <c r="A888" s="28" t="n">
        <v>2130803</v>
      </c>
      <c r="B888" s="59" t="inlineStr">
        <is>
          <t xml:space="preserve">      农业保险保费补贴</t>
        </is>
      </c>
      <c r="C888" s="78" t="n">
        <v>1644.51</v>
      </c>
      <c r="D888" s="79" t="n">
        <v>1689.03</v>
      </c>
      <c r="E888" s="75">
        <f>IFERROR(D888/C888*100,0)</f>
        <v/>
      </c>
    </row>
    <row r="889" ht="27" customFormat="1" customHeight="1" s="1">
      <c r="A889" s="28" t="n">
        <v>2130804</v>
      </c>
      <c r="B889" s="59" t="inlineStr">
        <is>
          <t xml:space="preserve">      创业担保贷款贴息及奖补</t>
        </is>
      </c>
      <c r="C889" s="78" t="n">
        <v>263.88</v>
      </c>
      <c r="D889" s="79" t="n">
        <v>112.62</v>
      </c>
      <c r="E889" s="75">
        <f>IFERROR(D889/C889*100,0)</f>
        <v/>
      </c>
    </row>
    <row r="890" ht="27" customFormat="1" customHeight="1" s="1">
      <c r="A890" s="28" t="n">
        <v>2130805</v>
      </c>
      <c r="B890" s="59" t="inlineStr">
        <is>
          <t xml:space="preserve">      补充创业担保贷款基金</t>
        </is>
      </c>
      <c r="C890" s="78" t="n"/>
      <c r="D890" s="79" t="n">
        <v>50</v>
      </c>
      <c r="E890" s="75">
        <f>IFERROR(D890/C890*100,0)</f>
        <v/>
      </c>
    </row>
    <row r="891" ht="27" customFormat="1" customHeight="1" s="1">
      <c r="A891" s="28" t="n">
        <v>2130899</v>
      </c>
      <c r="B891" s="59" t="inlineStr">
        <is>
          <t xml:space="preserve">      其他普惠金融发展支出</t>
        </is>
      </c>
      <c r="C891" s="78" t="n">
        <v>11</v>
      </c>
      <c r="D891" s="79" t="n">
        <v>271</v>
      </c>
      <c r="E891" s="75">
        <f>IFERROR(D891/C891*100,0)</f>
        <v/>
      </c>
    </row>
    <row r="892" customFormat="1" s="1">
      <c r="A892" s="22" t="n">
        <v>21309</v>
      </c>
      <c r="B892" s="58" t="inlineStr">
        <is>
          <t xml:space="preserve">    目标价格补贴</t>
        </is>
      </c>
      <c r="C892" s="73">
        <f>SUM(C893:C894)</f>
        <v/>
      </c>
      <c r="D892" s="74">
        <f>SUM(D893:D894)</f>
        <v/>
      </c>
      <c r="E892" s="75">
        <f>IFERROR(D892/C892*100,0)</f>
        <v/>
      </c>
    </row>
    <row r="893" customFormat="1" s="1">
      <c r="A893" s="28" t="n">
        <v>2130901</v>
      </c>
      <c r="B893" s="59" t="inlineStr">
        <is>
          <t xml:space="preserve">      棉花目标价格补贴</t>
        </is>
      </c>
      <c r="C893" s="78" t="n"/>
      <c r="D893" s="79" t="n"/>
      <c r="E893" s="75">
        <f>IFERROR(D893/C893*100,0)</f>
        <v/>
      </c>
    </row>
    <row r="894" customFormat="1" s="1">
      <c r="A894" s="28" t="n">
        <v>2130999</v>
      </c>
      <c r="B894" s="59" t="inlineStr">
        <is>
          <t xml:space="preserve">      其他目标价格补贴</t>
        </is>
      </c>
      <c r="C894" s="78" t="n"/>
      <c r="D894" s="79" t="n"/>
      <c r="E894" s="75">
        <f>IFERROR(D894/C894*100,0)</f>
        <v/>
      </c>
    </row>
    <row r="895" customFormat="1" s="1">
      <c r="A895" s="22" t="n">
        <v>21399</v>
      </c>
      <c r="B895" s="58" t="inlineStr">
        <is>
          <t xml:space="preserve">    其他农林水支出</t>
        </is>
      </c>
      <c r="C895" s="73">
        <f>SUM(C896:C897)</f>
        <v/>
      </c>
      <c r="D895" s="74">
        <f>SUM(D896:D897)</f>
        <v/>
      </c>
      <c r="E895" s="75">
        <f>IFERROR(D895/C895*100,0)</f>
        <v/>
      </c>
    </row>
    <row r="896" ht="27" customFormat="1" customHeight="1" s="1">
      <c r="A896" s="28" t="n">
        <v>2139901</v>
      </c>
      <c r="B896" s="59" t="inlineStr">
        <is>
          <t xml:space="preserve">      化解其他公益性乡村债务支出</t>
        </is>
      </c>
      <c r="C896" s="78" t="n"/>
      <c r="D896" s="79" t="n"/>
      <c r="E896" s="75">
        <f>IFERROR(D896/C896*100,0)</f>
        <v/>
      </c>
    </row>
    <row r="897" customFormat="1" s="1">
      <c r="A897" s="28" t="n">
        <v>2139999</v>
      </c>
      <c r="B897" s="59" t="inlineStr">
        <is>
          <t xml:space="preserve">      其他农林水支出</t>
        </is>
      </c>
      <c r="C897" s="78" t="n">
        <v>755</v>
      </c>
      <c r="D897" s="79" t="n">
        <v>1487</v>
      </c>
      <c r="E897" s="75">
        <f>IFERROR(D897/C897*100,0)</f>
        <v/>
      </c>
    </row>
    <row r="898" customFormat="1" s="1">
      <c r="A898" s="22" t="n">
        <v>214</v>
      </c>
      <c r="B898" s="58" t="inlineStr">
        <is>
          <t>交通运输支出</t>
        </is>
      </c>
      <c r="C898" s="73">
        <f>C899+C921+C931+C941+C948+C953</f>
        <v/>
      </c>
      <c r="D898" s="74">
        <f>D899+D921+D931+D941+D948+D953</f>
        <v/>
      </c>
      <c r="E898" s="75">
        <f>IFERROR(D898/C898*100,0)</f>
        <v/>
      </c>
    </row>
    <row r="899" customFormat="1" s="1">
      <c r="A899" s="22" t="n">
        <v>21401</v>
      </c>
      <c r="B899" s="58" t="inlineStr">
        <is>
          <t xml:space="preserve">    公路水路运输</t>
        </is>
      </c>
      <c r="C899" s="73">
        <f>SUM(C900:C920)</f>
        <v/>
      </c>
      <c r="D899" s="74">
        <f>SUM(D900:D920)</f>
        <v/>
      </c>
      <c r="E899" s="75">
        <f>IFERROR(D899/C899*100,0)</f>
        <v/>
      </c>
    </row>
    <row r="900" customFormat="1" s="1">
      <c r="A900" s="28" t="n">
        <v>2140101</v>
      </c>
      <c r="B900" s="59" t="inlineStr">
        <is>
          <t xml:space="preserve">      行政运行</t>
        </is>
      </c>
      <c r="C900" s="78" t="n">
        <v>1119.83</v>
      </c>
      <c r="D900" s="79" t="n">
        <v>1447.93</v>
      </c>
      <c r="E900" s="75">
        <f>IFERROR(D900/C900*100,0)</f>
        <v/>
      </c>
    </row>
    <row r="901" customFormat="1" s="1">
      <c r="A901" s="28" t="n">
        <v>2140102</v>
      </c>
      <c r="B901" s="59" t="inlineStr">
        <is>
          <t xml:space="preserve">      一般行政管理事务</t>
        </is>
      </c>
      <c r="C901" s="78" t="n"/>
      <c r="D901" s="79" t="n"/>
      <c r="E901" s="75">
        <f>IFERROR(D901/C901*100,0)</f>
        <v/>
      </c>
    </row>
    <row r="902" customFormat="1" s="1">
      <c r="A902" s="28" t="n">
        <v>2140103</v>
      </c>
      <c r="B902" s="59" t="inlineStr">
        <is>
          <t xml:space="preserve">      机关服务</t>
        </is>
      </c>
      <c r="C902" s="78" t="n"/>
      <c r="D902" s="79" t="n"/>
      <c r="E902" s="75">
        <f>IFERROR(D902/C902*100,0)</f>
        <v/>
      </c>
    </row>
    <row r="903" customFormat="1" s="1">
      <c r="A903" s="28" t="n">
        <v>2140104</v>
      </c>
      <c r="B903" s="59" t="inlineStr">
        <is>
          <t xml:space="preserve">      公路建设</t>
        </is>
      </c>
      <c r="C903" s="78" t="n">
        <v>315.7</v>
      </c>
      <c r="D903" s="79" t="n">
        <v>66.04000000000001</v>
      </c>
      <c r="E903" s="75">
        <f>IFERROR(D903/C903*100,0)</f>
        <v/>
      </c>
    </row>
    <row r="904" customFormat="1" s="1">
      <c r="A904" s="28" t="n">
        <v>2140106</v>
      </c>
      <c r="B904" s="59" t="inlineStr">
        <is>
          <t xml:space="preserve">      公路养护</t>
        </is>
      </c>
      <c r="C904" s="78" t="n">
        <v>278.78</v>
      </c>
      <c r="D904" s="79" t="n">
        <v>4039.5</v>
      </c>
      <c r="E904" s="75">
        <f>IFERROR(D904/C904*100,0)</f>
        <v/>
      </c>
    </row>
    <row r="905" customFormat="1" s="1">
      <c r="A905" s="28" t="n">
        <v>2140109</v>
      </c>
      <c r="B905" s="59" t="inlineStr">
        <is>
          <t xml:space="preserve">      交通运输信息化建设</t>
        </is>
      </c>
      <c r="C905" s="78" t="n"/>
      <c r="D905" s="79" t="n"/>
      <c r="E905" s="75">
        <f>IFERROR(D905/C905*100,0)</f>
        <v/>
      </c>
    </row>
    <row r="906" customFormat="1" s="1">
      <c r="A906" s="28" t="n">
        <v>2140110</v>
      </c>
      <c r="B906" s="59" t="inlineStr">
        <is>
          <t xml:space="preserve">      公路和运输安全</t>
        </is>
      </c>
      <c r="C906" s="78" t="n"/>
      <c r="D906" s="79" t="n"/>
      <c r="E906" s="75">
        <f>IFERROR(D906/C906*100,0)</f>
        <v/>
      </c>
    </row>
    <row r="907" customFormat="1" s="1">
      <c r="A907" s="28" t="n">
        <v>2140111</v>
      </c>
      <c r="B907" s="59" t="inlineStr">
        <is>
          <t xml:space="preserve">      公路还贷专项</t>
        </is>
      </c>
      <c r="C907" s="78" t="n"/>
      <c r="D907" s="79" t="n"/>
      <c r="E907" s="75">
        <f>IFERROR(D907/C907*100,0)</f>
        <v/>
      </c>
    </row>
    <row r="908" customFormat="1" s="1">
      <c r="A908" s="28" t="n">
        <v>2140112</v>
      </c>
      <c r="B908" s="59" t="inlineStr">
        <is>
          <t xml:space="preserve">      公路运输管理</t>
        </is>
      </c>
      <c r="C908" s="78" t="n">
        <v>1502.95</v>
      </c>
      <c r="D908" s="79" t="n"/>
      <c r="E908" s="75">
        <f>IFERROR(D908/C908*100,0)</f>
        <v/>
      </c>
    </row>
    <row r="909" ht="27" customFormat="1" customHeight="1" s="1">
      <c r="A909" s="28" t="n">
        <v>2140114</v>
      </c>
      <c r="B909" s="59" t="inlineStr">
        <is>
          <t xml:space="preserve">      公路和运输技术标准化建设</t>
        </is>
      </c>
      <c r="C909" s="78" t="n">
        <v>17.1</v>
      </c>
      <c r="D909" s="79" t="n">
        <v>50</v>
      </c>
      <c r="E909" s="75">
        <f>IFERROR(D909/C909*100,0)</f>
        <v/>
      </c>
    </row>
    <row r="910" customFormat="1" s="1">
      <c r="A910" s="28" t="n">
        <v>2140122</v>
      </c>
      <c r="B910" s="59" t="inlineStr">
        <is>
          <t xml:space="preserve">      港口设施</t>
        </is>
      </c>
      <c r="C910" s="78" t="n"/>
      <c r="D910" s="79" t="n"/>
      <c r="E910" s="75">
        <f>IFERROR(D910/C910*100,0)</f>
        <v/>
      </c>
    </row>
    <row r="911" customFormat="1" s="1">
      <c r="A911" s="28" t="n">
        <v>2140123</v>
      </c>
      <c r="B911" s="59" t="inlineStr">
        <is>
          <t xml:space="preserve">      航道维护</t>
        </is>
      </c>
      <c r="C911" s="78" t="n"/>
      <c r="D911" s="79" t="n"/>
      <c r="E911" s="75">
        <f>IFERROR(D911/C911*100,0)</f>
        <v/>
      </c>
    </row>
    <row r="912" customFormat="1" s="1">
      <c r="A912" s="28" t="n">
        <v>2140127</v>
      </c>
      <c r="B912" s="59" t="inlineStr">
        <is>
          <t xml:space="preserve">      船舶检验</t>
        </is>
      </c>
      <c r="C912" s="78" t="n"/>
      <c r="D912" s="79" t="n"/>
      <c r="E912" s="75">
        <f>IFERROR(D912/C912*100,0)</f>
        <v/>
      </c>
    </row>
    <row r="913" customFormat="1" s="1">
      <c r="A913" s="28" t="n">
        <v>2140128</v>
      </c>
      <c r="B913" s="59" t="inlineStr">
        <is>
          <t xml:space="preserve">      救助打捞</t>
        </is>
      </c>
      <c r="C913" s="78" t="n"/>
      <c r="D913" s="79" t="n"/>
      <c r="E913" s="75">
        <f>IFERROR(D913/C913*100,0)</f>
        <v/>
      </c>
    </row>
    <row r="914" customFormat="1" s="1">
      <c r="A914" s="28" t="n">
        <v>2140129</v>
      </c>
      <c r="B914" s="59" t="inlineStr">
        <is>
          <t xml:space="preserve">      内河运输</t>
        </is>
      </c>
      <c r="C914" s="78" t="n"/>
      <c r="D914" s="79" t="n"/>
      <c r="E914" s="75">
        <f>IFERROR(D914/C914*100,0)</f>
        <v/>
      </c>
    </row>
    <row r="915" customFormat="1" s="1">
      <c r="A915" s="28" t="n">
        <v>2140130</v>
      </c>
      <c r="B915" s="59" t="inlineStr">
        <is>
          <t xml:space="preserve">      远洋运输</t>
        </is>
      </c>
      <c r="C915" s="78" t="n"/>
      <c r="D915" s="79" t="n"/>
      <c r="E915" s="75">
        <f>IFERROR(D915/C915*100,0)</f>
        <v/>
      </c>
    </row>
    <row r="916" customFormat="1" s="1">
      <c r="A916" s="28" t="n">
        <v>2140131</v>
      </c>
      <c r="B916" s="59" t="inlineStr">
        <is>
          <t xml:space="preserve">      海事管理</t>
        </is>
      </c>
      <c r="C916" s="78" t="n"/>
      <c r="D916" s="79" t="n"/>
      <c r="E916" s="75">
        <f>IFERROR(D916/C916*100,0)</f>
        <v/>
      </c>
    </row>
    <row r="917" customFormat="1" s="1">
      <c r="A917" s="28" t="n">
        <v>2140133</v>
      </c>
      <c r="B917" s="59" t="inlineStr">
        <is>
          <t xml:space="preserve">      航标事业发展支出</t>
        </is>
      </c>
      <c r="C917" s="78" t="n"/>
      <c r="D917" s="79" t="n"/>
      <c r="E917" s="75">
        <f>IFERROR(D917/C917*100,0)</f>
        <v/>
      </c>
    </row>
    <row r="918" customFormat="1" s="1">
      <c r="A918" s="28" t="n">
        <v>2140136</v>
      </c>
      <c r="B918" s="59" t="inlineStr">
        <is>
          <t xml:space="preserve">      水路运输管理支出</t>
        </is>
      </c>
      <c r="C918" s="78" t="n"/>
      <c r="D918" s="79" t="n"/>
      <c r="E918" s="75">
        <f>IFERROR(D918/C918*100,0)</f>
        <v/>
      </c>
    </row>
    <row r="919" customFormat="1" s="1">
      <c r="A919" s="28" t="n">
        <v>2140138</v>
      </c>
      <c r="B919" s="59" t="inlineStr">
        <is>
          <t xml:space="preserve">      口岸建设</t>
        </is>
      </c>
      <c r="C919" s="78" t="n"/>
      <c r="D919" s="79" t="n"/>
      <c r="E919" s="75">
        <f>IFERROR(D919/C919*100,0)</f>
        <v/>
      </c>
    </row>
    <row r="920" ht="27" customFormat="1" customHeight="1" s="1">
      <c r="A920" s="28" t="n">
        <v>2140199</v>
      </c>
      <c r="B920" s="59" t="inlineStr">
        <is>
          <t xml:space="preserve">      其他公路水路运输支出</t>
        </is>
      </c>
      <c r="C920" s="78" t="n">
        <v>1430.13</v>
      </c>
      <c r="D920" s="79" t="n">
        <v>20</v>
      </c>
      <c r="E920" s="75">
        <f>IFERROR(D920/C920*100,0)</f>
        <v/>
      </c>
    </row>
    <row r="921" customFormat="1" s="1">
      <c r="A921" s="22" t="n">
        <v>21402</v>
      </c>
      <c r="B921" s="58" t="inlineStr">
        <is>
          <t xml:space="preserve">    铁路运输</t>
        </is>
      </c>
      <c r="C921" s="73">
        <f>SUM(C922:C930)</f>
        <v/>
      </c>
      <c r="D921" s="74">
        <f>SUM(D922:D930)</f>
        <v/>
      </c>
      <c r="E921" s="75">
        <f>IFERROR(D921/C921*100,0)</f>
        <v/>
      </c>
    </row>
    <row r="922" customFormat="1" s="1">
      <c r="A922" s="28" t="n">
        <v>2140201</v>
      </c>
      <c r="B922" s="59" t="inlineStr">
        <is>
          <t xml:space="preserve">      行政运行</t>
        </is>
      </c>
      <c r="C922" s="78" t="n"/>
      <c r="D922" s="79" t="n"/>
      <c r="E922" s="75">
        <f>IFERROR(D922/C922*100,0)</f>
        <v/>
      </c>
    </row>
    <row r="923" customFormat="1" s="1">
      <c r="A923" s="28" t="n">
        <v>2140202</v>
      </c>
      <c r="B923" s="59" t="inlineStr">
        <is>
          <t xml:space="preserve">      一般行政管理事务</t>
        </is>
      </c>
      <c r="C923" s="78" t="n"/>
      <c r="D923" s="79" t="n"/>
      <c r="E923" s="75">
        <f>IFERROR(D923/C923*100,0)</f>
        <v/>
      </c>
    </row>
    <row r="924" customFormat="1" s="1">
      <c r="A924" s="28" t="n">
        <v>2140203</v>
      </c>
      <c r="B924" s="59" t="inlineStr">
        <is>
          <t xml:space="preserve">      机关服务</t>
        </is>
      </c>
      <c r="C924" s="78" t="n"/>
      <c r="D924" s="79" t="n"/>
      <c r="E924" s="75">
        <f>IFERROR(D924/C924*100,0)</f>
        <v/>
      </c>
    </row>
    <row r="925" customFormat="1" s="1">
      <c r="A925" s="28" t="n">
        <v>2140204</v>
      </c>
      <c r="B925" s="59" t="inlineStr">
        <is>
          <t xml:space="preserve">      铁路路网建设</t>
        </is>
      </c>
      <c r="C925" s="78" t="n"/>
      <c r="D925" s="79" t="n"/>
      <c r="E925" s="75">
        <f>IFERROR(D925/C925*100,0)</f>
        <v/>
      </c>
    </row>
    <row r="926" customFormat="1" s="1">
      <c r="A926" s="28" t="n">
        <v>2140205</v>
      </c>
      <c r="B926" s="59" t="inlineStr">
        <is>
          <t xml:space="preserve">      铁路还贷专项</t>
        </is>
      </c>
      <c r="C926" s="78" t="n"/>
      <c r="D926" s="79" t="n"/>
      <c r="E926" s="75">
        <f>IFERROR(D926/C926*100,0)</f>
        <v/>
      </c>
    </row>
    <row r="927" customFormat="1" s="1">
      <c r="A927" s="28" t="n">
        <v>2140206</v>
      </c>
      <c r="B927" s="59" t="inlineStr">
        <is>
          <t xml:space="preserve">      铁路安全</t>
        </is>
      </c>
      <c r="C927" s="78" t="n"/>
      <c r="D927" s="79" t="n"/>
      <c r="E927" s="75">
        <f>IFERROR(D927/C927*100,0)</f>
        <v/>
      </c>
    </row>
    <row r="928" customFormat="1" s="1">
      <c r="A928" s="28" t="n">
        <v>2140207</v>
      </c>
      <c r="B928" s="59" t="inlineStr">
        <is>
          <t xml:space="preserve">      铁路专项运输</t>
        </is>
      </c>
      <c r="C928" s="78" t="n"/>
      <c r="D928" s="79" t="n"/>
      <c r="E928" s="75">
        <f>IFERROR(D928/C928*100,0)</f>
        <v/>
      </c>
    </row>
    <row r="929" customFormat="1" s="1">
      <c r="A929" s="28" t="n">
        <v>2140208</v>
      </c>
      <c r="B929" s="59" t="inlineStr">
        <is>
          <t xml:space="preserve">      行业监管</t>
        </is>
      </c>
      <c r="C929" s="78" t="n"/>
      <c r="D929" s="79" t="n"/>
      <c r="E929" s="75">
        <f>IFERROR(D929/C929*100,0)</f>
        <v/>
      </c>
    </row>
    <row r="930" customFormat="1" s="1">
      <c r="A930" s="28" t="n">
        <v>2140299</v>
      </c>
      <c r="B930" s="59" t="inlineStr">
        <is>
          <t xml:space="preserve">      其他铁路运输支出</t>
        </is>
      </c>
      <c r="C930" s="78" t="n"/>
      <c r="D930" s="79" t="n"/>
      <c r="E930" s="75">
        <f>IFERROR(D930/C930*100,0)</f>
        <v/>
      </c>
    </row>
    <row r="931" customFormat="1" s="1">
      <c r="A931" s="22" t="n">
        <v>21403</v>
      </c>
      <c r="B931" s="58" t="inlineStr">
        <is>
          <t xml:space="preserve">    民用航空运输</t>
        </is>
      </c>
      <c r="C931" s="73">
        <f>SUM(C932:C940)</f>
        <v/>
      </c>
      <c r="D931" s="74">
        <f>SUM(D932:D940)</f>
        <v/>
      </c>
      <c r="E931" s="75">
        <f>IFERROR(D931/C931*100,0)</f>
        <v/>
      </c>
    </row>
    <row r="932" customFormat="1" s="1">
      <c r="A932" s="28" t="n">
        <v>2140301</v>
      </c>
      <c r="B932" s="59" t="inlineStr">
        <is>
          <t xml:space="preserve">      行政运行</t>
        </is>
      </c>
      <c r="C932" s="78" t="n"/>
      <c r="D932" s="79" t="n"/>
      <c r="E932" s="75">
        <f>IFERROR(D932/C932*100,0)</f>
        <v/>
      </c>
    </row>
    <row r="933" customFormat="1" s="1">
      <c r="A933" s="28" t="n">
        <v>2140302</v>
      </c>
      <c r="B933" s="59" t="inlineStr">
        <is>
          <t xml:space="preserve">      一般行政管理事务</t>
        </is>
      </c>
      <c r="C933" s="78" t="n"/>
      <c r="D933" s="79" t="n"/>
      <c r="E933" s="75">
        <f>IFERROR(D933/C933*100,0)</f>
        <v/>
      </c>
    </row>
    <row r="934" customFormat="1" s="1">
      <c r="A934" s="28" t="n">
        <v>2140303</v>
      </c>
      <c r="B934" s="59" t="inlineStr">
        <is>
          <t xml:space="preserve">      机关服务</t>
        </is>
      </c>
      <c r="C934" s="78" t="n"/>
      <c r="D934" s="79" t="n"/>
      <c r="E934" s="75">
        <f>IFERROR(D934/C934*100,0)</f>
        <v/>
      </c>
    </row>
    <row r="935" customFormat="1" s="1">
      <c r="A935" s="28" t="n">
        <v>2140304</v>
      </c>
      <c r="B935" s="59" t="inlineStr">
        <is>
          <t xml:space="preserve">      机场建设</t>
        </is>
      </c>
      <c r="C935" s="78" t="n"/>
      <c r="D935" s="79" t="n"/>
      <c r="E935" s="75">
        <f>IFERROR(D935/C935*100,0)</f>
        <v/>
      </c>
    </row>
    <row r="936" customFormat="1" s="1">
      <c r="A936" s="28" t="n">
        <v>2140305</v>
      </c>
      <c r="B936" s="59" t="inlineStr">
        <is>
          <t xml:space="preserve">      空管系统建设</t>
        </is>
      </c>
      <c r="C936" s="78" t="n"/>
      <c r="D936" s="79" t="n"/>
      <c r="E936" s="75">
        <f>IFERROR(D936/C936*100,0)</f>
        <v/>
      </c>
    </row>
    <row r="937" customFormat="1" s="1">
      <c r="A937" s="28" t="n">
        <v>2140306</v>
      </c>
      <c r="B937" s="59" t="inlineStr">
        <is>
          <t xml:space="preserve">      民航还贷专项支出</t>
        </is>
      </c>
      <c r="C937" s="78" t="n"/>
      <c r="D937" s="79" t="n"/>
      <c r="E937" s="75">
        <f>IFERROR(D937/C937*100,0)</f>
        <v/>
      </c>
    </row>
    <row r="938" customFormat="1" s="1">
      <c r="A938" s="28" t="n">
        <v>2140307</v>
      </c>
      <c r="B938" s="59" t="inlineStr">
        <is>
          <t xml:space="preserve">      民用航空安全</t>
        </is>
      </c>
      <c r="C938" s="78" t="n"/>
      <c r="D938" s="79" t="n"/>
      <c r="E938" s="75">
        <f>IFERROR(D938/C938*100,0)</f>
        <v/>
      </c>
    </row>
    <row r="939" customFormat="1" s="1">
      <c r="A939" s="28" t="n">
        <v>2140308</v>
      </c>
      <c r="B939" s="59" t="inlineStr">
        <is>
          <t xml:space="preserve">      民航专项运输</t>
        </is>
      </c>
      <c r="C939" s="78" t="n"/>
      <c r="D939" s="79" t="n"/>
      <c r="E939" s="75">
        <f>IFERROR(D939/C939*100,0)</f>
        <v/>
      </c>
    </row>
    <row r="940" ht="27" customFormat="1" customHeight="1" s="1">
      <c r="A940" s="28" t="n">
        <v>2140399</v>
      </c>
      <c r="B940" s="59" t="inlineStr">
        <is>
          <t xml:space="preserve">      其他民用航空运输支出</t>
        </is>
      </c>
      <c r="C940" s="78" t="n"/>
      <c r="D940" s="79" t="n"/>
      <c r="E940" s="75">
        <f>IFERROR(D940/C940*100,0)</f>
        <v/>
      </c>
    </row>
    <row r="941" customFormat="1" s="1">
      <c r="A941" s="22" t="n">
        <v>21405</v>
      </c>
      <c r="B941" s="58" t="inlineStr">
        <is>
          <t xml:space="preserve">    邮政业支出</t>
        </is>
      </c>
      <c r="C941" s="73">
        <f>SUM(C942:C947)</f>
        <v/>
      </c>
      <c r="D941" s="74">
        <f>SUM(D942:D947)</f>
        <v/>
      </c>
      <c r="E941" s="75">
        <f>IFERROR(D941/C941*100,0)</f>
        <v/>
      </c>
    </row>
    <row r="942" customFormat="1" s="1">
      <c r="A942" s="28" t="n">
        <v>2140501</v>
      </c>
      <c r="B942" s="59" t="inlineStr">
        <is>
          <t xml:space="preserve">      行政运行</t>
        </is>
      </c>
      <c r="C942" s="78" t="n"/>
      <c r="D942" s="79" t="n"/>
      <c r="E942" s="75">
        <f>IFERROR(D942/C942*100,0)</f>
        <v/>
      </c>
    </row>
    <row r="943" customFormat="1" s="1">
      <c r="A943" s="28" t="n">
        <v>2140502</v>
      </c>
      <c r="B943" s="59" t="inlineStr">
        <is>
          <t xml:space="preserve">      一般行政管理事务</t>
        </is>
      </c>
      <c r="C943" s="78" t="n"/>
      <c r="D943" s="79" t="n"/>
      <c r="E943" s="75">
        <f>IFERROR(D943/C943*100,0)</f>
        <v/>
      </c>
    </row>
    <row r="944" customFormat="1" s="1">
      <c r="A944" s="28" t="n">
        <v>2140503</v>
      </c>
      <c r="B944" s="59" t="inlineStr">
        <is>
          <t xml:space="preserve">      机关服务</t>
        </is>
      </c>
      <c r="C944" s="78" t="n"/>
      <c r="D944" s="79" t="n"/>
      <c r="E944" s="75">
        <f>IFERROR(D944/C944*100,0)</f>
        <v/>
      </c>
    </row>
    <row r="945" customFormat="1" s="1">
      <c r="A945" s="28" t="n">
        <v>2140504</v>
      </c>
      <c r="B945" s="59" t="inlineStr">
        <is>
          <t xml:space="preserve">      行业监管</t>
        </is>
      </c>
      <c r="C945" s="78" t="n"/>
      <c r="D945" s="79" t="n"/>
      <c r="E945" s="75">
        <f>IFERROR(D945/C945*100,0)</f>
        <v/>
      </c>
    </row>
    <row r="946" ht="27" customFormat="1" customHeight="1" s="1">
      <c r="A946" s="28" t="n">
        <v>2140505</v>
      </c>
      <c r="B946" s="59" t="inlineStr">
        <is>
          <t xml:space="preserve">      邮政普遍服务与特殊服务</t>
        </is>
      </c>
      <c r="C946" s="78" t="n"/>
      <c r="D946" s="79" t="n"/>
      <c r="E946" s="75">
        <f>IFERROR(D946/C946*100,0)</f>
        <v/>
      </c>
    </row>
    <row r="947" customFormat="1" s="1">
      <c r="A947" s="28" t="n">
        <v>2140599</v>
      </c>
      <c r="B947" s="59" t="inlineStr">
        <is>
          <t xml:space="preserve">      其他邮政业支出</t>
        </is>
      </c>
      <c r="C947" s="78" t="n"/>
      <c r="D947" s="79" t="n"/>
      <c r="E947" s="75">
        <f>IFERROR(D947/C947*100,0)</f>
        <v/>
      </c>
    </row>
    <row r="948" customFormat="1" s="1">
      <c r="A948" s="22" t="n">
        <v>21406</v>
      </c>
      <c r="B948" s="58" t="inlineStr">
        <is>
          <t xml:space="preserve">    车辆购置税支出</t>
        </is>
      </c>
      <c r="C948" s="73">
        <f>SUM(C949:C952)</f>
        <v/>
      </c>
      <c r="D948" s="74">
        <f>SUM(D949:D952)</f>
        <v/>
      </c>
      <c r="E948" s="75">
        <f>IFERROR(D948/C948*100,0)</f>
        <v/>
      </c>
    </row>
    <row r="949" ht="27" customFormat="1" customHeight="1" s="1">
      <c r="A949" s="28" t="n">
        <v>2140601</v>
      </c>
      <c r="B949" s="59" t="inlineStr">
        <is>
          <t xml:space="preserve">      车辆购置税用于公路等基础设施建设支出</t>
        </is>
      </c>
      <c r="C949" s="78" t="n"/>
      <c r="D949" s="79" t="n"/>
      <c r="E949" s="75">
        <f>IFERROR(D949/C949*100,0)</f>
        <v/>
      </c>
    </row>
    <row r="950" ht="27" customFormat="1" customHeight="1" s="1">
      <c r="A950" s="28" t="n">
        <v>2140602</v>
      </c>
      <c r="B950" s="59" t="inlineStr">
        <is>
          <t xml:space="preserve">      车辆购置税用于农村公路建设支出</t>
        </is>
      </c>
      <c r="C950" s="78" t="n"/>
      <c r="D950" s="79" t="n"/>
      <c r="E950" s="75">
        <f>IFERROR(D950/C950*100,0)</f>
        <v/>
      </c>
    </row>
    <row r="951" ht="27" customFormat="1" customHeight="1" s="1">
      <c r="A951" s="28" t="n">
        <v>2140603</v>
      </c>
      <c r="B951" s="59" t="inlineStr">
        <is>
          <t xml:space="preserve">      车辆购置税用于老旧汽车报废更新补贴</t>
        </is>
      </c>
      <c r="C951" s="78" t="n"/>
      <c r="D951" s="79" t="n"/>
      <c r="E951" s="75">
        <f>IFERROR(D951/C951*100,0)</f>
        <v/>
      </c>
    </row>
    <row r="952" customFormat="1" s="1">
      <c r="A952" s="28" t="n">
        <v>2140699</v>
      </c>
      <c r="B952" s="59" t="inlineStr">
        <is>
          <t xml:space="preserve">      车辆购置税其他支出</t>
        </is>
      </c>
      <c r="C952" s="78" t="n">
        <v>200</v>
      </c>
      <c r="D952" s="79" t="n"/>
      <c r="E952" s="75">
        <f>IFERROR(D952/C952*100,0)</f>
        <v/>
      </c>
    </row>
    <row r="953" customFormat="1" s="1">
      <c r="A953" s="22" t="n">
        <v>21499</v>
      </c>
      <c r="B953" s="58" t="inlineStr">
        <is>
          <t xml:space="preserve">    其他交通运输支出</t>
        </is>
      </c>
      <c r="C953" s="73">
        <f>SUM(C954:C955)</f>
        <v/>
      </c>
      <c r="D953" s="74">
        <f>SUM(D954:D955)</f>
        <v/>
      </c>
      <c r="E953" s="75">
        <f>IFERROR(D953/C953*100,0)</f>
        <v/>
      </c>
    </row>
    <row r="954" customFormat="1" s="1">
      <c r="A954" s="28" t="n">
        <v>2149901</v>
      </c>
      <c r="B954" s="59" t="inlineStr">
        <is>
          <t xml:space="preserve">      公共交通运营补助</t>
        </is>
      </c>
      <c r="C954" s="78" t="n">
        <v>3093.83</v>
      </c>
      <c r="D954" s="79" t="n">
        <v>1376.67</v>
      </c>
      <c r="E954" s="75">
        <f>IFERROR(D954/C954*100,0)</f>
        <v/>
      </c>
    </row>
    <row r="955" customFormat="1" s="1">
      <c r="A955" s="28" t="n">
        <v>2149999</v>
      </c>
      <c r="B955" s="59" t="inlineStr">
        <is>
          <t xml:space="preserve">      其他交通运输支出</t>
        </is>
      </c>
      <c r="C955" s="78" t="n">
        <v>281.14</v>
      </c>
      <c r="D955" s="79" t="n">
        <v>619.3099999999999</v>
      </c>
      <c r="E955" s="75">
        <f>IFERROR(D955/C955*100,0)</f>
        <v/>
      </c>
    </row>
    <row r="956" customFormat="1" s="1">
      <c r="A956" s="22" t="n">
        <v>215</v>
      </c>
      <c r="B956" s="58" t="inlineStr">
        <is>
          <t>资源勘探工业信息等支出</t>
        </is>
      </c>
      <c r="C956" s="73">
        <f>C957+C967+C983+C988+C999+C1006+C1014</f>
        <v/>
      </c>
      <c r="D956" s="74">
        <f>D957+D967+D983+D988+D999+D1006+D1014</f>
        <v/>
      </c>
      <c r="E956" s="75">
        <f>IFERROR(D956/C956*100,0)</f>
        <v/>
      </c>
    </row>
    <row r="957" customFormat="1" s="1">
      <c r="A957" s="22" t="n">
        <v>21501</v>
      </c>
      <c r="B957" s="58" t="inlineStr">
        <is>
          <t xml:space="preserve">    资源勘探开发</t>
        </is>
      </c>
      <c r="C957" s="73">
        <f>SUM(C958:C966)</f>
        <v/>
      </c>
      <c r="D957" s="74">
        <f>SUM(D958:D966)</f>
        <v/>
      </c>
      <c r="E957" s="75">
        <f>IFERROR(D957/C957*100,0)</f>
        <v/>
      </c>
    </row>
    <row r="958" customFormat="1" s="1">
      <c r="A958" s="28" t="n">
        <v>2150101</v>
      </c>
      <c r="B958" s="59" t="inlineStr">
        <is>
          <t xml:space="preserve">      行政运行</t>
        </is>
      </c>
      <c r="C958" s="78" t="n"/>
      <c r="D958" s="79" t="n"/>
      <c r="E958" s="75">
        <f>IFERROR(D958/C958*100,0)</f>
        <v/>
      </c>
    </row>
    <row r="959" customFormat="1" s="1">
      <c r="A959" s="28" t="n">
        <v>2150102</v>
      </c>
      <c r="B959" s="59" t="inlineStr">
        <is>
          <t xml:space="preserve">      一般行政管理事务</t>
        </is>
      </c>
      <c r="C959" s="78" t="n"/>
      <c r="D959" s="79" t="n"/>
      <c r="E959" s="75">
        <f>IFERROR(D959/C959*100,0)</f>
        <v/>
      </c>
    </row>
    <row r="960" customFormat="1" s="1">
      <c r="A960" s="28" t="n">
        <v>2150103</v>
      </c>
      <c r="B960" s="59" t="inlineStr">
        <is>
          <t xml:space="preserve">      机关服务</t>
        </is>
      </c>
      <c r="C960" s="78" t="n"/>
      <c r="D960" s="79" t="n"/>
      <c r="E960" s="75">
        <f>IFERROR(D960/C960*100,0)</f>
        <v/>
      </c>
    </row>
    <row r="961" customFormat="1" s="1">
      <c r="A961" s="28" t="n">
        <v>2150104</v>
      </c>
      <c r="B961" s="59" t="inlineStr">
        <is>
          <t xml:space="preserve">      煤炭勘探开采和洗选</t>
        </is>
      </c>
      <c r="C961" s="78" t="n"/>
      <c r="D961" s="79" t="n"/>
      <c r="E961" s="75">
        <f>IFERROR(D961/C961*100,0)</f>
        <v/>
      </c>
    </row>
    <row r="962" ht="27" customFormat="1" customHeight="1" s="1">
      <c r="A962" s="28" t="n">
        <v>2150105</v>
      </c>
      <c r="B962" s="59" t="inlineStr">
        <is>
          <t xml:space="preserve">      石油和天然气勘探开采</t>
        </is>
      </c>
      <c r="C962" s="78" t="n"/>
      <c r="D962" s="79" t="n"/>
      <c r="E962" s="75">
        <f>IFERROR(D962/C962*100,0)</f>
        <v/>
      </c>
    </row>
    <row r="963" ht="27" customFormat="1" customHeight="1" s="1">
      <c r="A963" s="28" t="n">
        <v>2150106</v>
      </c>
      <c r="B963" s="59" t="inlineStr">
        <is>
          <t xml:space="preserve">      黑色金属矿勘探和采选</t>
        </is>
      </c>
      <c r="C963" s="78" t="n"/>
      <c r="D963" s="79" t="n"/>
      <c r="E963" s="75">
        <f>IFERROR(D963/C963*100,0)</f>
        <v/>
      </c>
    </row>
    <row r="964" ht="27" customFormat="1" customHeight="1" s="1">
      <c r="A964" s="28" t="n">
        <v>2150107</v>
      </c>
      <c r="B964" s="59" t="inlineStr">
        <is>
          <t xml:space="preserve">      有色金属矿勘探和采选</t>
        </is>
      </c>
      <c r="C964" s="78" t="n"/>
      <c r="D964" s="79" t="n"/>
      <c r="E964" s="75">
        <f>IFERROR(D964/C964*100,0)</f>
        <v/>
      </c>
    </row>
    <row r="965" customFormat="1" s="1">
      <c r="A965" s="28" t="n">
        <v>2150108</v>
      </c>
      <c r="B965" s="59" t="inlineStr">
        <is>
          <t xml:space="preserve">      非金属矿勘探和采选</t>
        </is>
      </c>
      <c r="C965" s="78" t="n"/>
      <c r="D965" s="79" t="n"/>
      <c r="E965" s="75">
        <f>IFERROR(D965/C965*100,0)</f>
        <v/>
      </c>
    </row>
    <row r="966" customFormat="1" s="1">
      <c r="A966" s="28" t="n">
        <v>2150199</v>
      </c>
      <c r="B966" s="59" t="inlineStr">
        <is>
          <t xml:space="preserve">      其他资源勘探业支出</t>
        </is>
      </c>
      <c r="C966" s="78" t="n"/>
      <c r="D966" s="79" t="n"/>
      <c r="E966" s="75">
        <f>IFERROR(D966/C966*100,0)</f>
        <v/>
      </c>
    </row>
    <row r="967" customFormat="1" s="1">
      <c r="A967" s="44" t="n">
        <v>21502</v>
      </c>
      <c r="B967" s="61" t="inlineStr">
        <is>
          <t xml:space="preserve">    制造业</t>
        </is>
      </c>
      <c r="C967" s="89">
        <f>SUM(C968:C982)</f>
        <v/>
      </c>
      <c r="D967" s="90">
        <f>SUM(D968:D982)</f>
        <v/>
      </c>
      <c r="E967" s="75">
        <f>IFERROR(D967/C967*100,0)</f>
        <v/>
      </c>
    </row>
    <row r="968" customFormat="1" s="1">
      <c r="A968" s="62" t="n">
        <v>2150201</v>
      </c>
      <c r="B968" s="63" t="inlineStr">
        <is>
          <t xml:space="preserve">      行政运行</t>
        </is>
      </c>
      <c r="C968" s="98" t="n"/>
      <c r="D968" s="99" t="n"/>
      <c r="E968" s="75">
        <f>IFERROR(D968/C968*100,0)</f>
        <v/>
      </c>
    </row>
    <row r="969" customFormat="1" s="1">
      <c r="A969" s="62" t="n">
        <v>2150202</v>
      </c>
      <c r="B969" s="63" t="inlineStr">
        <is>
          <t xml:space="preserve">      一般行政管理事务</t>
        </is>
      </c>
      <c r="C969" s="98" t="n"/>
      <c r="D969" s="99" t="n"/>
      <c r="E969" s="75">
        <f>IFERROR(D969/C969*100,0)</f>
        <v/>
      </c>
    </row>
    <row r="970" customFormat="1" s="1">
      <c r="A970" s="62" t="n">
        <v>2150203</v>
      </c>
      <c r="B970" s="63" t="inlineStr">
        <is>
          <t xml:space="preserve">      机关服务</t>
        </is>
      </c>
      <c r="C970" s="98" t="n"/>
      <c r="D970" s="99" t="n"/>
      <c r="E970" s="75">
        <f>IFERROR(D970/C970*100,0)</f>
        <v/>
      </c>
    </row>
    <row r="971" customFormat="1" s="1">
      <c r="A971" s="62" t="n">
        <v>2150204</v>
      </c>
      <c r="B971" s="63" t="inlineStr">
        <is>
          <t xml:space="preserve">      纺织业</t>
        </is>
      </c>
      <c r="C971" s="98" t="n"/>
      <c r="D971" s="99" t="n"/>
      <c r="E971" s="75">
        <f>IFERROR(D971/C971*100,0)</f>
        <v/>
      </c>
    </row>
    <row r="972" customFormat="1" s="1">
      <c r="A972" s="62" t="n">
        <v>2150205</v>
      </c>
      <c r="B972" s="63" t="inlineStr">
        <is>
          <t xml:space="preserve">      医药制造业</t>
        </is>
      </c>
      <c r="C972" s="98" t="n"/>
      <c r="D972" s="99" t="n"/>
      <c r="E972" s="75">
        <f>IFERROR(D972/C972*100,0)</f>
        <v/>
      </c>
    </row>
    <row r="973" customFormat="1" s="1">
      <c r="A973" s="62" t="n">
        <v>2150206</v>
      </c>
      <c r="B973" s="63" t="inlineStr">
        <is>
          <t xml:space="preserve">      非金属矿物制品业</t>
        </is>
      </c>
      <c r="C973" s="98" t="n"/>
      <c r="D973" s="99" t="n"/>
      <c r="E973" s="75">
        <f>IFERROR(D973/C973*100,0)</f>
        <v/>
      </c>
    </row>
    <row r="974" ht="27" customFormat="1" customHeight="1" s="1">
      <c r="A974" s="62" t="n">
        <v>2150207</v>
      </c>
      <c r="B974" s="63" t="inlineStr">
        <is>
          <t xml:space="preserve">      通信设备、计算机及其他电子设备制造业</t>
        </is>
      </c>
      <c r="C974" s="98" t="n"/>
      <c r="D974" s="99" t="n"/>
      <c r="E974" s="75">
        <f>IFERROR(D974/C974*100,0)</f>
        <v/>
      </c>
    </row>
    <row r="975" customFormat="1" s="1">
      <c r="A975" s="62" t="n">
        <v>2150208</v>
      </c>
      <c r="B975" s="63" t="inlineStr">
        <is>
          <t xml:space="preserve">      交通运输设备制造业</t>
        </is>
      </c>
      <c r="C975" s="98" t="n"/>
      <c r="D975" s="99" t="n"/>
      <c r="E975" s="75">
        <f>IFERROR(D975/C975*100,0)</f>
        <v/>
      </c>
    </row>
    <row r="976" ht="27" customFormat="1" customHeight="1" s="1">
      <c r="A976" s="62" t="n">
        <v>2150209</v>
      </c>
      <c r="B976" s="63" t="inlineStr">
        <is>
          <t xml:space="preserve">      电气机械及器材制造业</t>
        </is>
      </c>
      <c r="C976" s="98" t="n"/>
      <c r="D976" s="99" t="n"/>
      <c r="E976" s="75">
        <f>IFERROR(D976/C976*100,0)</f>
        <v/>
      </c>
    </row>
    <row r="977" customFormat="1" s="1">
      <c r="A977" s="62" t="n">
        <v>2150210</v>
      </c>
      <c r="B977" s="63" t="inlineStr">
        <is>
          <t xml:space="preserve">      工艺品及其他制造业</t>
        </is>
      </c>
      <c r="C977" s="98" t="n"/>
      <c r="D977" s="99" t="n"/>
      <c r="E977" s="75">
        <f>IFERROR(D977/C977*100,0)</f>
        <v/>
      </c>
    </row>
    <row r="978" ht="27" customFormat="1" customHeight="1" s="1">
      <c r="A978" s="62" t="n">
        <v>2150211</v>
      </c>
      <c r="B978" s="63" t="inlineStr">
        <is>
          <t xml:space="preserve">      石油加工、炼焦及核燃料加工业</t>
        </is>
      </c>
      <c r="C978" s="98" t="n"/>
      <c r="D978" s="99" t="n"/>
      <c r="E978" s="75">
        <f>IFERROR(D978/C978*100,0)</f>
        <v/>
      </c>
    </row>
    <row r="979" ht="27" customFormat="1" customHeight="1" s="1">
      <c r="A979" s="62" t="n">
        <v>2150212</v>
      </c>
      <c r="B979" s="63" t="inlineStr">
        <is>
          <t xml:space="preserve">      化学原料及化学制品制造业</t>
        </is>
      </c>
      <c r="C979" s="98" t="n"/>
      <c r="D979" s="99" t="n"/>
      <c r="E979" s="75">
        <f>IFERROR(D979/C979*100,0)</f>
        <v/>
      </c>
    </row>
    <row r="980" ht="27" customFormat="1" customHeight="1" s="1">
      <c r="A980" s="62" t="n">
        <v>2150213</v>
      </c>
      <c r="B980" s="63" t="inlineStr">
        <is>
          <t xml:space="preserve">      黑色金属冶炼及压延加工业</t>
        </is>
      </c>
      <c r="C980" s="98" t="n"/>
      <c r="D980" s="99" t="n"/>
      <c r="E980" s="75">
        <f>IFERROR(D980/C980*100,0)</f>
        <v/>
      </c>
    </row>
    <row r="981" ht="27" customFormat="1" customHeight="1" s="1">
      <c r="A981" s="62" t="n">
        <v>2150214</v>
      </c>
      <c r="B981" s="63" t="inlineStr">
        <is>
          <t xml:space="preserve">      有色金属冶炼及压延加工业</t>
        </is>
      </c>
      <c r="C981" s="98" t="n"/>
      <c r="D981" s="99" t="n"/>
      <c r="E981" s="75">
        <f>IFERROR(D981/C981*100,0)</f>
        <v/>
      </c>
    </row>
    <row r="982" customFormat="1" s="1">
      <c r="A982" s="62" t="n">
        <v>2150215</v>
      </c>
      <c r="B982" s="63" t="inlineStr">
        <is>
          <t xml:space="preserve">      其他制造业支出</t>
        </is>
      </c>
      <c r="C982" s="98" t="n"/>
      <c r="D982" s="99" t="n"/>
      <c r="E982" s="75">
        <f>IFERROR(D982/C982*100,0)</f>
        <v/>
      </c>
    </row>
    <row r="983" customFormat="1" s="1">
      <c r="A983" s="22" t="n">
        <v>21503</v>
      </c>
      <c r="B983" s="58" t="inlineStr">
        <is>
          <t xml:space="preserve">    建筑业</t>
        </is>
      </c>
      <c r="C983" s="73">
        <f>SUM(C984:C987)</f>
        <v/>
      </c>
      <c r="D983" s="74">
        <f>SUM(D984:D987)</f>
        <v/>
      </c>
      <c r="E983" s="75">
        <f>IFERROR(D983/C983*100,0)</f>
        <v/>
      </c>
    </row>
    <row r="984" customFormat="1" s="1">
      <c r="A984" s="28" t="n">
        <v>2150301</v>
      </c>
      <c r="B984" s="59" t="inlineStr">
        <is>
          <t xml:space="preserve">      行政运行</t>
        </is>
      </c>
      <c r="C984" s="78" t="n"/>
      <c r="D984" s="79" t="n"/>
      <c r="E984" s="75">
        <f>IFERROR(D984/C984*100,0)</f>
        <v/>
      </c>
    </row>
    <row r="985" customFormat="1" s="1">
      <c r="A985" s="28" t="n">
        <v>2150302</v>
      </c>
      <c r="B985" s="59" t="inlineStr">
        <is>
          <t xml:space="preserve">      一般行政管理事务</t>
        </is>
      </c>
      <c r="C985" s="78" t="n"/>
      <c r="D985" s="79" t="n"/>
      <c r="E985" s="75">
        <f>IFERROR(D985/C985*100,0)</f>
        <v/>
      </c>
    </row>
    <row r="986" customFormat="1" s="1">
      <c r="A986" s="28" t="n">
        <v>2150303</v>
      </c>
      <c r="B986" s="59" t="inlineStr">
        <is>
          <t xml:space="preserve">      机关服务</t>
        </is>
      </c>
      <c r="C986" s="78" t="n"/>
      <c r="D986" s="79" t="n"/>
      <c r="E986" s="75">
        <f>IFERROR(D986/C986*100,0)</f>
        <v/>
      </c>
    </row>
    <row r="987" customFormat="1" s="1">
      <c r="A987" s="28" t="n">
        <v>2150399</v>
      </c>
      <c r="B987" s="59" t="inlineStr">
        <is>
          <t xml:space="preserve">      其他建筑业支出</t>
        </is>
      </c>
      <c r="C987" s="78" t="n"/>
      <c r="D987" s="79" t="n"/>
      <c r="E987" s="75">
        <f>IFERROR(D987/C987*100,0)</f>
        <v/>
      </c>
    </row>
    <row r="988" customFormat="1" s="1">
      <c r="A988" s="22" t="n">
        <v>21505</v>
      </c>
      <c r="B988" s="58" t="inlineStr">
        <is>
          <t xml:space="preserve">    工业和信息产业监管</t>
        </is>
      </c>
      <c r="C988" s="73">
        <f>SUM(C989:C998)</f>
        <v/>
      </c>
      <c r="D988" s="74">
        <f>SUM(D989:D998)</f>
        <v/>
      </c>
      <c r="E988" s="75">
        <f>IFERROR(D988/C988*100,0)</f>
        <v/>
      </c>
    </row>
    <row r="989" customFormat="1" s="1">
      <c r="A989" s="28" t="n">
        <v>2150501</v>
      </c>
      <c r="B989" s="59" t="inlineStr">
        <is>
          <t xml:space="preserve">      行政运行</t>
        </is>
      </c>
      <c r="C989" s="78" t="n">
        <v>311.1</v>
      </c>
      <c r="D989" s="79" t="n">
        <v>333.93</v>
      </c>
      <c r="E989" s="75">
        <f>IFERROR(D989/C989*100,0)</f>
        <v/>
      </c>
    </row>
    <row r="990" customFormat="1" s="1">
      <c r="A990" s="28" t="n">
        <v>2150502</v>
      </c>
      <c r="B990" s="59" t="inlineStr">
        <is>
          <t xml:space="preserve">      一般行政管理事务</t>
        </is>
      </c>
      <c r="C990" s="78" t="n"/>
      <c r="D990" s="79" t="n"/>
      <c r="E990" s="75">
        <f>IFERROR(D990/C990*100,0)</f>
        <v/>
      </c>
    </row>
    <row r="991" customFormat="1" s="1">
      <c r="A991" s="28" t="n">
        <v>2150503</v>
      </c>
      <c r="B991" s="59" t="inlineStr">
        <is>
          <t xml:space="preserve">      机关服务</t>
        </is>
      </c>
      <c r="C991" s="78" t="n"/>
      <c r="D991" s="79" t="n"/>
      <c r="E991" s="75">
        <f>IFERROR(D991/C991*100,0)</f>
        <v/>
      </c>
    </row>
    <row r="992" customFormat="1" s="1">
      <c r="A992" s="28" t="n">
        <v>2150505</v>
      </c>
      <c r="B992" s="59" t="inlineStr">
        <is>
          <t xml:space="preserve">      战备应急</t>
        </is>
      </c>
      <c r="C992" s="78" t="n"/>
      <c r="D992" s="79" t="n"/>
      <c r="E992" s="75">
        <f>IFERROR(D992/C992*100,0)</f>
        <v/>
      </c>
    </row>
    <row r="993" customFormat="1" s="1">
      <c r="A993" s="28" t="n">
        <v>2150507</v>
      </c>
      <c r="B993" s="59" t="inlineStr">
        <is>
          <t xml:space="preserve">      专用通信</t>
        </is>
      </c>
      <c r="C993" s="78" t="n"/>
      <c r="D993" s="79" t="n"/>
      <c r="E993" s="75">
        <f>IFERROR(D993/C993*100,0)</f>
        <v/>
      </c>
    </row>
    <row r="994" ht="27" customFormat="1" customHeight="1" s="1">
      <c r="A994" s="28" t="n">
        <v>2150508</v>
      </c>
      <c r="B994" s="59" t="inlineStr">
        <is>
          <t xml:space="preserve">      无线电及信息通信监管</t>
        </is>
      </c>
      <c r="C994" s="78" t="n"/>
      <c r="D994" s="79" t="n"/>
      <c r="E994" s="75">
        <f>IFERROR(D994/C994*100,0)</f>
        <v/>
      </c>
    </row>
    <row r="995" customFormat="1" s="1">
      <c r="A995" s="28" t="n">
        <v>2150516</v>
      </c>
      <c r="B995" s="59" t="inlineStr">
        <is>
          <t xml:space="preserve">      工程建设及运行维护</t>
        </is>
      </c>
      <c r="C995" s="78" t="n"/>
      <c r="D995" s="79" t="n"/>
      <c r="E995" s="75">
        <f>IFERROR(D995/C995*100,0)</f>
        <v/>
      </c>
    </row>
    <row r="996" customFormat="1" s="1">
      <c r="A996" s="28" t="n">
        <v>2150517</v>
      </c>
      <c r="B996" s="59" t="inlineStr">
        <is>
          <t xml:space="preserve">      产业发展</t>
        </is>
      </c>
      <c r="C996" s="78" t="n"/>
      <c r="D996" s="79" t="n"/>
      <c r="E996" s="75">
        <f>IFERROR(D996/C996*100,0)</f>
        <v/>
      </c>
    </row>
    <row r="997" customFormat="1" s="1">
      <c r="A997" s="28" t="n">
        <v>2150550</v>
      </c>
      <c r="B997" s="59" t="inlineStr">
        <is>
          <t xml:space="preserve">      事业运行</t>
        </is>
      </c>
      <c r="C997" s="78" t="n"/>
      <c r="D997" s="79" t="n"/>
      <c r="E997" s="75">
        <f>IFERROR(D997/C997*100,0)</f>
        <v/>
      </c>
    </row>
    <row r="998" ht="27" customFormat="1" customHeight="1" s="1">
      <c r="A998" s="28" t="n">
        <v>2150599</v>
      </c>
      <c r="B998" s="59" t="inlineStr">
        <is>
          <t xml:space="preserve">      其他工业和信息产业监管支出</t>
        </is>
      </c>
      <c r="C998" s="78" t="n">
        <v>517.14</v>
      </c>
      <c r="D998" s="79" t="n">
        <v>3364.08</v>
      </c>
      <c r="E998" s="75">
        <f>IFERROR(D998/C998*100,0)</f>
        <v/>
      </c>
    </row>
    <row r="999" customFormat="1" s="1">
      <c r="A999" s="22" t="n">
        <v>21507</v>
      </c>
      <c r="B999" s="58" t="inlineStr">
        <is>
          <t xml:space="preserve">    国有资产监管</t>
        </is>
      </c>
      <c r="C999" s="73">
        <f>SUM(C1000:C1005)</f>
        <v/>
      </c>
      <c r="D999" s="74">
        <f>SUM(D1000:D1005)</f>
        <v/>
      </c>
      <c r="E999" s="75">
        <f>IFERROR(D999/C999*100,0)</f>
        <v/>
      </c>
    </row>
    <row r="1000" customFormat="1" s="1">
      <c r="A1000" s="28" t="n">
        <v>2150701</v>
      </c>
      <c r="B1000" s="59" t="inlineStr">
        <is>
          <t xml:space="preserve">      行政运行</t>
        </is>
      </c>
      <c r="C1000" s="78" t="n"/>
      <c r="D1000" s="79" t="n"/>
      <c r="E1000" s="75">
        <f>IFERROR(D1000/C1000*100,0)</f>
        <v/>
      </c>
    </row>
    <row r="1001" customFormat="1" s="1">
      <c r="A1001" s="28" t="n">
        <v>2150702</v>
      </c>
      <c r="B1001" s="59" t="inlineStr">
        <is>
          <t xml:space="preserve">      一般行政管理事务</t>
        </is>
      </c>
      <c r="C1001" s="78" t="n"/>
      <c r="D1001" s="79" t="n"/>
      <c r="E1001" s="75">
        <f>IFERROR(D1001/C1001*100,0)</f>
        <v/>
      </c>
    </row>
    <row r="1002" customFormat="1" s="1">
      <c r="A1002" s="28" t="n">
        <v>2150703</v>
      </c>
      <c r="B1002" s="59" t="inlineStr">
        <is>
          <t xml:space="preserve">      机关服务</t>
        </is>
      </c>
      <c r="C1002" s="78" t="n"/>
      <c r="D1002" s="79" t="n"/>
      <c r="E1002" s="75">
        <f>IFERROR(D1002/C1002*100,0)</f>
        <v/>
      </c>
    </row>
    <row r="1003" customFormat="1" s="1">
      <c r="A1003" s="28" t="n">
        <v>2150704</v>
      </c>
      <c r="B1003" s="59" t="inlineStr">
        <is>
          <t xml:space="preserve">      国有企业监事会专项</t>
        </is>
      </c>
      <c r="C1003" s="78" t="n"/>
      <c r="D1003" s="79" t="n"/>
      <c r="E1003" s="75">
        <f>IFERROR(D1003/C1003*100,0)</f>
        <v/>
      </c>
    </row>
    <row r="1004" customFormat="1" s="1">
      <c r="A1004" s="28" t="n">
        <v>2150705</v>
      </c>
      <c r="B1004" s="59" t="inlineStr">
        <is>
          <t xml:space="preserve">      中央企业专项管理</t>
        </is>
      </c>
      <c r="C1004" s="78" t="n"/>
      <c r="D1004" s="79" t="n"/>
      <c r="E1004" s="75">
        <f>IFERROR(D1004/C1004*100,0)</f>
        <v/>
      </c>
    </row>
    <row r="1005" ht="27" customFormat="1" customHeight="1" s="1">
      <c r="A1005" s="28" t="n">
        <v>2150799</v>
      </c>
      <c r="B1005" s="59" t="inlineStr">
        <is>
          <t xml:space="preserve">      其他国有资产监管支出</t>
        </is>
      </c>
      <c r="C1005" s="78" t="n"/>
      <c r="D1005" s="79" t="n"/>
      <c r="E1005" s="75">
        <f>IFERROR(D1005/C1005*100,0)</f>
        <v/>
      </c>
    </row>
    <row r="1006" ht="27" customFormat="1" customHeight="1" s="1">
      <c r="A1006" s="22" t="n">
        <v>21508</v>
      </c>
      <c r="B1006" s="58" t="inlineStr">
        <is>
          <t xml:space="preserve">    支持中小企业发展和管理支出</t>
        </is>
      </c>
      <c r="C1006" s="73">
        <f>SUM(C1007:C1013)</f>
        <v/>
      </c>
      <c r="D1006" s="74">
        <f>SUM(D1007:D1013)</f>
        <v/>
      </c>
      <c r="E1006" s="75">
        <f>IFERROR(D1006/C1006*100,0)</f>
        <v/>
      </c>
    </row>
    <row r="1007" customFormat="1" s="1">
      <c r="A1007" s="28" t="n">
        <v>2150801</v>
      </c>
      <c r="B1007" s="59" t="inlineStr">
        <is>
          <t xml:space="preserve">      行政运行</t>
        </is>
      </c>
      <c r="C1007" s="78" t="n"/>
      <c r="D1007" s="79" t="n"/>
      <c r="E1007" s="75">
        <f>IFERROR(D1007/C1007*100,0)</f>
        <v/>
      </c>
    </row>
    <row r="1008" customFormat="1" s="1">
      <c r="A1008" s="28" t="n">
        <v>2150802</v>
      </c>
      <c r="B1008" s="59" t="inlineStr">
        <is>
          <t xml:space="preserve">      一般行政管理事务</t>
        </is>
      </c>
      <c r="C1008" s="78" t="n"/>
      <c r="D1008" s="79" t="n"/>
      <c r="E1008" s="75">
        <f>IFERROR(D1008/C1008*100,0)</f>
        <v/>
      </c>
    </row>
    <row r="1009" customFormat="1" s="1">
      <c r="A1009" s="28" t="n">
        <v>2150803</v>
      </c>
      <c r="B1009" s="59" t="inlineStr">
        <is>
          <t xml:space="preserve">      机关服务</t>
        </is>
      </c>
      <c r="C1009" s="78" t="n"/>
      <c r="D1009" s="79" t="n"/>
      <c r="E1009" s="75">
        <f>IFERROR(D1009/C1009*100,0)</f>
        <v/>
      </c>
    </row>
    <row r="1010" ht="27" customFormat="1" customHeight="1" s="1">
      <c r="A1010" s="28" t="n">
        <v>2150804</v>
      </c>
      <c r="B1010" s="59" t="inlineStr">
        <is>
          <t xml:space="preserve">      科技型中小企业技术创新基金</t>
        </is>
      </c>
      <c r="C1010" s="78" t="n"/>
      <c r="D1010" s="79" t="n"/>
      <c r="E1010" s="75">
        <f>IFERROR(D1010/C1010*100,0)</f>
        <v/>
      </c>
    </row>
    <row r="1011" customFormat="1" s="1">
      <c r="A1011" s="28" t="n">
        <v>2150805</v>
      </c>
      <c r="B1011" s="59" t="inlineStr">
        <is>
          <t xml:space="preserve">      中小企业发展专项</t>
        </is>
      </c>
      <c r="C1011" s="78" t="n"/>
      <c r="D1011" s="79" t="n"/>
      <c r="E1011" s="75">
        <f>IFERROR(D1011/C1011*100,0)</f>
        <v/>
      </c>
    </row>
    <row r="1012" customFormat="1" s="1">
      <c r="A1012" s="28" t="n">
        <v>2150806</v>
      </c>
      <c r="B1012" s="59" t="inlineStr">
        <is>
          <t xml:space="preserve">      减免房租补贴</t>
        </is>
      </c>
      <c r="C1012" s="78" t="n"/>
      <c r="D1012" s="79" t="n"/>
      <c r="E1012" s="75">
        <f>IFERROR(D1012/C1012*100,0)</f>
        <v/>
      </c>
    </row>
    <row r="1013" ht="27" customFormat="1" customHeight="1" s="1">
      <c r="A1013" s="28" t="n">
        <v>2150899</v>
      </c>
      <c r="B1013" s="59" t="inlineStr">
        <is>
          <t xml:space="preserve">      其他支持中小企业发展和管理支出</t>
        </is>
      </c>
      <c r="C1013" s="78" t="n"/>
      <c r="D1013" s="79" t="n"/>
      <c r="E1013" s="75">
        <f>IFERROR(D1013/C1013*100,0)</f>
        <v/>
      </c>
    </row>
    <row r="1014" ht="27" customFormat="1" customHeight="1" s="1">
      <c r="A1014" s="22" t="n">
        <v>21599</v>
      </c>
      <c r="B1014" s="58" t="inlineStr">
        <is>
          <t xml:space="preserve">    其他资源勘探工业信息等支出</t>
        </is>
      </c>
      <c r="C1014" s="73">
        <f>SUM(C1015:C1019)</f>
        <v/>
      </c>
      <c r="D1014" s="74">
        <f>SUM(D1015:D1019)</f>
        <v/>
      </c>
      <c r="E1014" s="75">
        <f>IFERROR(D1014/C1014*100,0)</f>
        <v/>
      </c>
    </row>
    <row r="1015" customFormat="1" s="1">
      <c r="A1015" s="28" t="n">
        <v>2159901</v>
      </c>
      <c r="B1015" s="59" t="inlineStr">
        <is>
          <t xml:space="preserve">      黄金事务</t>
        </is>
      </c>
      <c r="C1015" s="78" t="n"/>
      <c r="D1015" s="79" t="n"/>
      <c r="E1015" s="75">
        <f>IFERROR(D1015/C1015*100,0)</f>
        <v/>
      </c>
    </row>
    <row r="1016" customFormat="1" s="1">
      <c r="A1016" s="28" t="n">
        <v>2159904</v>
      </c>
      <c r="B1016" s="59" t="inlineStr">
        <is>
          <t xml:space="preserve">      技术改造支出</t>
        </is>
      </c>
      <c r="C1016" s="78" t="n"/>
      <c r="D1016" s="79" t="n"/>
      <c r="E1016" s="75">
        <f>IFERROR(D1016/C1016*100,0)</f>
        <v/>
      </c>
    </row>
    <row r="1017" customFormat="1" s="1">
      <c r="A1017" s="28" t="n">
        <v>2159905</v>
      </c>
      <c r="B1017" s="59" t="inlineStr">
        <is>
          <t xml:space="preserve">      中药材扶持资金支出</t>
        </is>
      </c>
      <c r="C1017" s="78" t="n"/>
      <c r="D1017" s="79" t="n"/>
      <c r="E1017" s="75">
        <f>IFERROR(D1017/C1017*100,0)</f>
        <v/>
      </c>
    </row>
    <row r="1018" ht="27" customFormat="1" customHeight="1" s="1">
      <c r="A1018" s="28" t="n">
        <v>2159906</v>
      </c>
      <c r="B1018" s="59" t="inlineStr">
        <is>
          <t xml:space="preserve">      重点产业振兴和技术改造项目贷款贴息</t>
        </is>
      </c>
      <c r="C1018" s="78" t="n"/>
      <c r="D1018" s="79" t="n"/>
      <c r="E1018" s="75">
        <f>IFERROR(D1018/C1018*100,0)</f>
        <v/>
      </c>
    </row>
    <row r="1019" ht="27" customFormat="1" customHeight="1" s="1">
      <c r="A1019" s="28" t="n">
        <v>2159999</v>
      </c>
      <c r="B1019" s="59" t="inlineStr">
        <is>
          <t xml:space="preserve">      其他资源勘探工业信息等支出</t>
        </is>
      </c>
      <c r="C1019" s="78" t="n"/>
      <c r="D1019" s="79" t="n"/>
      <c r="E1019" s="75">
        <f>IFERROR(D1019/C1019*100,0)</f>
        <v/>
      </c>
    </row>
    <row r="1020" customFormat="1" s="1">
      <c r="A1020" s="22" t="n">
        <v>216</v>
      </c>
      <c r="B1020" s="58" t="inlineStr">
        <is>
          <t>商业服务业等支出</t>
        </is>
      </c>
      <c r="C1020" s="73">
        <f>C1021+C1031+C1037</f>
        <v/>
      </c>
      <c r="D1020" s="74">
        <f>D1021+D1031+D1037</f>
        <v/>
      </c>
      <c r="E1020" s="75">
        <f>IFERROR(D1020/C1020*100,0)</f>
        <v/>
      </c>
    </row>
    <row r="1021" customFormat="1" s="1">
      <c r="A1021" s="22" t="n">
        <v>21602</v>
      </c>
      <c r="B1021" s="58" t="inlineStr">
        <is>
          <t xml:space="preserve">    商业流通事务</t>
        </is>
      </c>
      <c r="C1021" s="73">
        <f>SUM(C1022:C1030)</f>
        <v/>
      </c>
      <c r="D1021" s="74">
        <f>SUM(D1022:D1030)</f>
        <v/>
      </c>
      <c r="E1021" s="75">
        <f>IFERROR(D1021/C1021*100,0)</f>
        <v/>
      </c>
    </row>
    <row r="1022" customFormat="1" s="1">
      <c r="A1022" s="28" t="n">
        <v>2160201</v>
      </c>
      <c r="B1022" s="59" t="inlineStr">
        <is>
          <t xml:space="preserve">      行政运行</t>
        </is>
      </c>
      <c r="C1022" s="78" t="n">
        <v>172.46</v>
      </c>
      <c r="D1022" s="79" t="n">
        <v>201.17</v>
      </c>
      <c r="E1022" s="75">
        <f>IFERROR(D1022/C1022*100,0)</f>
        <v/>
      </c>
    </row>
    <row r="1023" customFormat="1" s="1">
      <c r="A1023" s="28" t="n">
        <v>2160202</v>
      </c>
      <c r="B1023" s="59" t="inlineStr">
        <is>
          <t xml:space="preserve">      一般行政管理事务</t>
        </is>
      </c>
      <c r="C1023" s="78" t="n">
        <v>210</v>
      </c>
      <c r="D1023" s="79" t="n">
        <v>681.21</v>
      </c>
      <c r="E1023" s="75">
        <f>IFERROR(D1023/C1023*100,0)</f>
        <v/>
      </c>
    </row>
    <row r="1024" customFormat="1" s="1">
      <c r="A1024" s="28" t="n">
        <v>2160203</v>
      </c>
      <c r="B1024" s="59" t="inlineStr">
        <is>
          <t xml:space="preserve">      机关服务</t>
        </is>
      </c>
      <c r="C1024" s="78" t="n"/>
      <c r="D1024" s="79" t="n"/>
      <c r="E1024" s="75">
        <f>IFERROR(D1024/C1024*100,0)</f>
        <v/>
      </c>
    </row>
    <row r="1025" customFormat="1" s="1">
      <c r="A1025" s="28" t="n">
        <v>2160216</v>
      </c>
      <c r="B1025" s="59" t="inlineStr">
        <is>
          <t xml:space="preserve">      食品流通安全补贴</t>
        </is>
      </c>
      <c r="C1025" s="78" t="n"/>
      <c r="D1025" s="79" t="n"/>
      <c r="E1025" s="75">
        <f>IFERROR(D1025/C1025*100,0)</f>
        <v/>
      </c>
    </row>
    <row r="1026" customFormat="1" s="1">
      <c r="A1026" s="28" t="n">
        <v>2160217</v>
      </c>
      <c r="B1026" s="59" t="inlineStr">
        <is>
          <t xml:space="preserve">      市场监测及信息管理</t>
        </is>
      </c>
      <c r="C1026" s="78" t="n"/>
      <c r="D1026" s="79" t="n">
        <v>30</v>
      </c>
      <c r="E1026" s="75">
        <f>IFERROR(D1026/C1026*100,0)</f>
        <v/>
      </c>
    </row>
    <row r="1027" customFormat="1" s="1">
      <c r="A1027" s="28" t="n">
        <v>2160218</v>
      </c>
      <c r="B1027" s="59" t="inlineStr">
        <is>
          <t xml:space="preserve">      民贸企业补贴</t>
        </is>
      </c>
      <c r="C1027" s="78" t="n"/>
      <c r="D1027" s="79" t="n"/>
      <c r="E1027" s="75">
        <f>IFERROR(D1027/C1027*100,0)</f>
        <v/>
      </c>
    </row>
    <row r="1028" customFormat="1" s="1">
      <c r="A1028" s="28" t="n">
        <v>2160219</v>
      </c>
      <c r="B1028" s="59" t="inlineStr">
        <is>
          <t xml:space="preserve">      民贸民品贷款贴息</t>
        </is>
      </c>
      <c r="C1028" s="78" t="n"/>
      <c r="D1028" s="79" t="n"/>
      <c r="E1028" s="75">
        <f>IFERROR(D1028/C1028*100,0)</f>
        <v/>
      </c>
    </row>
    <row r="1029" customFormat="1" s="1">
      <c r="A1029" s="28" t="n">
        <v>2160250</v>
      </c>
      <c r="B1029" s="59" t="inlineStr">
        <is>
          <t xml:space="preserve">      事业运行</t>
        </is>
      </c>
      <c r="C1029" s="78" t="n">
        <v>360.49</v>
      </c>
      <c r="D1029" s="79" t="n">
        <v>11.57</v>
      </c>
      <c r="E1029" s="75">
        <f>IFERROR(D1029/C1029*100,0)</f>
        <v/>
      </c>
    </row>
    <row r="1030" ht="27" customFormat="1" customHeight="1" s="1">
      <c r="A1030" s="28" t="n">
        <v>2160299</v>
      </c>
      <c r="B1030" s="59" t="inlineStr">
        <is>
          <t xml:space="preserve">      其他商业流通事务支出</t>
        </is>
      </c>
      <c r="C1030" s="78" t="n">
        <v>30</v>
      </c>
      <c r="D1030" s="79" t="n">
        <v>20</v>
      </c>
      <c r="E1030" s="75">
        <f>IFERROR(D1030/C1030*100,0)</f>
        <v/>
      </c>
    </row>
    <row r="1031" customFormat="1" s="1">
      <c r="A1031" s="22" t="n">
        <v>21606</v>
      </c>
      <c r="B1031" s="58" t="inlineStr">
        <is>
          <t xml:space="preserve">    涉外发展服务支出</t>
        </is>
      </c>
      <c r="C1031" s="73">
        <f>SUM(C1032:C1036)</f>
        <v/>
      </c>
      <c r="D1031" s="74">
        <f>SUM(D1032:D1036)</f>
        <v/>
      </c>
      <c r="E1031" s="75">
        <f>IFERROR(D1031/C1031*100,0)</f>
        <v/>
      </c>
    </row>
    <row r="1032" customFormat="1" s="1">
      <c r="A1032" s="28" t="n">
        <v>2160601</v>
      </c>
      <c r="B1032" s="59" t="inlineStr">
        <is>
          <t xml:space="preserve">      行政运行</t>
        </is>
      </c>
      <c r="C1032" s="78" t="n"/>
      <c r="D1032" s="79" t="n"/>
      <c r="E1032" s="75">
        <f>IFERROR(D1032/C1032*100,0)</f>
        <v/>
      </c>
    </row>
    <row r="1033" customFormat="1" s="1">
      <c r="A1033" s="28" t="n">
        <v>2160602</v>
      </c>
      <c r="B1033" s="59" t="inlineStr">
        <is>
          <t xml:space="preserve">      一般行政管理事务</t>
        </is>
      </c>
      <c r="C1033" s="78" t="n">
        <v>35</v>
      </c>
      <c r="D1033" s="79" t="n"/>
      <c r="E1033" s="75">
        <f>IFERROR(D1033/C1033*100,0)</f>
        <v/>
      </c>
    </row>
    <row r="1034" customFormat="1" s="1">
      <c r="A1034" s="28" t="n">
        <v>2160603</v>
      </c>
      <c r="B1034" s="59" t="inlineStr">
        <is>
          <t xml:space="preserve">      机关服务</t>
        </is>
      </c>
      <c r="C1034" s="78" t="n"/>
      <c r="D1034" s="79" t="n"/>
      <c r="E1034" s="75">
        <f>IFERROR(D1034/C1034*100,0)</f>
        <v/>
      </c>
    </row>
    <row r="1035" ht="27" customFormat="1" customHeight="1" s="1">
      <c r="A1035" s="28" t="n">
        <v>2160607</v>
      </c>
      <c r="B1035" s="59" t="inlineStr">
        <is>
          <t xml:space="preserve">      外商投资环境建设补助资金</t>
        </is>
      </c>
      <c r="C1035" s="78" t="n"/>
      <c r="D1035" s="79" t="n"/>
      <c r="E1035" s="75">
        <f>IFERROR(D1035/C1035*100,0)</f>
        <v/>
      </c>
    </row>
    <row r="1036" ht="27" customFormat="1" customHeight="1" s="1">
      <c r="A1036" s="28" t="n">
        <v>2160699</v>
      </c>
      <c r="B1036" s="59" t="inlineStr">
        <is>
          <t xml:space="preserve">      其他涉外发展服务支出</t>
        </is>
      </c>
      <c r="C1036" s="78" t="n"/>
      <c r="D1036" s="79" t="n"/>
      <c r="E1036" s="75">
        <f>IFERROR(D1036/C1036*100,0)</f>
        <v/>
      </c>
    </row>
    <row r="1037" customFormat="1" s="1">
      <c r="A1037" s="22" t="n">
        <v>21699</v>
      </c>
      <c r="B1037" s="58" t="inlineStr">
        <is>
          <t xml:space="preserve">    其他商业服务业等支出</t>
        </is>
      </c>
      <c r="C1037" s="73">
        <f>SUM(C1038:C1039)</f>
        <v/>
      </c>
      <c r="D1037" s="74">
        <f>SUM(D1038:D1039)</f>
        <v/>
      </c>
      <c r="E1037" s="75">
        <f>IFERROR(D1037/C1037*100,0)</f>
        <v/>
      </c>
    </row>
    <row r="1038" customFormat="1" s="1">
      <c r="A1038" s="28" t="n">
        <v>2169901</v>
      </c>
      <c r="B1038" s="59" t="inlineStr">
        <is>
          <t xml:space="preserve">      服务业基础设施建设</t>
        </is>
      </c>
      <c r="C1038" s="78" t="n">
        <v>100</v>
      </c>
      <c r="D1038" s="79" t="n">
        <v>60</v>
      </c>
      <c r="E1038" s="75">
        <f>IFERROR(D1038/C1038*100,0)</f>
        <v/>
      </c>
    </row>
    <row r="1039" ht="27" customFormat="1" customHeight="1" s="1">
      <c r="A1039" s="28" t="n">
        <v>2169999</v>
      </c>
      <c r="B1039" s="59" t="inlineStr">
        <is>
          <t xml:space="preserve">      其他商业服务业等支出</t>
        </is>
      </c>
      <c r="C1039" s="78" t="n"/>
      <c r="D1039" s="79" t="n"/>
      <c r="E1039" s="75">
        <f>IFERROR(D1039/C1039*100,0)</f>
        <v/>
      </c>
    </row>
    <row r="1040" customFormat="1" s="1">
      <c r="A1040" s="22" t="n">
        <v>217</v>
      </c>
      <c r="B1040" s="58" t="inlineStr">
        <is>
          <t>金融支出</t>
        </is>
      </c>
      <c r="C1040" s="73">
        <f>C1041+C1048+C1058+C1064+C1067</f>
        <v/>
      </c>
      <c r="D1040" s="74">
        <f>D1041+D1048+D1058+D1064+D1067</f>
        <v/>
      </c>
      <c r="E1040" s="75">
        <f>IFERROR(D1040/C1040*100,0)</f>
        <v/>
      </c>
    </row>
    <row r="1041" customFormat="1" s="1">
      <c r="A1041" s="22" t="n">
        <v>21701</v>
      </c>
      <c r="B1041" s="58" t="inlineStr">
        <is>
          <t xml:space="preserve">    金融部门行政支出</t>
        </is>
      </c>
      <c r="C1041" s="73">
        <f>SUM(C1042:C1047)</f>
        <v/>
      </c>
      <c r="D1041" s="74">
        <f>SUM(D1042:D1047)</f>
        <v/>
      </c>
      <c r="E1041" s="75">
        <f>IFERROR(D1041/C1041*100,0)</f>
        <v/>
      </c>
    </row>
    <row r="1042" customFormat="1" s="1">
      <c r="A1042" s="28" t="n">
        <v>2170101</v>
      </c>
      <c r="B1042" s="59" t="inlineStr">
        <is>
          <t xml:space="preserve">      行政运行</t>
        </is>
      </c>
      <c r="C1042" s="78" t="n">
        <v>35.83</v>
      </c>
      <c r="D1042" s="79" t="n"/>
      <c r="E1042" s="75">
        <f>IFERROR(D1042/C1042*100,0)</f>
        <v/>
      </c>
    </row>
    <row r="1043" customFormat="1" s="1">
      <c r="A1043" s="28" t="n">
        <v>2170102</v>
      </c>
      <c r="B1043" s="59" t="inlineStr">
        <is>
          <t xml:space="preserve">      一般行政管理事务</t>
        </is>
      </c>
      <c r="C1043" s="78" t="n"/>
      <c r="D1043" s="79" t="n"/>
      <c r="E1043" s="75">
        <f>IFERROR(D1043/C1043*100,0)</f>
        <v/>
      </c>
    </row>
    <row r="1044" customFormat="1" s="1">
      <c r="A1044" s="28" t="n">
        <v>2170103</v>
      </c>
      <c r="B1044" s="59" t="inlineStr">
        <is>
          <t xml:space="preserve">      机关服务</t>
        </is>
      </c>
      <c r="C1044" s="78" t="n"/>
      <c r="D1044" s="79" t="n"/>
      <c r="E1044" s="75">
        <f>IFERROR(D1044/C1044*100,0)</f>
        <v/>
      </c>
    </row>
    <row r="1045" customFormat="1" s="1">
      <c r="A1045" s="28" t="n">
        <v>2170104</v>
      </c>
      <c r="B1045" s="59" t="inlineStr">
        <is>
          <t xml:space="preserve">      安全防卫</t>
        </is>
      </c>
      <c r="C1045" s="78" t="n"/>
      <c r="D1045" s="79" t="n"/>
      <c r="E1045" s="75">
        <f>IFERROR(D1045/C1045*100,0)</f>
        <v/>
      </c>
    </row>
    <row r="1046" customFormat="1" s="1">
      <c r="A1046" s="28" t="n">
        <v>2170150</v>
      </c>
      <c r="B1046" s="59" t="inlineStr">
        <is>
          <t xml:space="preserve">      事业运行</t>
        </is>
      </c>
      <c r="C1046" s="78" t="n"/>
      <c r="D1046" s="79" t="n"/>
      <c r="E1046" s="75">
        <f>IFERROR(D1046/C1046*100,0)</f>
        <v/>
      </c>
    </row>
    <row r="1047" ht="27" customFormat="1" customHeight="1" s="1">
      <c r="A1047" s="28" t="n">
        <v>2170199</v>
      </c>
      <c r="B1047" s="59" t="inlineStr">
        <is>
          <t xml:space="preserve">      金融部门其他行政支出</t>
        </is>
      </c>
      <c r="C1047" s="78" t="n"/>
      <c r="D1047" s="79" t="n"/>
      <c r="E1047" s="75">
        <f>IFERROR(D1047/C1047*100,0)</f>
        <v/>
      </c>
    </row>
    <row r="1048" customFormat="1" s="1">
      <c r="A1048" s="22" t="n">
        <v>21702</v>
      </c>
      <c r="B1048" s="58" t="inlineStr">
        <is>
          <t xml:space="preserve">    金融部门监管支出</t>
        </is>
      </c>
      <c r="C1048" s="73">
        <f>SUM(C1049:C1057)</f>
        <v/>
      </c>
      <c r="D1048" s="74">
        <f>SUM(D1049:D1057)</f>
        <v/>
      </c>
      <c r="E1048" s="75">
        <f>IFERROR(D1048/C1048*100,0)</f>
        <v/>
      </c>
    </row>
    <row r="1049" customFormat="1" s="1">
      <c r="A1049" s="28" t="n">
        <v>2170201</v>
      </c>
      <c r="B1049" s="59" t="inlineStr">
        <is>
          <t xml:space="preserve">      货币发行</t>
        </is>
      </c>
      <c r="C1049" s="78" t="n"/>
      <c r="D1049" s="79" t="n"/>
      <c r="E1049" s="75">
        <f>IFERROR(D1049/C1049*100,0)</f>
        <v/>
      </c>
    </row>
    <row r="1050" customFormat="1" s="1">
      <c r="A1050" s="28" t="n">
        <v>2170202</v>
      </c>
      <c r="B1050" s="59" t="inlineStr">
        <is>
          <t xml:space="preserve">      金融服务</t>
        </is>
      </c>
      <c r="C1050" s="78" t="n"/>
      <c r="D1050" s="79" t="n"/>
      <c r="E1050" s="75">
        <f>IFERROR(D1050/C1050*100,0)</f>
        <v/>
      </c>
    </row>
    <row r="1051" customFormat="1" s="1">
      <c r="A1051" s="28" t="n">
        <v>2170203</v>
      </c>
      <c r="B1051" s="59" t="inlineStr">
        <is>
          <t xml:space="preserve">      反假币</t>
        </is>
      </c>
      <c r="C1051" s="78" t="n"/>
      <c r="D1051" s="79" t="n"/>
      <c r="E1051" s="75">
        <f>IFERROR(D1051/C1051*100,0)</f>
        <v/>
      </c>
    </row>
    <row r="1052" customFormat="1" s="1">
      <c r="A1052" s="28" t="n">
        <v>2170204</v>
      </c>
      <c r="B1052" s="59" t="inlineStr">
        <is>
          <t xml:space="preserve">      重点金融机构监管</t>
        </is>
      </c>
      <c r="C1052" s="78" t="n"/>
      <c r="D1052" s="79" t="n"/>
      <c r="E1052" s="75">
        <f>IFERROR(D1052/C1052*100,0)</f>
        <v/>
      </c>
    </row>
    <row r="1053" customFormat="1" s="1">
      <c r="A1053" s="28" t="n">
        <v>2170205</v>
      </c>
      <c r="B1053" s="59" t="inlineStr">
        <is>
          <t xml:space="preserve">      金融稽查与案件处理</t>
        </is>
      </c>
      <c r="C1053" s="78" t="n"/>
      <c r="D1053" s="79" t="n"/>
      <c r="E1053" s="75">
        <f>IFERROR(D1053/C1053*100,0)</f>
        <v/>
      </c>
    </row>
    <row r="1054" customFormat="1" s="1">
      <c r="A1054" s="28" t="n">
        <v>2170206</v>
      </c>
      <c r="B1054" s="59" t="inlineStr">
        <is>
          <t xml:space="preserve">      金融行业电子化建设</t>
        </is>
      </c>
      <c r="C1054" s="78" t="n"/>
      <c r="D1054" s="79" t="n"/>
      <c r="E1054" s="75">
        <f>IFERROR(D1054/C1054*100,0)</f>
        <v/>
      </c>
    </row>
    <row r="1055" customFormat="1" s="1">
      <c r="A1055" s="28" t="n">
        <v>2170207</v>
      </c>
      <c r="B1055" s="59" t="inlineStr">
        <is>
          <t xml:space="preserve">      从业人员资格考试</t>
        </is>
      </c>
      <c r="C1055" s="78" t="n"/>
      <c r="D1055" s="79" t="n"/>
      <c r="E1055" s="75">
        <f>IFERROR(D1055/C1055*100,0)</f>
        <v/>
      </c>
    </row>
    <row r="1056" customFormat="1" s="1">
      <c r="A1056" s="28" t="n">
        <v>2170208</v>
      </c>
      <c r="B1056" s="59" t="inlineStr">
        <is>
          <t xml:space="preserve">      反洗钱</t>
        </is>
      </c>
      <c r="C1056" s="78" t="n"/>
      <c r="D1056" s="79" t="n"/>
      <c r="E1056" s="75">
        <f>IFERROR(D1056/C1056*100,0)</f>
        <v/>
      </c>
    </row>
    <row r="1057" ht="27" customFormat="1" customHeight="1" s="1">
      <c r="A1057" s="28" t="n">
        <v>2170299</v>
      </c>
      <c r="B1057" s="59" t="inlineStr">
        <is>
          <t xml:space="preserve">      金融部门其他监管支出</t>
        </is>
      </c>
      <c r="C1057" s="78" t="n"/>
      <c r="D1057" s="79" t="n"/>
      <c r="E1057" s="75">
        <f>IFERROR(D1057/C1057*100,0)</f>
        <v/>
      </c>
    </row>
    <row r="1058" customFormat="1" s="1">
      <c r="A1058" s="22" t="n">
        <v>21703</v>
      </c>
      <c r="B1058" s="58" t="inlineStr">
        <is>
          <t xml:space="preserve">    金融发展支出</t>
        </is>
      </c>
      <c r="C1058" s="73">
        <f>SUM(C1059:C1063)</f>
        <v/>
      </c>
      <c r="D1058" s="74">
        <f>SUM(D1059:D1063)</f>
        <v/>
      </c>
      <c r="E1058" s="75">
        <f>IFERROR(D1058/C1058*100,0)</f>
        <v/>
      </c>
    </row>
    <row r="1059" customFormat="1" s="1">
      <c r="A1059" s="28" t="n">
        <v>2170301</v>
      </c>
      <c r="B1059" s="59" t="inlineStr">
        <is>
          <t xml:space="preserve">      政策性银行亏损补贴</t>
        </is>
      </c>
      <c r="C1059" s="78" t="n"/>
      <c r="D1059" s="79" t="n"/>
      <c r="E1059" s="75">
        <f>IFERROR(D1059/C1059*100,0)</f>
        <v/>
      </c>
    </row>
    <row r="1060" customFormat="1" s="1">
      <c r="A1060" s="28" t="n">
        <v>2170302</v>
      </c>
      <c r="B1060" s="5" t="inlineStr">
        <is>
          <t xml:space="preserve">      利息费用补贴支出</t>
        </is>
      </c>
      <c r="C1060" s="78" t="n"/>
      <c r="D1060" s="79" t="n"/>
      <c r="E1060" s="75">
        <f>IFERROR(D1060/C1060*100,0)</f>
        <v/>
      </c>
    </row>
    <row r="1061" customFormat="1" s="1">
      <c r="A1061" s="28" t="n">
        <v>2170303</v>
      </c>
      <c r="B1061" s="59" t="inlineStr">
        <is>
          <t xml:space="preserve">      补充资本金</t>
        </is>
      </c>
      <c r="C1061" s="78" t="n"/>
      <c r="D1061" s="79" t="n"/>
      <c r="E1061" s="75">
        <f>IFERROR(D1061/C1061*100,0)</f>
        <v/>
      </c>
    </row>
    <row r="1062" customFormat="1" s="1">
      <c r="A1062" s="28" t="n">
        <v>2170304</v>
      </c>
      <c r="B1062" s="59" t="inlineStr">
        <is>
          <t xml:space="preserve">      风险基金补助</t>
        </is>
      </c>
      <c r="C1062" s="78" t="n"/>
      <c r="D1062" s="79" t="n"/>
      <c r="E1062" s="75">
        <f>IFERROR(D1062/C1062*100,0)</f>
        <v/>
      </c>
    </row>
    <row r="1063" customFormat="1" s="1">
      <c r="A1063" s="28" t="n">
        <v>2170399</v>
      </c>
      <c r="B1063" s="59" t="inlineStr">
        <is>
          <t xml:space="preserve">      其他金融发展支出</t>
        </is>
      </c>
      <c r="C1063" s="78" t="n"/>
      <c r="D1063" s="79" t="n"/>
      <c r="E1063" s="75">
        <f>IFERROR(D1063/C1063*100,0)</f>
        <v/>
      </c>
    </row>
    <row r="1064" customFormat="1" s="1">
      <c r="A1064" s="22" t="n">
        <v>21704</v>
      </c>
      <c r="B1064" s="58" t="inlineStr">
        <is>
          <t xml:space="preserve">    金融调控支出</t>
        </is>
      </c>
      <c r="C1064" s="73">
        <f>SUM(C1065:C1066)</f>
        <v/>
      </c>
      <c r="D1064" s="74">
        <f>SUM(D1065:D1066)</f>
        <v/>
      </c>
      <c r="E1064" s="75">
        <f>IFERROR(D1064/C1064*100,0)</f>
        <v/>
      </c>
    </row>
    <row r="1065" customFormat="1" s="1">
      <c r="A1065" s="28" t="n">
        <v>2170401</v>
      </c>
      <c r="B1065" s="59" t="inlineStr">
        <is>
          <t xml:space="preserve">      中央银行亏损补贴</t>
        </is>
      </c>
      <c r="C1065" s="78" t="n"/>
      <c r="D1065" s="79" t="n"/>
      <c r="E1065" s="75">
        <f>IFERROR(D1065/C1065*100,0)</f>
        <v/>
      </c>
    </row>
    <row r="1066" customFormat="1" s="1">
      <c r="A1066" s="28" t="n">
        <v>2170499</v>
      </c>
      <c r="B1066" s="59" t="inlineStr">
        <is>
          <t xml:space="preserve">      其他金融调控支出</t>
        </is>
      </c>
      <c r="C1066" s="78" t="n"/>
      <c r="D1066" s="79" t="n"/>
      <c r="E1066" s="75">
        <f>IFERROR(D1066/C1066*100,0)</f>
        <v/>
      </c>
    </row>
    <row r="1067" customFormat="1" s="1">
      <c r="A1067" s="22" t="n">
        <v>21799</v>
      </c>
      <c r="B1067" s="58" t="inlineStr">
        <is>
          <t xml:space="preserve">    其他金融支出</t>
        </is>
      </c>
      <c r="C1067" s="73">
        <f>SUM(C1068:C1069)</f>
        <v/>
      </c>
      <c r="D1067" s="74">
        <f>SUM(D1068:D1069)</f>
        <v/>
      </c>
      <c r="E1067" s="75">
        <f>IFERROR(D1067/C1067*100,0)</f>
        <v/>
      </c>
    </row>
    <row r="1068" customFormat="1" s="1">
      <c r="A1068" s="28" t="n">
        <v>2179902</v>
      </c>
      <c r="B1068" s="59" t="inlineStr">
        <is>
          <t xml:space="preserve">      重点企业贷款贴息</t>
        </is>
      </c>
      <c r="C1068" s="78" t="n"/>
      <c r="D1068" s="79" t="n"/>
      <c r="E1068" s="75">
        <f>IFERROR(D1068/C1068*100,0)</f>
        <v/>
      </c>
    </row>
    <row r="1069" customFormat="1" s="1">
      <c r="A1069" s="28" t="n">
        <v>2179999</v>
      </c>
      <c r="B1069" s="59" t="inlineStr">
        <is>
          <t xml:space="preserve">      其他金融支出</t>
        </is>
      </c>
      <c r="C1069" s="78" t="n"/>
      <c r="D1069" s="79" t="n"/>
      <c r="E1069" s="75">
        <f>IFERROR(D1069/C1069*100,0)</f>
        <v/>
      </c>
    </row>
    <row r="1070" customFormat="1" s="1">
      <c r="A1070" s="22" t="n">
        <v>219</v>
      </c>
      <c r="B1070" s="58" t="inlineStr">
        <is>
          <t>援助其他地区支出</t>
        </is>
      </c>
      <c r="C1070" s="73">
        <f>C1071+C1072+C1073+C1074+C1075+C1076+C1077+C1078+C1079</f>
        <v/>
      </c>
      <c r="D1070" s="74">
        <f>D1071+D1072+D1073+D1074+D1075+D1076+D1077+D1078+D1079</f>
        <v/>
      </c>
      <c r="E1070" s="75">
        <f>IFERROR(D1070/C1070*100,0)</f>
        <v/>
      </c>
    </row>
    <row r="1071" customFormat="1" s="1">
      <c r="A1071" s="22" t="n">
        <v>21901</v>
      </c>
      <c r="B1071" s="58" t="inlineStr">
        <is>
          <t xml:space="preserve">    一般公共服务</t>
        </is>
      </c>
      <c r="C1071" s="73" t="n"/>
      <c r="D1071" s="74" t="n"/>
      <c r="E1071" s="75">
        <f>IFERROR(D1071/C1071*100,0)</f>
        <v/>
      </c>
    </row>
    <row r="1072" customFormat="1" s="1">
      <c r="A1072" s="22" t="n">
        <v>21902</v>
      </c>
      <c r="B1072" s="58" t="inlineStr">
        <is>
          <t xml:space="preserve">    教育</t>
        </is>
      </c>
      <c r="C1072" s="73" t="n"/>
      <c r="D1072" s="74" t="n"/>
      <c r="E1072" s="75">
        <f>IFERROR(D1072/C1072*100,0)</f>
        <v/>
      </c>
    </row>
    <row r="1073" customFormat="1" s="1">
      <c r="A1073" s="22" t="n">
        <v>21903</v>
      </c>
      <c r="B1073" s="58" t="inlineStr">
        <is>
          <t xml:space="preserve">    文化旅游体育与传媒</t>
        </is>
      </c>
      <c r="C1073" s="73" t="n"/>
      <c r="D1073" s="74" t="n"/>
      <c r="E1073" s="75">
        <f>IFERROR(D1073/C1073*100,0)</f>
        <v/>
      </c>
    </row>
    <row r="1074" customFormat="1" s="1">
      <c r="A1074" s="22" t="n">
        <v>21904</v>
      </c>
      <c r="B1074" s="58" t="inlineStr">
        <is>
          <t xml:space="preserve">    卫生健康</t>
        </is>
      </c>
      <c r="C1074" s="73" t="n"/>
      <c r="D1074" s="74" t="n"/>
      <c r="E1074" s="75">
        <f>IFERROR(D1074/C1074*100,0)</f>
        <v/>
      </c>
    </row>
    <row r="1075" customFormat="1" s="1">
      <c r="A1075" s="22" t="n">
        <v>21905</v>
      </c>
      <c r="B1075" s="58" t="inlineStr">
        <is>
          <t xml:space="preserve">    节能环保</t>
        </is>
      </c>
      <c r="C1075" s="73" t="n"/>
      <c r="D1075" s="74" t="n"/>
      <c r="E1075" s="75">
        <f>IFERROR(D1075/C1075*100,0)</f>
        <v/>
      </c>
    </row>
    <row r="1076" customFormat="1" s="1">
      <c r="A1076" s="22" t="n">
        <v>21906</v>
      </c>
      <c r="B1076" s="58" t="inlineStr">
        <is>
          <t xml:space="preserve">    农业农村</t>
        </is>
      </c>
      <c r="C1076" s="73" t="n"/>
      <c r="D1076" s="74" t="n"/>
      <c r="E1076" s="75">
        <f>IFERROR(D1076/C1076*100,0)</f>
        <v/>
      </c>
    </row>
    <row r="1077" customFormat="1" s="1">
      <c r="A1077" s="22" t="n">
        <v>21907</v>
      </c>
      <c r="B1077" s="58" t="inlineStr">
        <is>
          <t xml:space="preserve">    交通运输</t>
        </is>
      </c>
      <c r="C1077" s="73" t="n"/>
      <c r="D1077" s="74" t="n"/>
      <c r="E1077" s="75">
        <f>IFERROR(D1077/C1077*100,0)</f>
        <v/>
      </c>
    </row>
    <row r="1078" customFormat="1" s="1">
      <c r="A1078" s="22" t="n">
        <v>21908</v>
      </c>
      <c r="B1078" s="58" t="inlineStr">
        <is>
          <t xml:space="preserve">    住房保障</t>
        </is>
      </c>
      <c r="C1078" s="73" t="n"/>
      <c r="D1078" s="74" t="n"/>
      <c r="E1078" s="75">
        <f>IFERROR(D1078/C1078*100,0)</f>
        <v/>
      </c>
    </row>
    <row r="1079" customFormat="1" s="1">
      <c r="A1079" s="22" t="n">
        <v>21999</v>
      </c>
      <c r="B1079" s="58" t="inlineStr">
        <is>
          <t xml:space="preserve">    其他支出</t>
        </is>
      </c>
      <c r="C1079" s="73" t="n"/>
      <c r="D1079" s="74" t="n"/>
      <c r="E1079" s="75">
        <f>IFERROR(D1079/C1079*100,0)</f>
        <v/>
      </c>
    </row>
    <row r="1080" customFormat="1" s="1">
      <c r="A1080" s="22" t="n">
        <v>220</v>
      </c>
      <c r="B1080" s="58" t="inlineStr">
        <is>
          <t>自然资源海洋气象等支出</t>
        </is>
      </c>
      <c r="C1080" s="73">
        <f>C1081+C1108+C1123</f>
        <v/>
      </c>
      <c r="D1080" s="74">
        <f>D1081+D1108+D1123</f>
        <v/>
      </c>
      <c r="E1080" s="75">
        <f>IFERROR(D1080/C1080*100,0)</f>
        <v/>
      </c>
    </row>
    <row r="1081" customFormat="1" s="1">
      <c r="A1081" s="22" t="n">
        <v>22001</v>
      </c>
      <c r="B1081" s="58" t="inlineStr">
        <is>
          <t xml:space="preserve">    自然资源事务</t>
        </is>
      </c>
      <c r="C1081" s="73">
        <f>SUM(C1082:C1107)</f>
        <v/>
      </c>
      <c r="D1081" s="74">
        <f>SUM(D1082:D1107)</f>
        <v/>
      </c>
      <c r="E1081" s="75">
        <f>IFERROR(D1081/C1081*100,0)</f>
        <v/>
      </c>
    </row>
    <row r="1082" customFormat="1" s="1">
      <c r="A1082" s="28" t="n">
        <v>2200101</v>
      </c>
      <c r="B1082" s="59" t="inlineStr">
        <is>
          <t xml:space="preserve">      行政运行</t>
        </is>
      </c>
      <c r="C1082" s="78" t="n">
        <v>2376.58</v>
      </c>
      <c r="D1082" s="79" t="n">
        <v>2911.39</v>
      </c>
      <c r="E1082" s="75">
        <f>IFERROR(D1082/C1082*100,0)</f>
        <v/>
      </c>
    </row>
    <row r="1083" customFormat="1" s="1">
      <c r="A1083" s="28" t="n">
        <v>2200102</v>
      </c>
      <c r="B1083" s="59" t="inlineStr">
        <is>
          <t xml:space="preserve">      一般行政管理事务</t>
        </is>
      </c>
      <c r="C1083" s="78" t="n"/>
      <c r="D1083" s="79" t="n"/>
      <c r="E1083" s="75">
        <f>IFERROR(D1083/C1083*100,0)</f>
        <v/>
      </c>
    </row>
    <row r="1084" customFormat="1" s="1">
      <c r="A1084" s="28" t="n">
        <v>2200103</v>
      </c>
      <c r="B1084" s="59" t="inlineStr">
        <is>
          <t xml:space="preserve">      机关服务</t>
        </is>
      </c>
      <c r="C1084" s="78" t="n"/>
      <c r="D1084" s="79" t="n"/>
      <c r="E1084" s="75">
        <f>IFERROR(D1084/C1084*100,0)</f>
        <v/>
      </c>
    </row>
    <row r="1085" customFormat="1" s="1">
      <c r="A1085" s="28" t="n">
        <v>2200104</v>
      </c>
      <c r="B1085" s="59" t="inlineStr">
        <is>
          <t xml:space="preserve">      自然资源规划及管理</t>
        </is>
      </c>
      <c r="C1085" s="78" t="n">
        <v>198.58</v>
      </c>
      <c r="D1085" s="79" t="n">
        <v>266.52</v>
      </c>
      <c r="E1085" s="75">
        <f>IFERROR(D1085/C1085*100,0)</f>
        <v/>
      </c>
    </row>
    <row r="1086" customFormat="1" s="1">
      <c r="A1086" s="28" t="n">
        <v>2200106</v>
      </c>
      <c r="B1086" s="59" t="inlineStr">
        <is>
          <t xml:space="preserve">      自然资源利用与保护</t>
        </is>
      </c>
      <c r="C1086" s="78" t="n">
        <v>1076.44</v>
      </c>
      <c r="D1086" s="79" t="n">
        <v>1088.26</v>
      </c>
      <c r="E1086" s="75">
        <f>IFERROR(D1086/C1086*100,0)</f>
        <v/>
      </c>
    </row>
    <row r="1087" ht="27" customFormat="1" customHeight="1" s="1">
      <c r="A1087" s="28" t="n">
        <v>2200107</v>
      </c>
      <c r="B1087" s="59" t="inlineStr">
        <is>
          <t xml:space="preserve">      自然资源社会公益服务</t>
        </is>
      </c>
      <c r="C1087" s="78" t="n"/>
      <c r="D1087" s="79" t="n"/>
      <c r="E1087" s="75">
        <f>IFERROR(D1087/C1087*100,0)</f>
        <v/>
      </c>
    </row>
    <row r="1088" ht="27" customFormat="1" customHeight="1" s="1">
      <c r="A1088" s="28" t="n">
        <v>2200108</v>
      </c>
      <c r="B1088" s="59" t="inlineStr">
        <is>
          <t xml:space="preserve">      自然资源行业业务管理</t>
        </is>
      </c>
      <c r="C1088" s="78" t="n"/>
      <c r="D1088" s="79" t="n"/>
      <c r="E1088" s="75">
        <f>IFERROR(D1088/C1088*100,0)</f>
        <v/>
      </c>
    </row>
    <row r="1089" ht="27" customFormat="1" customHeight="1" s="1">
      <c r="A1089" s="28" t="n">
        <v>2200109</v>
      </c>
      <c r="B1089" s="59" t="inlineStr">
        <is>
          <t xml:space="preserve">      自然资源调查与确权登记</t>
        </is>
      </c>
      <c r="C1089" s="78" t="n">
        <v>1043.22</v>
      </c>
      <c r="D1089" s="79" t="n">
        <v>63.5</v>
      </c>
      <c r="E1089" s="75">
        <f>IFERROR(D1089/C1089*100,0)</f>
        <v/>
      </c>
    </row>
    <row r="1090" customFormat="1" s="1">
      <c r="A1090" s="28" t="n">
        <v>2200112</v>
      </c>
      <c r="B1090" s="59" t="inlineStr">
        <is>
          <t xml:space="preserve">      土地资源储备支出</t>
        </is>
      </c>
      <c r="C1090" s="78" t="n"/>
      <c r="D1090" s="79" t="n"/>
      <c r="E1090" s="75">
        <f>IFERROR(D1090/C1090*100,0)</f>
        <v/>
      </c>
    </row>
    <row r="1091" ht="27" customFormat="1" customHeight="1" s="1">
      <c r="A1091" s="28" t="n">
        <v>2200113</v>
      </c>
      <c r="B1091" s="59" t="inlineStr">
        <is>
          <t xml:space="preserve">      地质矿产资源与环境调查</t>
        </is>
      </c>
      <c r="C1091" s="78" t="n"/>
      <c r="D1091" s="79" t="n"/>
      <c r="E1091" s="75">
        <f>IFERROR(D1091/C1091*100,0)</f>
        <v/>
      </c>
    </row>
    <row r="1092" ht="27" customFormat="1" customHeight="1" s="1">
      <c r="A1092" s="28" t="n">
        <v>2200114</v>
      </c>
      <c r="B1092" s="59" t="inlineStr">
        <is>
          <t xml:space="preserve">      地质勘查与矿产资源管理</t>
        </is>
      </c>
      <c r="C1092" s="78" t="n">
        <v>11.09</v>
      </c>
      <c r="D1092" s="79" t="n">
        <v>69.84999999999999</v>
      </c>
      <c r="E1092" s="75">
        <f>IFERROR(D1092/C1092*100,0)</f>
        <v/>
      </c>
    </row>
    <row r="1093" ht="27" customFormat="1" customHeight="1" s="1">
      <c r="A1093" s="28" t="n">
        <v>2200115</v>
      </c>
      <c r="B1093" s="59" t="inlineStr">
        <is>
          <t xml:space="preserve">      地质转产项目财政贴息</t>
        </is>
      </c>
      <c r="C1093" s="78" t="n"/>
      <c r="D1093" s="79" t="n"/>
      <c r="E1093" s="75">
        <f>IFERROR(D1093/C1093*100,0)</f>
        <v/>
      </c>
    </row>
    <row r="1094" customFormat="1" s="1">
      <c r="A1094" s="28" t="n">
        <v>2200116</v>
      </c>
      <c r="B1094" s="59" t="inlineStr">
        <is>
          <t xml:space="preserve">      国外风险勘查</t>
        </is>
      </c>
      <c r="C1094" s="78" t="n"/>
      <c r="D1094" s="79" t="n"/>
      <c r="E1094" s="75">
        <f>IFERROR(D1094/C1094*100,0)</f>
        <v/>
      </c>
    </row>
    <row r="1095" ht="27" customFormat="1" customHeight="1" s="1">
      <c r="A1095" s="28" t="n">
        <v>2200119</v>
      </c>
      <c r="B1095" s="59" t="inlineStr">
        <is>
          <t xml:space="preserve">      地质勘查基金（周转金）支出</t>
        </is>
      </c>
      <c r="C1095" s="78" t="n"/>
      <c r="D1095" s="79" t="n"/>
      <c r="E1095" s="75">
        <f>IFERROR(D1095/C1095*100,0)</f>
        <v/>
      </c>
    </row>
    <row r="1096" customFormat="1" s="1">
      <c r="A1096" s="28" t="n">
        <v>2200120</v>
      </c>
      <c r="B1096" s="59" t="inlineStr">
        <is>
          <t xml:space="preserve">      海域与海岛管理</t>
        </is>
      </c>
      <c r="C1096" s="78" t="n"/>
      <c r="D1096" s="79" t="n"/>
      <c r="E1096" s="75">
        <f>IFERROR(D1096/C1096*100,0)</f>
        <v/>
      </c>
    </row>
    <row r="1097" ht="27" customFormat="1" customHeight="1" s="1">
      <c r="A1097" s="28" t="n">
        <v>2200121</v>
      </c>
      <c r="B1097" s="59" t="inlineStr">
        <is>
          <t xml:space="preserve">      自然资源国际合作与海洋权益维护</t>
        </is>
      </c>
      <c r="C1097" s="78" t="n"/>
      <c r="D1097" s="79" t="n"/>
      <c r="E1097" s="75">
        <f>IFERROR(D1097/C1097*100,0)</f>
        <v/>
      </c>
    </row>
    <row r="1098" customFormat="1" s="1">
      <c r="A1098" s="28" t="n">
        <v>2200122</v>
      </c>
      <c r="B1098" s="59" t="inlineStr">
        <is>
          <t xml:space="preserve">      自然资源卫星</t>
        </is>
      </c>
      <c r="C1098" s="78" t="n"/>
      <c r="D1098" s="79" t="n"/>
      <c r="E1098" s="75">
        <f>IFERROR(D1098/C1098*100,0)</f>
        <v/>
      </c>
    </row>
    <row r="1099" customFormat="1" s="1">
      <c r="A1099" s="28" t="n">
        <v>2200123</v>
      </c>
      <c r="B1099" s="59" t="inlineStr">
        <is>
          <t xml:space="preserve">      极地考察</t>
        </is>
      </c>
      <c r="C1099" s="78" t="n"/>
      <c r="D1099" s="79" t="n"/>
      <c r="E1099" s="75">
        <f>IFERROR(D1099/C1099*100,0)</f>
        <v/>
      </c>
    </row>
    <row r="1100" customFormat="1" s="1">
      <c r="A1100" s="28" t="n">
        <v>2200124</v>
      </c>
      <c r="B1100" s="59" t="inlineStr">
        <is>
          <t xml:space="preserve">      深海调查与资源开发</t>
        </is>
      </c>
      <c r="C1100" s="78" t="n"/>
      <c r="D1100" s="79" t="n"/>
      <c r="E1100" s="75">
        <f>IFERROR(D1100/C1100*100,0)</f>
        <v/>
      </c>
    </row>
    <row r="1101" customFormat="1" s="1">
      <c r="A1101" s="28" t="n">
        <v>2200125</v>
      </c>
      <c r="B1101" s="59" t="inlineStr">
        <is>
          <t xml:space="preserve">      海港航标维护</t>
        </is>
      </c>
      <c r="C1101" s="78" t="n"/>
      <c r="D1101" s="79" t="n"/>
      <c r="E1101" s="75">
        <f>IFERROR(D1101/C1101*100,0)</f>
        <v/>
      </c>
    </row>
    <row r="1102" customFormat="1" s="1">
      <c r="A1102" s="28" t="n">
        <v>2200126</v>
      </c>
      <c r="B1102" s="59" t="inlineStr">
        <is>
          <t xml:space="preserve">      海水淡化</t>
        </is>
      </c>
      <c r="C1102" s="78" t="n"/>
      <c r="D1102" s="79" t="n"/>
      <c r="E1102" s="75">
        <f>IFERROR(D1102/C1102*100,0)</f>
        <v/>
      </c>
    </row>
    <row r="1103" ht="27" customFormat="1" customHeight="1" s="1">
      <c r="A1103" s="28" t="n">
        <v>2200127</v>
      </c>
      <c r="B1103" s="59" t="inlineStr">
        <is>
          <t xml:space="preserve">      无居民海岛使用金支出</t>
        </is>
      </c>
      <c r="C1103" s="78" t="n"/>
      <c r="D1103" s="79" t="n"/>
      <c r="E1103" s="75">
        <f>IFERROR(D1103/C1103*100,0)</f>
        <v/>
      </c>
    </row>
    <row r="1104" ht="27" customFormat="1" customHeight="1" s="1">
      <c r="A1104" s="28" t="n">
        <v>2200128</v>
      </c>
      <c r="B1104" s="59" t="inlineStr">
        <is>
          <t xml:space="preserve">      海洋战略规划与预警监测</t>
        </is>
      </c>
      <c r="C1104" s="78" t="n"/>
      <c r="D1104" s="79" t="n"/>
      <c r="E1104" s="75">
        <f>IFERROR(D1104/C1104*100,0)</f>
        <v/>
      </c>
    </row>
    <row r="1105" ht="27" customFormat="1" customHeight="1" s="1">
      <c r="A1105" s="28" t="n">
        <v>2200129</v>
      </c>
      <c r="B1105" s="59" t="inlineStr">
        <is>
          <t xml:space="preserve">      基础测绘与地理信息监管</t>
        </is>
      </c>
      <c r="C1105" s="78" t="n"/>
      <c r="D1105" s="79" t="n"/>
      <c r="E1105" s="75">
        <f>IFERROR(D1105/C1105*100,0)</f>
        <v/>
      </c>
    </row>
    <row r="1106" customFormat="1" s="1">
      <c r="A1106" s="28" t="n">
        <v>2200150</v>
      </c>
      <c r="B1106" s="59" t="inlineStr">
        <is>
          <t xml:space="preserve">      事业运行</t>
        </is>
      </c>
      <c r="C1106" s="78" t="n"/>
      <c r="D1106" s="79" t="n"/>
      <c r="E1106" s="75">
        <f>IFERROR(D1106/C1106*100,0)</f>
        <v/>
      </c>
    </row>
    <row r="1107" ht="27" customFormat="1" customHeight="1" s="1">
      <c r="A1107" s="28" t="n">
        <v>2200199</v>
      </c>
      <c r="B1107" s="59" t="inlineStr">
        <is>
          <t xml:space="preserve">      其他自然资源事务支出</t>
        </is>
      </c>
      <c r="C1107" s="78" t="n">
        <v>153.91</v>
      </c>
      <c r="D1107" s="79" t="n">
        <v>1478.35</v>
      </c>
      <c r="E1107" s="75">
        <f>IFERROR(D1107/C1107*100,0)</f>
        <v/>
      </c>
    </row>
    <row r="1108" customFormat="1" s="1">
      <c r="A1108" s="22" t="n">
        <v>22005</v>
      </c>
      <c r="B1108" s="58" t="inlineStr">
        <is>
          <t xml:space="preserve">    气象事务</t>
        </is>
      </c>
      <c r="C1108" s="73">
        <f>SUM(C1109:C1122)</f>
        <v/>
      </c>
      <c r="D1108" s="74">
        <f>SUM(D1109:D1122)</f>
        <v/>
      </c>
      <c r="E1108" s="75">
        <f>IFERROR(D1108/C1108*100,0)</f>
        <v/>
      </c>
    </row>
    <row r="1109" customFormat="1" s="1">
      <c r="A1109" s="28" t="n">
        <v>2200501</v>
      </c>
      <c r="B1109" s="59" t="inlineStr">
        <is>
          <t xml:space="preserve">      行政运行</t>
        </is>
      </c>
      <c r="C1109" s="78" t="n"/>
      <c r="D1109" s="79" t="n"/>
      <c r="E1109" s="75">
        <f>IFERROR(D1109/C1109*100,0)</f>
        <v/>
      </c>
    </row>
    <row r="1110" customFormat="1" s="1">
      <c r="A1110" s="28" t="n">
        <v>2200502</v>
      </c>
      <c r="B1110" s="59" t="inlineStr">
        <is>
          <t xml:space="preserve">      一般行政管理事务</t>
        </is>
      </c>
      <c r="C1110" s="78" t="n"/>
      <c r="D1110" s="79" t="n"/>
      <c r="E1110" s="75">
        <f>IFERROR(D1110/C1110*100,0)</f>
        <v/>
      </c>
    </row>
    <row r="1111" customFormat="1" s="1">
      <c r="A1111" s="28" t="n">
        <v>2200503</v>
      </c>
      <c r="B1111" s="59" t="inlineStr">
        <is>
          <t xml:space="preserve">      机关服务</t>
        </is>
      </c>
      <c r="C1111" s="78" t="n"/>
      <c r="D1111" s="79" t="n"/>
      <c r="E1111" s="75">
        <f>IFERROR(D1111/C1111*100,0)</f>
        <v/>
      </c>
    </row>
    <row r="1112" customFormat="1" s="1">
      <c r="A1112" s="28" t="n">
        <v>2200504</v>
      </c>
      <c r="B1112" s="59" t="inlineStr">
        <is>
          <t xml:space="preserve">      气象事业机构</t>
        </is>
      </c>
      <c r="C1112" s="78" t="n">
        <v>35</v>
      </c>
      <c r="D1112" s="79" t="n"/>
      <c r="E1112" s="75">
        <f>IFERROR(D1112/C1112*100,0)</f>
        <v/>
      </c>
    </row>
    <row r="1113" customFormat="1" s="1">
      <c r="A1113" s="28" t="n">
        <v>2200506</v>
      </c>
      <c r="B1113" s="59" t="inlineStr">
        <is>
          <t xml:space="preserve">      气象探测</t>
        </is>
      </c>
      <c r="C1113" s="78" t="n"/>
      <c r="D1113" s="79" t="n"/>
      <c r="E1113" s="75">
        <f>IFERROR(D1113/C1113*100,0)</f>
        <v/>
      </c>
    </row>
    <row r="1114" customFormat="1" s="1">
      <c r="A1114" s="28" t="n">
        <v>2200507</v>
      </c>
      <c r="B1114" s="59" t="inlineStr">
        <is>
          <t xml:space="preserve">      气象信息传输及管理</t>
        </is>
      </c>
      <c r="C1114" s="78" t="n"/>
      <c r="D1114" s="79" t="n"/>
      <c r="E1114" s="75">
        <f>IFERROR(D1114/C1114*100,0)</f>
        <v/>
      </c>
    </row>
    <row r="1115" customFormat="1" s="1">
      <c r="A1115" s="28" t="n">
        <v>2200508</v>
      </c>
      <c r="B1115" s="59" t="inlineStr">
        <is>
          <t xml:space="preserve">      气象预报预测</t>
        </is>
      </c>
      <c r="C1115" s="78" t="n"/>
      <c r="D1115" s="79" t="n"/>
      <c r="E1115" s="75">
        <f>IFERROR(D1115/C1115*100,0)</f>
        <v/>
      </c>
    </row>
    <row r="1116" customFormat="1" s="1">
      <c r="A1116" s="28" t="n">
        <v>2200509</v>
      </c>
      <c r="B1116" s="59" t="inlineStr">
        <is>
          <t xml:space="preserve">      气象服务</t>
        </is>
      </c>
      <c r="C1116" s="78" t="n"/>
      <c r="D1116" s="79" t="n"/>
      <c r="E1116" s="75">
        <f>IFERROR(D1116/C1116*100,0)</f>
        <v/>
      </c>
    </row>
    <row r="1117" customFormat="1" s="1">
      <c r="A1117" s="28" t="n">
        <v>2200510</v>
      </c>
      <c r="B1117" s="59" t="inlineStr">
        <is>
          <t xml:space="preserve">      气象装备保障维护</t>
        </is>
      </c>
      <c r="C1117" s="78" t="n"/>
      <c r="D1117" s="79" t="n"/>
      <c r="E1117" s="75">
        <f>IFERROR(D1117/C1117*100,0)</f>
        <v/>
      </c>
    </row>
    <row r="1118" ht="27" customFormat="1" customHeight="1" s="1">
      <c r="A1118" s="28" t="n">
        <v>2200511</v>
      </c>
      <c r="B1118" s="59" t="inlineStr">
        <is>
          <t xml:space="preserve">      气象基础设施建设与维修</t>
        </is>
      </c>
      <c r="C1118" s="78" t="n"/>
      <c r="D1118" s="79" t="n"/>
      <c r="E1118" s="75">
        <f>IFERROR(D1118/C1118*100,0)</f>
        <v/>
      </c>
    </row>
    <row r="1119" customFormat="1" s="1">
      <c r="A1119" s="28" t="n">
        <v>2200512</v>
      </c>
      <c r="B1119" s="59" t="inlineStr">
        <is>
          <t xml:space="preserve">      气象卫星</t>
        </is>
      </c>
      <c r="C1119" s="78" t="n"/>
      <c r="D1119" s="79" t="n"/>
      <c r="E1119" s="75">
        <f>IFERROR(D1119/C1119*100,0)</f>
        <v/>
      </c>
    </row>
    <row r="1120" customFormat="1" s="1">
      <c r="A1120" s="28" t="n">
        <v>2200513</v>
      </c>
      <c r="B1120" s="59" t="inlineStr">
        <is>
          <t xml:space="preserve">      气象法规与标准</t>
        </is>
      </c>
      <c r="C1120" s="78" t="n"/>
      <c r="D1120" s="79" t="n"/>
      <c r="E1120" s="75">
        <f>IFERROR(D1120/C1120*100,0)</f>
        <v/>
      </c>
    </row>
    <row r="1121" customFormat="1" s="1">
      <c r="A1121" s="28" t="n">
        <v>2200514</v>
      </c>
      <c r="B1121" s="59" t="inlineStr">
        <is>
          <t xml:space="preserve">      气象资金审计稽查</t>
        </is>
      </c>
      <c r="C1121" s="78" t="n"/>
      <c r="D1121" s="79" t="n"/>
      <c r="E1121" s="75">
        <f>IFERROR(D1121/C1121*100,0)</f>
        <v/>
      </c>
    </row>
    <row r="1122" customFormat="1" s="1">
      <c r="A1122" s="28" t="n">
        <v>2200599</v>
      </c>
      <c r="B1122" s="59" t="inlineStr">
        <is>
          <t xml:space="preserve">      其他气象事务支出</t>
        </is>
      </c>
      <c r="C1122" s="78" t="n">
        <v>299.25</v>
      </c>
      <c r="D1122" s="79" t="n">
        <v>208.67</v>
      </c>
      <c r="E1122" s="75">
        <f>IFERROR(D1122/C1122*100,0)</f>
        <v/>
      </c>
    </row>
    <row r="1123" ht="27" customFormat="1" customHeight="1" s="1">
      <c r="A1123" s="22" t="n">
        <v>22099</v>
      </c>
      <c r="B1123" s="58" t="inlineStr">
        <is>
          <t xml:space="preserve">    其他自然资源海洋气象等支出</t>
        </is>
      </c>
      <c r="C1123" s="73" t="n"/>
      <c r="D1123" s="74" t="n"/>
      <c r="E1123" s="75">
        <f>IFERROR(D1123/C1123*100,0)</f>
        <v/>
      </c>
    </row>
    <row r="1124" customFormat="1" s="1">
      <c r="A1124" s="22" t="n">
        <v>221</v>
      </c>
      <c r="B1124" s="58" t="inlineStr">
        <is>
          <t>住房保障支出</t>
        </is>
      </c>
      <c r="C1124" s="73">
        <f>C1125+C1136+C1140</f>
        <v/>
      </c>
      <c r="D1124" s="74">
        <f>D1125+D1136+D1140</f>
        <v/>
      </c>
      <c r="E1124" s="75">
        <f>IFERROR(D1124/C1124*100,0)</f>
        <v/>
      </c>
    </row>
    <row r="1125" customFormat="1" s="1">
      <c r="A1125" s="22" t="n">
        <v>22101</v>
      </c>
      <c r="B1125" s="58" t="inlineStr">
        <is>
          <t xml:space="preserve">    保障性安居工程支出</t>
        </is>
      </c>
      <c r="C1125" s="73">
        <f>SUM(C1126:C1135)</f>
        <v/>
      </c>
      <c r="D1125" s="74">
        <f>SUM(D1126:D1135)</f>
        <v/>
      </c>
      <c r="E1125" s="75">
        <f>IFERROR(D1125/C1125*100,0)</f>
        <v/>
      </c>
    </row>
    <row r="1126" customFormat="1" s="1">
      <c r="A1126" s="28" t="n">
        <v>2210101</v>
      </c>
      <c r="B1126" s="59" t="inlineStr">
        <is>
          <t xml:space="preserve">      廉租住房</t>
        </is>
      </c>
      <c r="C1126" s="78" t="n"/>
      <c r="D1126" s="79" t="n"/>
      <c r="E1126" s="75">
        <f>IFERROR(D1126/C1126*100,0)</f>
        <v/>
      </c>
    </row>
    <row r="1127" customFormat="1" s="1">
      <c r="A1127" s="28" t="n">
        <v>2210102</v>
      </c>
      <c r="B1127" s="59" t="inlineStr">
        <is>
          <t xml:space="preserve">      沉陷区治理</t>
        </is>
      </c>
      <c r="C1127" s="78" t="n"/>
      <c r="D1127" s="79" t="n"/>
      <c r="E1127" s="75">
        <f>IFERROR(D1127/C1127*100,0)</f>
        <v/>
      </c>
    </row>
    <row r="1128" customFormat="1" s="1">
      <c r="A1128" s="28" t="n">
        <v>2210103</v>
      </c>
      <c r="B1128" s="59" t="inlineStr">
        <is>
          <t xml:space="preserve">      棚户区改造</t>
        </is>
      </c>
      <c r="C1128" s="78" t="n">
        <v>23659.32</v>
      </c>
      <c r="D1128" s="79" t="n">
        <v>18094.84</v>
      </c>
      <c r="E1128" s="75">
        <f>IFERROR(D1128/C1128*100,0)</f>
        <v/>
      </c>
    </row>
    <row r="1129" ht="27" customFormat="1" customHeight="1" s="1">
      <c r="A1129" s="28" t="n">
        <v>2210104</v>
      </c>
      <c r="B1129" s="59" t="inlineStr">
        <is>
          <t xml:space="preserve">      少数民族地区游牧民定居工程</t>
        </is>
      </c>
      <c r="C1129" s="78" t="n"/>
      <c r="D1129" s="79" t="n"/>
      <c r="E1129" s="75">
        <f>IFERROR(D1129/C1129*100,0)</f>
        <v/>
      </c>
    </row>
    <row r="1130" customFormat="1" s="1">
      <c r="A1130" s="28" t="n">
        <v>2210105</v>
      </c>
      <c r="B1130" s="59" t="inlineStr">
        <is>
          <t xml:space="preserve">      农村危房改造</t>
        </is>
      </c>
      <c r="C1130" s="78" t="n">
        <v>1065.17</v>
      </c>
      <c r="D1130" s="79" t="n">
        <v>7749.7</v>
      </c>
      <c r="E1130" s="75">
        <f>IFERROR(D1130/C1130*100,0)</f>
        <v/>
      </c>
    </row>
    <row r="1131" customFormat="1" s="1">
      <c r="A1131" s="28" t="n">
        <v>2210106</v>
      </c>
      <c r="B1131" s="59" t="inlineStr">
        <is>
          <t xml:space="preserve">      公共租赁住房</t>
        </is>
      </c>
      <c r="C1131" s="78" t="n"/>
      <c r="D1131" s="79" t="n"/>
      <c r="E1131" s="75">
        <f>IFERROR(D1131/C1131*100,0)</f>
        <v/>
      </c>
    </row>
    <row r="1132" customFormat="1" s="1">
      <c r="A1132" s="28" t="n">
        <v>2210107</v>
      </c>
      <c r="B1132" s="59" t="inlineStr">
        <is>
          <t xml:space="preserve">      保障性住房租金补贴</t>
        </is>
      </c>
      <c r="C1132" s="78" t="n">
        <v>236.21</v>
      </c>
      <c r="D1132" s="79" t="n">
        <v>46.63</v>
      </c>
      <c r="E1132" s="75">
        <f>IFERROR(D1132/C1132*100,0)</f>
        <v/>
      </c>
    </row>
    <row r="1133" customFormat="1" s="1">
      <c r="A1133" s="28" t="n">
        <v>2210108</v>
      </c>
      <c r="B1133" s="59" t="inlineStr">
        <is>
          <t xml:space="preserve">      老旧小区改造</t>
        </is>
      </c>
      <c r="C1133" s="78" t="n">
        <v>324.42</v>
      </c>
      <c r="D1133" s="79" t="n">
        <v>2256</v>
      </c>
      <c r="E1133" s="75">
        <f>IFERROR(D1133/C1133*100,0)</f>
        <v/>
      </c>
    </row>
    <row r="1134" customFormat="1" s="1">
      <c r="A1134" s="28" t="n">
        <v>2210109</v>
      </c>
      <c r="B1134" s="59" t="inlineStr">
        <is>
          <t xml:space="preserve">      住房租赁市场发展</t>
        </is>
      </c>
      <c r="C1134" s="78" t="n"/>
      <c r="D1134" s="79" t="n"/>
      <c r="E1134" s="75">
        <f>IFERROR(D1134/C1134*100,0)</f>
        <v/>
      </c>
    </row>
    <row r="1135" ht="27" customFormat="1" customHeight="1" s="1">
      <c r="A1135" s="28" t="n">
        <v>2210199</v>
      </c>
      <c r="B1135" s="59" t="inlineStr">
        <is>
          <t xml:space="preserve">      其他保障性安居工程支出</t>
        </is>
      </c>
      <c r="C1135" s="78" t="n">
        <v>12.56</v>
      </c>
      <c r="D1135" s="79" t="n">
        <v>37.44</v>
      </c>
      <c r="E1135" s="75">
        <f>IFERROR(D1135/C1135*100,0)</f>
        <v/>
      </c>
    </row>
    <row r="1136" customFormat="1" s="1">
      <c r="A1136" s="22" t="n">
        <v>22102</v>
      </c>
      <c r="B1136" s="58" t="inlineStr">
        <is>
          <t xml:space="preserve">    住房改革支出</t>
        </is>
      </c>
      <c r="C1136" s="73">
        <f>SUM(C1137:C1139)</f>
        <v/>
      </c>
      <c r="D1136" s="74">
        <f>SUM(D1137:D1139)</f>
        <v/>
      </c>
      <c r="E1136" s="75">
        <f>IFERROR(D1136/C1136*100,0)</f>
        <v/>
      </c>
    </row>
    <row r="1137" customFormat="1" s="1">
      <c r="A1137" s="28" t="n">
        <v>2210201</v>
      </c>
      <c r="B1137" s="59" t="inlineStr">
        <is>
          <t xml:space="preserve">      住房公积金</t>
        </is>
      </c>
      <c r="C1137" s="78" t="n">
        <v>8790.01</v>
      </c>
      <c r="D1137" s="79" t="n">
        <v>9356.799999999999</v>
      </c>
      <c r="E1137" s="75">
        <f>IFERROR(D1137/C1137*100,0)</f>
        <v/>
      </c>
    </row>
    <row r="1138" customFormat="1" s="1">
      <c r="A1138" s="28" t="n">
        <v>2210202</v>
      </c>
      <c r="B1138" s="59" t="inlineStr">
        <is>
          <t xml:space="preserve">      提租补贴</t>
        </is>
      </c>
      <c r="C1138" s="78" t="n"/>
      <c r="D1138" s="79" t="n"/>
      <c r="E1138" s="75">
        <f>IFERROR(D1138/C1138*100,0)</f>
        <v/>
      </c>
    </row>
    <row r="1139" customFormat="1" s="1">
      <c r="A1139" s="28" t="n">
        <v>2210203</v>
      </c>
      <c r="B1139" s="59" t="inlineStr">
        <is>
          <t xml:space="preserve">      购房补贴</t>
        </is>
      </c>
      <c r="C1139" s="78" t="n"/>
      <c r="D1139" s="79" t="n"/>
      <c r="E1139" s="75">
        <f>IFERROR(D1139/C1139*100,0)</f>
        <v/>
      </c>
    </row>
    <row r="1140" customFormat="1" s="1">
      <c r="A1140" s="22" t="n">
        <v>22103</v>
      </c>
      <c r="B1140" s="58" t="inlineStr">
        <is>
          <t xml:space="preserve">    城乡社区住宅</t>
        </is>
      </c>
      <c r="C1140" s="73">
        <f>SUM(C1141:C1143)</f>
        <v/>
      </c>
      <c r="D1140" s="74">
        <f>SUM(D1141:D1143)</f>
        <v/>
      </c>
      <c r="E1140" s="75">
        <f>IFERROR(D1140/C1140*100,0)</f>
        <v/>
      </c>
    </row>
    <row r="1141" ht="27" customFormat="1" customHeight="1" s="1">
      <c r="A1141" s="28" t="n">
        <v>2210301</v>
      </c>
      <c r="B1141" s="59" t="inlineStr">
        <is>
          <t xml:space="preserve">      公有住房建设和维修改造支出</t>
        </is>
      </c>
      <c r="C1141" s="78" t="n"/>
      <c r="D1141" s="79" t="n"/>
      <c r="E1141" s="75">
        <f>IFERROR(D1141/C1141*100,0)</f>
        <v/>
      </c>
    </row>
    <row r="1142" customFormat="1" s="1">
      <c r="A1142" s="28" t="n">
        <v>2210302</v>
      </c>
      <c r="B1142" s="59" t="inlineStr">
        <is>
          <t xml:space="preserve">      住房公积金管理</t>
        </is>
      </c>
      <c r="C1142" s="78" t="n"/>
      <c r="D1142" s="79" t="n"/>
      <c r="E1142" s="75">
        <f>IFERROR(D1142/C1142*100,0)</f>
        <v/>
      </c>
    </row>
    <row r="1143" ht="27" customFormat="1" customHeight="1" s="1">
      <c r="A1143" s="28" t="n">
        <v>2210399</v>
      </c>
      <c r="B1143" s="59" t="inlineStr">
        <is>
          <t xml:space="preserve">      其他城乡社区住宅支出</t>
        </is>
      </c>
      <c r="C1143" s="78" t="n"/>
      <c r="D1143" s="79" t="n"/>
      <c r="E1143" s="75">
        <f>IFERROR(D1143/C1143*100,0)</f>
        <v/>
      </c>
    </row>
    <row r="1144" customFormat="1" s="1">
      <c r="A1144" s="22" t="n">
        <v>222</v>
      </c>
      <c r="B1144" s="58" t="inlineStr">
        <is>
          <t>粮油物资储备支出</t>
        </is>
      </c>
      <c r="C1144" s="73">
        <f>C1145+C1163+C1169+C1175</f>
        <v/>
      </c>
      <c r="D1144" s="74">
        <f>D1145+D1163+D1169+D1175</f>
        <v/>
      </c>
      <c r="E1144" s="75">
        <f>IFERROR(D1144/C1144*100,0)</f>
        <v/>
      </c>
    </row>
    <row r="1145" customFormat="1" s="1">
      <c r="A1145" s="22" t="n">
        <v>22201</v>
      </c>
      <c r="B1145" s="58" t="inlineStr">
        <is>
          <t xml:space="preserve">    粮油物资事务</t>
        </is>
      </c>
      <c r="C1145" s="73">
        <f>SUM(C1146:C1162)</f>
        <v/>
      </c>
      <c r="D1145" s="74">
        <f>SUM(D1146:D1162)</f>
        <v/>
      </c>
      <c r="E1145" s="75">
        <f>IFERROR(D1145/C1145*100,0)</f>
        <v/>
      </c>
    </row>
    <row r="1146" customFormat="1" s="1">
      <c r="A1146" s="28" t="n">
        <v>2220101</v>
      </c>
      <c r="B1146" s="59" t="inlineStr">
        <is>
          <t xml:space="preserve">      行政运行</t>
        </is>
      </c>
      <c r="C1146" s="78" t="n">
        <v>1049.73</v>
      </c>
      <c r="D1146" s="79" t="n">
        <v>25.17</v>
      </c>
      <c r="E1146" s="75">
        <f>IFERROR(D1146/C1146*100,0)</f>
        <v/>
      </c>
    </row>
    <row r="1147" customFormat="1" s="1">
      <c r="A1147" s="28" t="n">
        <v>2220102</v>
      </c>
      <c r="B1147" s="59" t="inlineStr">
        <is>
          <t xml:space="preserve">      一般行政管理事务</t>
        </is>
      </c>
      <c r="C1147" s="78" t="n"/>
      <c r="D1147" s="79" t="n"/>
      <c r="E1147" s="75">
        <f>IFERROR(D1147/C1147*100,0)</f>
        <v/>
      </c>
    </row>
    <row r="1148" customFormat="1" s="1">
      <c r="A1148" s="28" t="n">
        <v>2220103</v>
      </c>
      <c r="B1148" s="59" t="inlineStr">
        <is>
          <t xml:space="preserve">      机关服务</t>
        </is>
      </c>
      <c r="C1148" s="78" t="n"/>
      <c r="D1148" s="79" t="n"/>
      <c r="E1148" s="75">
        <f>IFERROR(D1148/C1148*100,0)</f>
        <v/>
      </c>
    </row>
    <row r="1149" customFormat="1" s="1">
      <c r="A1149" s="28" t="n">
        <v>2220104</v>
      </c>
      <c r="B1149" s="59" t="inlineStr">
        <is>
          <t xml:space="preserve">      财务与审计支出</t>
        </is>
      </c>
      <c r="C1149" s="78" t="n"/>
      <c r="D1149" s="79" t="n"/>
      <c r="E1149" s="75">
        <f>IFERROR(D1149/C1149*100,0)</f>
        <v/>
      </c>
    </row>
    <row r="1150" customFormat="1" s="1">
      <c r="A1150" s="28" t="n">
        <v>2220105</v>
      </c>
      <c r="B1150" s="59" t="inlineStr">
        <is>
          <t xml:space="preserve">      信息统计</t>
        </is>
      </c>
      <c r="C1150" s="78" t="n"/>
      <c r="D1150" s="79" t="n"/>
      <c r="E1150" s="75">
        <f>IFERROR(D1150/C1150*100,0)</f>
        <v/>
      </c>
    </row>
    <row r="1151" customFormat="1" s="1">
      <c r="A1151" s="28" t="n">
        <v>2220106</v>
      </c>
      <c r="B1151" s="59" t="inlineStr">
        <is>
          <t xml:space="preserve">      专项业务活动</t>
        </is>
      </c>
      <c r="C1151" s="78" t="n"/>
      <c r="D1151" s="79" t="n"/>
      <c r="E1151" s="75">
        <f>IFERROR(D1151/C1151*100,0)</f>
        <v/>
      </c>
    </row>
    <row r="1152" customFormat="1" s="1">
      <c r="A1152" s="28" t="n">
        <v>2220107</v>
      </c>
      <c r="B1152" s="59" t="inlineStr">
        <is>
          <t xml:space="preserve">      国家粮油差价补贴</t>
        </is>
      </c>
      <c r="C1152" s="78" t="n"/>
      <c r="D1152" s="79" t="n"/>
      <c r="E1152" s="75">
        <f>IFERROR(D1152/C1152*100,0)</f>
        <v/>
      </c>
    </row>
    <row r="1153" ht="27" customFormat="1" customHeight="1" s="1">
      <c r="A1153" s="28" t="n">
        <v>2220112</v>
      </c>
      <c r="B1153" s="59" t="inlineStr">
        <is>
          <t xml:space="preserve">      粮食财务挂账利息补贴</t>
        </is>
      </c>
      <c r="C1153" s="78" t="n"/>
      <c r="D1153" s="79" t="n"/>
      <c r="E1153" s="75">
        <f>IFERROR(D1153/C1153*100,0)</f>
        <v/>
      </c>
    </row>
    <row r="1154" customFormat="1" s="1">
      <c r="A1154" s="28" t="n">
        <v>2220113</v>
      </c>
      <c r="B1154" s="59" t="inlineStr">
        <is>
          <t xml:space="preserve">      粮食财务挂账消化款</t>
        </is>
      </c>
      <c r="C1154" s="78" t="n"/>
      <c r="D1154" s="79" t="n"/>
      <c r="E1154" s="75">
        <f>IFERROR(D1154/C1154*100,0)</f>
        <v/>
      </c>
    </row>
    <row r="1155" customFormat="1" s="1">
      <c r="A1155" s="28" t="n">
        <v>2220114</v>
      </c>
      <c r="B1155" s="59" t="inlineStr">
        <is>
          <t xml:space="preserve">      处理陈化粮补贴</t>
        </is>
      </c>
      <c r="C1155" s="78" t="n"/>
      <c r="D1155" s="79" t="n"/>
      <c r="E1155" s="75">
        <f>IFERROR(D1155/C1155*100,0)</f>
        <v/>
      </c>
    </row>
    <row r="1156" customFormat="1" s="1">
      <c r="A1156" s="28" t="n">
        <v>2220115</v>
      </c>
      <c r="B1156" s="59" t="inlineStr">
        <is>
          <t xml:space="preserve">      粮食风险基金</t>
        </is>
      </c>
      <c r="C1156" s="78" t="n"/>
      <c r="D1156" s="79" t="n"/>
      <c r="E1156" s="75">
        <f>IFERROR(D1156/C1156*100,0)</f>
        <v/>
      </c>
    </row>
    <row r="1157" ht="27" customFormat="1" customHeight="1" s="1">
      <c r="A1157" s="28" t="n">
        <v>2220118</v>
      </c>
      <c r="B1157" s="59" t="inlineStr">
        <is>
          <t xml:space="preserve">      粮油市场调控专项资金</t>
        </is>
      </c>
      <c r="C1157" s="78" t="n"/>
      <c r="D1157" s="79" t="n"/>
      <c r="E1157" s="75">
        <f>IFERROR(D1157/C1157*100,0)</f>
        <v/>
      </c>
    </row>
    <row r="1158" customFormat="1" s="1">
      <c r="A1158" s="28" t="n">
        <v>2220119</v>
      </c>
      <c r="B1158" s="59" t="inlineStr">
        <is>
          <t xml:space="preserve">      设施建设</t>
        </is>
      </c>
      <c r="C1158" s="78" t="n"/>
      <c r="D1158" s="79" t="n"/>
      <c r="E1158" s="75">
        <f>IFERROR(D1158/C1158*100,0)</f>
        <v/>
      </c>
    </row>
    <row r="1159" customFormat="1" s="1">
      <c r="A1159" s="28" t="n">
        <v>2220120</v>
      </c>
      <c r="B1159" s="59" t="inlineStr">
        <is>
          <t xml:space="preserve">      设施安全</t>
        </is>
      </c>
      <c r="C1159" s="78" t="n"/>
      <c r="D1159" s="79" t="n"/>
      <c r="E1159" s="75">
        <f>IFERROR(D1159/C1159*100,0)</f>
        <v/>
      </c>
    </row>
    <row r="1160" customFormat="1" s="1">
      <c r="A1160" s="28" t="n">
        <v>2220121</v>
      </c>
      <c r="B1160" s="59" t="inlineStr">
        <is>
          <t xml:space="preserve">      物资保管保养</t>
        </is>
      </c>
      <c r="C1160" s="78" t="n"/>
      <c r="D1160" s="79" t="n"/>
      <c r="E1160" s="75">
        <f>IFERROR(D1160/C1160*100,0)</f>
        <v/>
      </c>
    </row>
    <row r="1161" customFormat="1" s="1">
      <c r="A1161" s="28" t="n">
        <v>2220150</v>
      </c>
      <c r="B1161" s="59" t="inlineStr">
        <is>
          <t xml:space="preserve">      事业运行</t>
        </is>
      </c>
      <c r="C1161" s="78" t="n">
        <v>12.54</v>
      </c>
      <c r="D1161" s="79" t="n">
        <v>2.1</v>
      </c>
      <c r="E1161" s="75">
        <f>IFERROR(D1161/C1161*100,0)</f>
        <v/>
      </c>
    </row>
    <row r="1162" ht="27" customFormat="1" customHeight="1" s="1">
      <c r="A1162" s="28" t="n">
        <v>2220199</v>
      </c>
      <c r="B1162" s="59" t="inlineStr">
        <is>
          <t xml:space="preserve">      其他粮油物资事务支出</t>
        </is>
      </c>
      <c r="C1162" s="78" t="n">
        <v>1089.68</v>
      </c>
      <c r="D1162" s="79" t="n">
        <v>624</v>
      </c>
      <c r="E1162" s="75">
        <f>IFERROR(D1162/C1162*100,0)</f>
        <v/>
      </c>
    </row>
    <row r="1163" customFormat="1" s="1">
      <c r="A1163" s="22" t="n">
        <v>22203</v>
      </c>
      <c r="B1163" s="58" t="inlineStr">
        <is>
          <t xml:space="preserve">    能源储备</t>
        </is>
      </c>
      <c r="C1163" s="73">
        <f>SUM(C1164:C1168)</f>
        <v/>
      </c>
      <c r="D1163" s="74">
        <f>SUM(D1164:D1168)</f>
        <v/>
      </c>
      <c r="E1163" s="75">
        <f>IFERROR(D1163/C1163*100,0)</f>
        <v/>
      </c>
    </row>
    <row r="1164" customFormat="1" s="1">
      <c r="A1164" s="28" t="n">
        <v>2220301</v>
      </c>
      <c r="B1164" s="59" t="inlineStr">
        <is>
          <t xml:space="preserve">      石油储备</t>
        </is>
      </c>
      <c r="C1164" s="78" t="n"/>
      <c r="D1164" s="79" t="n"/>
      <c r="E1164" s="75">
        <f>IFERROR(D1164/C1164*100,0)</f>
        <v/>
      </c>
    </row>
    <row r="1165" customFormat="1" s="1">
      <c r="A1165" s="28" t="n">
        <v>2220303</v>
      </c>
      <c r="B1165" s="59" t="inlineStr">
        <is>
          <t xml:space="preserve">      天然铀能源储备</t>
        </is>
      </c>
      <c r="C1165" s="78" t="n"/>
      <c r="D1165" s="79" t="n"/>
      <c r="E1165" s="75">
        <f>IFERROR(D1165/C1165*100,0)</f>
        <v/>
      </c>
    </row>
    <row r="1166" customFormat="1" s="1">
      <c r="A1166" s="28" t="n">
        <v>2220304</v>
      </c>
      <c r="B1166" s="59" t="inlineStr">
        <is>
          <t xml:space="preserve">      煤炭储备</t>
        </is>
      </c>
      <c r="C1166" s="78" t="n"/>
      <c r="D1166" s="79" t="n"/>
      <c r="E1166" s="75">
        <f>IFERROR(D1166/C1166*100,0)</f>
        <v/>
      </c>
    </row>
    <row r="1167" customFormat="1" s="1">
      <c r="A1167" s="28" t="n">
        <v>2220305</v>
      </c>
      <c r="B1167" s="59" t="inlineStr">
        <is>
          <t xml:space="preserve">      成品油储备</t>
        </is>
      </c>
      <c r="C1167" s="78" t="n"/>
      <c r="D1167" s="79" t="n"/>
      <c r="E1167" s="75">
        <f>IFERROR(D1167/C1167*100,0)</f>
        <v/>
      </c>
    </row>
    <row r="1168" customFormat="1" s="1">
      <c r="A1168" s="28" t="n">
        <v>2220399</v>
      </c>
      <c r="B1168" s="59" t="inlineStr">
        <is>
          <t xml:space="preserve">      其他能源储备支出</t>
        </is>
      </c>
      <c r="C1168" s="78" t="n"/>
      <c r="D1168" s="79" t="n"/>
      <c r="E1168" s="75">
        <f>IFERROR(D1168/C1168*100,0)</f>
        <v/>
      </c>
    </row>
    <row r="1169" customFormat="1" s="1">
      <c r="A1169" s="22" t="n">
        <v>22204</v>
      </c>
      <c r="B1169" s="58" t="inlineStr">
        <is>
          <t xml:space="preserve">    粮油储备</t>
        </is>
      </c>
      <c r="C1169" s="73">
        <f>SUM(C1170:C1174)</f>
        <v/>
      </c>
      <c r="D1169" s="74">
        <f>SUM(D1170:D1174)</f>
        <v/>
      </c>
      <c r="E1169" s="75">
        <f>IFERROR(D1169/C1169*100,0)</f>
        <v/>
      </c>
    </row>
    <row r="1170" customFormat="1" s="1">
      <c r="A1170" s="28" t="n">
        <v>2220401</v>
      </c>
      <c r="B1170" s="59" t="inlineStr">
        <is>
          <t xml:space="preserve">      储备粮油补贴</t>
        </is>
      </c>
      <c r="C1170" s="78" t="n"/>
      <c r="D1170" s="79" t="n"/>
      <c r="E1170" s="75">
        <f>IFERROR(D1170/C1170*100,0)</f>
        <v/>
      </c>
    </row>
    <row r="1171" customFormat="1" s="1">
      <c r="A1171" s="28" t="n">
        <v>2220402</v>
      </c>
      <c r="B1171" s="59" t="inlineStr">
        <is>
          <t xml:space="preserve">      储备粮油差价补贴</t>
        </is>
      </c>
      <c r="C1171" s="78" t="n"/>
      <c r="D1171" s="79" t="n"/>
      <c r="E1171" s="75">
        <f>IFERROR(D1171/C1171*100,0)</f>
        <v/>
      </c>
    </row>
    <row r="1172" customFormat="1" s="1">
      <c r="A1172" s="28" t="n">
        <v>2220403</v>
      </c>
      <c r="B1172" s="59" t="inlineStr">
        <is>
          <t xml:space="preserve">      储备粮（油）库建设</t>
        </is>
      </c>
      <c r="C1172" s="78" t="n"/>
      <c r="D1172" s="79" t="n"/>
      <c r="E1172" s="75">
        <f>IFERROR(D1172/C1172*100,0)</f>
        <v/>
      </c>
    </row>
    <row r="1173" customFormat="1" s="1">
      <c r="A1173" s="28" t="n">
        <v>2220404</v>
      </c>
      <c r="B1173" s="59" t="inlineStr">
        <is>
          <t xml:space="preserve">      最低收购价政策支出</t>
        </is>
      </c>
      <c r="C1173" s="78" t="n"/>
      <c r="D1173" s="79" t="n"/>
      <c r="E1173" s="75">
        <f>IFERROR(D1173/C1173*100,0)</f>
        <v/>
      </c>
    </row>
    <row r="1174" customFormat="1" s="1">
      <c r="A1174" s="28" t="n">
        <v>2220499</v>
      </c>
      <c r="B1174" s="59" t="inlineStr">
        <is>
          <t xml:space="preserve">      其他粮油储备支出</t>
        </is>
      </c>
      <c r="C1174" s="78" t="n"/>
      <c r="D1174" s="79" t="n"/>
      <c r="E1174" s="75">
        <f>IFERROR(D1174/C1174*100,0)</f>
        <v/>
      </c>
    </row>
    <row r="1175" customFormat="1" s="1">
      <c r="A1175" s="22" t="n">
        <v>22205</v>
      </c>
      <c r="B1175" s="58" t="inlineStr">
        <is>
          <t xml:space="preserve">    重要商品储备</t>
        </is>
      </c>
      <c r="C1175" s="73">
        <f>SUM(C1176:C1187)</f>
        <v/>
      </c>
      <c r="D1175" s="74">
        <f>SUM(D1176:D1187)</f>
        <v/>
      </c>
      <c r="E1175" s="75">
        <f>IFERROR(D1175/C1175*100,0)</f>
        <v/>
      </c>
    </row>
    <row r="1176" customFormat="1" s="1">
      <c r="A1176" s="28" t="n">
        <v>2220501</v>
      </c>
      <c r="B1176" s="59" t="inlineStr">
        <is>
          <t xml:space="preserve">      棉花储备</t>
        </is>
      </c>
      <c r="C1176" s="78" t="n"/>
      <c r="D1176" s="79" t="n"/>
      <c r="E1176" s="75">
        <f>IFERROR(D1176/C1176*100,0)</f>
        <v/>
      </c>
    </row>
    <row r="1177" customFormat="1" s="1">
      <c r="A1177" s="28" t="n">
        <v>2220502</v>
      </c>
      <c r="B1177" s="59" t="inlineStr">
        <is>
          <t xml:space="preserve">      食糖储备</t>
        </is>
      </c>
      <c r="C1177" s="78" t="n"/>
      <c r="D1177" s="79" t="n"/>
      <c r="E1177" s="75">
        <f>IFERROR(D1177/C1177*100,0)</f>
        <v/>
      </c>
    </row>
    <row r="1178" customFormat="1" s="1">
      <c r="A1178" s="28" t="n">
        <v>2220503</v>
      </c>
      <c r="B1178" s="59" t="inlineStr">
        <is>
          <t xml:space="preserve">      肉类储备</t>
        </is>
      </c>
      <c r="C1178" s="78" t="n"/>
      <c r="D1178" s="79" t="n"/>
      <c r="E1178" s="75">
        <f>IFERROR(D1178/C1178*100,0)</f>
        <v/>
      </c>
    </row>
    <row r="1179" customFormat="1" s="1">
      <c r="A1179" s="28" t="n">
        <v>2220504</v>
      </c>
      <c r="B1179" s="59" t="inlineStr">
        <is>
          <t xml:space="preserve">      化肥储备</t>
        </is>
      </c>
      <c r="C1179" s="78" t="n"/>
      <c r="D1179" s="79" t="n"/>
      <c r="E1179" s="75">
        <f>IFERROR(D1179/C1179*100,0)</f>
        <v/>
      </c>
    </row>
    <row r="1180" customFormat="1" s="1">
      <c r="A1180" s="28" t="n">
        <v>2220505</v>
      </c>
      <c r="B1180" s="59" t="inlineStr">
        <is>
          <t xml:space="preserve">      农药储备</t>
        </is>
      </c>
      <c r="C1180" s="78" t="n"/>
      <c r="D1180" s="79" t="n"/>
      <c r="E1180" s="75">
        <f>IFERROR(D1180/C1180*100,0)</f>
        <v/>
      </c>
    </row>
    <row r="1181" customFormat="1" s="1">
      <c r="A1181" s="28" t="n">
        <v>2220506</v>
      </c>
      <c r="B1181" s="59" t="inlineStr">
        <is>
          <t xml:space="preserve">      边销茶储备</t>
        </is>
      </c>
      <c r="C1181" s="78" t="n"/>
      <c r="D1181" s="79" t="n"/>
      <c r="E1181" s="75">
        <f>IFERROR(D1181/C1181*100,0)</f>
        <v/>
      </c>
    </row>
    <row r="1182" customFormat="1" s="1">
      <c r="A1182" s="28" t="n">
        <v>2220507</v>
      </c>
      <c r="B1182" s="59" t="inlineStr">
        <is>
          <t xml:space="preserve">      羊毛储备</t>
        </is>
      </c>
      <c r="C1182" s="78" t="n"/>
      <c r="D1182" s="79" t="n"/>
      <c r="E1182" s="75">
        <f>IFERROR(D1182/C1182*100,0)</f>
        <v/>
      </c>
    </row>
    <row r="1183" customFormat="1" s="1">
      <c r="A1183" s="28" t="n">
        <v>2220508</v>
      </c>
      <c r="B1183" s="59" t="inlineStr">
        <is>
          <t xml:space="preserve">      医药储备</t>
        </is>
      </c>
      <c r="C1183" s="78" t="n"/>
      <c r="D1183" s="79" t="n"/>
      <c r="E1183" s="75">
        <f>IFERROR(D1183/C1183*100,0)</f>
        <v/>
      </c>
    </row>
    <row r="1184" customFormat="1" s="1">
      <c r="A1184" s="28" t="n">
        <v>2220509</v>
      </c>
      <c r="B1184" s="59" t="inlineStr">
        <is>
          <t xml:space="preserve">      食盐储备</t>
        </is>
      </c>
      <c r="C1184" s="78" t="n"/>
      <c r="D1184" s="79" t="n"/>
      <c r="E1184" s="75">
        <f>IFERROR(D1184/C1184*100,0)</f>
        <v/>
      </c>
    </row>
    <row r="1185" customFormat="1" s="1">
      <c r="A1185" s="28" t="n">
        <v>2220510</v>
      </c>
      <c r="B1185" s="59" t="inlineStr">
        <is>
          <t xml:space="preserve">      战略物资储备</t>
        </is>
      </c>
      <c r="C1185" s="78" t="n"/>
      <c r="D1185" s="79" t="n"/>
      <c r="E1185" s="75">
        <f>IFERROR(D1185/C1185*100,0)</f>
        <v/>
      </c>
    </row>
    <row r="1186" customFormat="1" s="1">
      <c r="A1186" s="28" t="n">
        <v>2220511</v>
      </c>
      <c r="B1186" s="59" t="inlineStr">
        <is>
          <t xml:space="preserve">      应急物资储备</t>
        </is>
      </c>
      <c r="C1186" s="78" t="n">
        <v>80.52</v>
      </c>
      <c r="D1186" s="79" t="n">
        <v>151.37</v>
      </c>
      <c r="E1186" s="75">
        <f>IFERROR(D1186/C1186*100,0)</f>
        <v/>
      </c>
    </row>
    <row r="1187" ht="27" customFormat="1" customHeight="1" s="1">
      <c r="A1187" s="28" t="n">
        <v>2220599</v>
      </c>
      <c r="B1187" s="59" t="inlineStr">
        <is>
          <t xml:space="preserve">      其他重要商品储备支出</t>
        </is>
      </c>
      <c r="C1187" s="78" t="n"/>
      <c r="D1187" s="79" t="n"/>
      <c r="E1187" s="75">
        <f>IFERROR(D1187/C1187*100,0)</f>
        <v/>
      </c>
    </row>
    <row r="1188" customFormat="1" s="1">
      <c r="A1188" s="22" t="n">
        <v>224</v>
      </c>
      <c r="B1188" s="58" t="inlineStr">
        <is>
          <t>灾害防治及应急管理支出</t>
        </is>
      </c>
      <c r="C1188" s="73">
        <f>C1189+C1200+C1206+C1214+C1227+C1231+C1235</f>
        <v/>
      </c>
      <c r="D1188" s="74">
        <f>D1189+D1200+D1206+D1214+D1227+D1231+D1235</f>
        <v/>
      </c>
      <c r="E1188" s="75">
        <f>IFERROR(D1188/C1188*100,0)</f>
        <v/>
      </c>
    </row>
    <row r="1189" customFormat="1" s="1">
      <c r="A1189" s="22" t="n">
        <v>22401</v>
      </c>
      <c r="B1189" s="58" t="inlineStr">
        <is>
          <t xml:space="preserve">    应急管理事务</t>
        </is>
      </c>
      <c r="C1189" s="73">
        <f>SUM(C1190:C1199)</f>
        <v/>
      </c>
      <c r="D1189" s="74">
        <f>SUM(D1190:D1199)</f>
        <v/>
      </c>
      <c r="E1189" s="75">
        <f>IFERROR(D1189/C1189*100,0)</f>
        <v/>
      </c>
    </row>
    <row r="1190" customFormat="1" s="1">
      <c r="A1190" s="28" t="n">
        <v>2240101</v>
      </c>
      <c r="B1190" s="59" t="inlineStr">
        <is>
          <t xml:space="preserve">      行政运行</t>
        </is>
      </c>
      <c r="C1190" s="78" t="n">
        <v>473.5</v>
      </c>
      <c r="D1190" s="79" t="n">
        <v>788.1</v>
      </c>
      <c r="E1190" s="75">
        <f>IFERROR(D1190/C1190*100,0)</f>
        <v/>
      </c>
    </row>
    <row r="1191" customFormat="1" s="1">
      <c r="A1191" s="28" t="n">
        <v>2240102</v>
      </c>
      <c r="B1191" s="59" t="inlineStr">
        <is>
          <t xml:space="preserve">      一般行政管理事务</t>
        </is>
      </c>
      <c r="C1191" s="78" t="n"/>
      <c r="D1191" s="79" t="n"/>
      <c r="E1191" s="75">
        <f>IFERROR(D1191/C1191*100,0)</f>
        <v/>
      </c>
    </row>
    <row r="1192" customFormat="1" s="1">
      <c r="A1192" s="28" t="n">
        <v>2240103</v>
      </c>
      <c r="B1192" s="59" t="inlineStr">
        <is>
          <t xml:space="preserve">      机关服务</t>
        </is>
      </c>
      <c r="C1192" s="78" t="n"/>
      <c r="D1192" s="79" t="n"/>
      <c r="E1192" s="75">
        <f>IFERROR(D1192/C1192*100,0)</f>
        <v/>
      </c>
    </row>
    <row r="1193" customFormat="1" s="1">
      <c r="A1193" s="28" t="n">
        <v>2240104</v>
      </c>
      <c r="B1193" s="59" t="inlineStr">
        <is>
          <t xml:space="preserve">      灾害风险防治</t>
        </is>
      </c>
      <c r="C1193" s="78" t="n"/>
      <c r="D1193" s="79" t="n"/>
      <c r="E1193" s="75">
        <f>IFERROR(D1193/C1193*100,0)</f>
        <v/>
      </c>
    </row>
    <row r="1194" customFormat="1" s="1">
      <c r="A1194" s="28" t="n">
        <v>2240105</v>
      </c>
      <c r="B1194" s="59" t="inlineStr">
        <is>
          <t xml:space="preserve">      国务院安委会专项</t>
        </is>
      </c>
      <c r="C1194" s="78" t="n"/>
      <c r="D1194" s="79" t="n"/>
      <c r="E1194" s="75">
        <f>IFERROR(D1194/C1194*100,0)</f>
        <v/>
      </c>
    </row>
    <row r="1195" customFormat="1" s="1">
      <c r="A1195" s="28" t="n">
        <v>2240106</v>
      </c>
      <c r="B1195" s="59" t="inlineStr">
        <is>
          <t xml:space="preserve">      安全监管</t>
        </is>
      </c>
      <c r="C1195" s="78" t="n"/>
      <c r="D1195" s="79" t="n"/>
      <c r="E1195" s="75">
        <f>IFERROR(D1195/C1195*100,0)</f>
        <v/>
      </c>
    </row>
    <row r="1196" customFormat="1" s="1">
      <c r="A1196" s="28" t="n">
        <v>2240108</v>
      </c>
      <c r="B1196" s="59" t="inlineStr">
        <is>
          <t xml:space="preserve">      应急救援</t>
        </is>
      </c>
      <c r="C1196" s="78" t="n"/>
      <c r="D1196" s="79" t="n"/>
      <c r="E1196" s="75">
        <f>IFERROR(D1196/C1196*100,0)</f>
        <v/>
      </c>
    </row>
    <row r="1197" customFormat="1" s="1">
      <c r="A1197" s="28" t="n">
        <v>2240109</v>
      </c>
      <c r="B1197" s="59" t="inlineStr">
        <is>
          <t xml:space="preserve">      应急管理</t>
        </is>
      </c>
      <c r="C1197" s="78" t="n">
        <v>20.69</v>
      </c>
      <c r="D1197" s="79" t="n">
        <v>37.75</v>
      </c>
      <c r="E1197" s="75">
        <f>IFERROR(D1197/C1197*100,0)</f>
        <v/>
      </c>
    </row>
    <row r="1198" customFormat="1" s="1">
      <c r="A1198" s="28" t="n">
        <v>2240150</v>
      </c>
      <c r="B1198" s="59" t="inlineStr">
        <is>
          <t xml:space="preserve">      事业运行</t>
        </is>
      </c>
      <c r="C1198" s="78" t="n"/>
      <c r="D1198" s="79" t="n"/>
      <c r="E1198" s="75">
        <f>IFERROR(D1198/C1198*100,0)</f>
        <v/>
      </c>
    </row>
    <row r="1199" customFormat="1" s="1">
      <c r="A1199" s="28" t="n">
        <v>2240199</v>
      </c>
      <c r="B1199" s="59" t="inlineStr">
        <is>
          <t xml:space="preserve">      其他应急管理支出</t>
        </is>
      </c>
      <c r="C1199" s="78" t="n">
        <v>61.16</v>
      </c>
      <c r="D1199" s="79" t="n">
        <v>213</v>
      </c>
      <c r="E1199" s="75">
        <f>IFERROR(D1199/C1199*100,0)</f>
        <v/>
      </c>
    </row>
    <row r="1200" customFormat="1" s="1">
      <c r="A1200" s="22" t="n">
        <v>22402</v>
      </c>
      <c r="B1200" s="58" t="inlineStr">
        <is>
          <t xml:space="preserve">    消防救援事务</t>
        </is>
      </c>
      <c r="C1200" s="73">
        <f>SUM(C1201:C1205)</f>
        <v/>
      </c>
      <c r="D1200" s="74">
        <f>SUM(D1201:D1205)</f>
        <v/>
      </c>
      <c r="E1200" s="75">
        <f>IFERROR(D1200/C1200*100,0)</f>
        <v/>
      </c>
    </row>
    <row r="1201" customFormat="1" s="1">
      <c r="A1201" s="28" t="n">
        <v>2240201</v>
      </c>
      <c r="B1201" s="59" t="inlineStr">
        <is>
          <t xml:space="preserve">      行政运行</t>
        </is>
      </c>
      <c r="C1201" s="78" t="n">
        <v>551.54</v>
      </c>
      <c r="D1201" s="79" t="n">
        <v>822.22</v>
      </c>
      <c r="E1201" s="75">
        <f>IFERROR(D1201/C1201*100,0)</f>
        <v/>
      </c>
    </row>
    <row r="1202" customFormat="1" s="1">
      <c r="A1202" s="28" t="n">
        <v>2240202</v>
      </c>
      <c r="B1202" s="59" t="inlineStr">
        <is>
          <t xml:space="preserve">      一般行政管理事务</t>
        </is>
      </c>
      <c r="C1202" s="78" t="n"/>
      <c r="D1202" s="79" t="n"/>
      <c r="E1202" s="75">
        <f>IFERROR(D1202/C1202*100,0)</f>
        <v/>
      </c>
    </row>
    <row r="1203" customFormat="1" s="1">
      <c r="A1203" s="28" t="n">
        <v>2240203</v>
      </c>
      <c r="B1203" s="59" t="inlineStr">
        <is>
          <t xml:space="preserve">      机关服务</t>
        </is>
      </c>
      <c r="C1203" s="78" t="n"/>
      <c r="D1203" s="79" t="n"/>
      <c r="E1203" s="75">
        <f>IFERROR(D1203/C1203*100,0)</f>
        <v/>
      </c>
    </row>
    <row r="1204" customFormat="1" s="1">
      <c r="A1204" s="28" t="n">
        <v>2240204</v>
      </c>
      <c r="B1204" s="59" t="inlineStr">
        <is>
          <t xml:space="preserve">      消防应急救援</t>
        </is>
      </c>
      <c r="C1204" s="78" t="n">
        <v>397.24</v>
      </c>
      <c r="D1204" s="79" t="n">
        <v>215.93</v>
      </c>
      <c r="E1204" s="75">
        <f>IFERROR(D1204/C1204*100,0)</f>
        <v/>
      </c>
    </row>
    <row r="1205" ht="27" customFormat="1" customHeight="1" s="1">
      <c r="A1205" s="28" t="n">
        <v>2240299</v>
      </c>
      <c r="B1205" s="59" t="inlineStr">
        <is>
          <t xml:space="preserve">      其他消防救援事务支出</t>
        </is>
      </c>
      <c r="C1205" s="78" t="n"/>
      <c r="D1205" s="79" t="n"/>
      <c r="E1205" s="75">
        <f>IFERROR(D1205/C1205*100,0)</f>
        <v/>
      </c>
    </row>
    <row r="1206" customFormat="1" s="1">
      <c r="A1206" s="22" t="n">
        <v>22404</v>
      </c>
      <c r="B1206" s="58" t="inlineStr">
        <is>
          <t xml:space="preserve">    矿山安全</t>
        </is>
      </c>
      <c r="C1206" s="73">
        <f>SUM(C1207:C1213)</f>
        <v/>
      </c>
      <c r="D1206" s="74">
        <f>SUM(D1207:D1213)</f>
        <v/>
      </c>
      <c r="E1206" s="75">
        <f>IFERROR(D1206/C1206*100,0)</f>
        <v/>
      </c>
    </row>
    <row r="1207" customFormat="1" s="1">
      <c r="A1207" s="28" t="n">
        <v>2240401</v>
      </c>
      <c r="B1207" s="59" t="inlineStr">
        <is>
          <t xml:space="preserve">      行政运行</t>
        </is>
      </c>
      <c r="C1207" s="78" t="n"/>
      <c r="D1207" s="79" t="n"/>
      <c r="E1207" s="75">
        <f>IFERROR(D1207/C1207*100,0)</f>
        <v/>
      </c>
    </row>
    <row r="1208" customFormat="1" s="1">
      <c r="A1208" s="28" t="n">
        <v>2240402</v>
      </c>
      <c r="B1208" s="59" t="inlineStr">
        <is>
          <t xml:space="preserve">      一般行政管理事务</t>
        </is>
      </c>
      <c r="C1208" s="78" t="n"/>
      <c r="D1208" s="79" t="n"/>
      <c r="E1208" s="75">
        <f>IFERROR(D1208/C1208*100,0)</f>
        <v/>
      </c>
    </row>
    <row r="1209" customFormat="1" s="1">
      <c r="A1209" s="28" t="n">
        <v>2240403</v>
      </c>
      <c r="B1209" s="59" t="inlineStr">
        <is>
          <t xml:space="preserve">      机关服务</t>
        </is>
      </c>
      <c r="C1209" s="78" t="n"/>
      <c r="D1209" s="79" t="n"/>
      <c r="E1209" s="75">
        <f>IFERROR(D1209/C1209*100,0)</f>
        <v/>
      </c>
    </row>
    <row r="1210" customFormat="1" s="1">
      <c r="A1210" s="28" t="n">
        <v>2240404</v>
      </c>
      <c r="B1210" s="59" t="inlineStr">
        <is>
          <t xml:space="preserve">      矿山安全监察事务</t>
        </is>
      </c>
      <c r="C1210" s="78" t="n"/>
      <c r="D1210" s="79" t="n"/>
      <c r="E1210" s="75">
        <f>IFERROR(D1210/C1210*100,0)</f>
        <v/>
      </c>
    </row>
    <row r="1211" customFormat="1" s="1">
      <c r="A1211" s="28" t="n">
        <v>2240405</v>
      </c>
      <c r="B1211" s="59" t="inlineStr">
        <is>
          <t xml:space="preserve">      矿山应急救援事务</t>
        </is>
      </c>
      <c r="C1211" s="78" t="n"/>
      <c r="D1211" s="79" t="n"/>
      <c r="E1211" s="75">
        <f>IFERROR(D1211/C1211*100,0)</f>
        <v/>
      </c>
    </row>
    <row r="1212" customFormat="1" s="1">
      <c r="A1212" s="28" t="n">
        <v>2240450</v>
      </c>
      <c r="B1212" s="59" t="inlineStr">
        <is>
          <t xml:space="preserve">      事业运行</t>
        </is>
      </c>
      <c r="C1212" s="78" t="n"/>
      <c r="D1212" s="79" t="n"/>
      <c r="E1212" s="75">
        <f>IFERROR(D1212/C1212*100,0)</f>
        <v/>
      </c>
    </row>
    <row r="1213" customFormat="1" s="1">
      <c r="A1213" s="28" t="n">
        <v>2240499</v>
      </c>
      <c r="B1213" s="59" t="inlineStr">
        <is>
          <t xml:space="preserve">      其他矿山安全支出</t>
        </is>
      </c>
      <c r="C1213" s="78" t="n"/>
      <c r="D1213" s="79" t="n"/>
      <c r="E1213" s="75">
        <f>IFERROR(D1213/C1213*100,0)</f>
        <v/>
      </c>
    </row>
    <row r="1214" customFormat="1" s="1">
      <c r="A1214" s="22" t="n">
        <v>22405</v>
      </c>
      <c r="B1214" s="58" t="inlineStr">
        <is>
          <t xml:space="preserve">    地震事务</t>
        </is>
      </c>
      <c r="C1214" s="73">
        <f>SUM(C1215:C1226)</f>
        <v/>
      </c>
      <c r="D1214" s="74">
        <f>SUM(D1215:D1226)</f>
        <v/>
      </c>
      <c r="E1214" s="75">
        <f>IFERROR(D1214/C1214*100,0)</f>
        <v/>
      </c>
    </row>
    <row r="1215" customFormat="1" s="1">
      <c r="A1215" s="28" t="n">
        <v>2240501</v>
      </c>
      <c r="B1215" s="59" t="inlineStr">
        <is>
          <t xml:space="preserve">      行政运行</t>
        </is>
      </c>
      <c r="C1215" s="78" t="n"/>
      <c r="D1215" s="79" t="n"/>
      <c r="E1215" s="75">
        <f>IFERROR(D1215/C1215*100,0)</f>
        <v/>
      </c>
    </row>
    <row r="1216" customFormat="1" s="1">
      <c r="A1216" s="28" t="n">
        <v>2240502</v>
      </c>
      <c r="B1216" s="59" t="inlineStr">
        <is>
          <t xml:space="preserve">      一般行政管理事务</t>
        </is>
      </c>
      <c r="C1216" s="78" t="n"/>
      <c r="D1216" s="79" t="n"/>
      <c r="E1216" s="75">
        <f>IFERROR(D1216/C1216*100,0)</f>
        <v/>
      </c>
    </row>
    <row r="1217" customFormat="1" s="1">
      <c r="A1217" s="28" t="n">
        <v>2240503</v>
      </c>
      <c r="B1217" s="59" t="inlineStr">
        <is>
          <t xml:space="preserve">      机关服务</t>
        </is>
      </c>
      <c r="C1217" s="78" t="n"/>
      <c r="D1217" s="79" t="n"/>
      <c r="E1217" s="75">
        <f>IFERROR(D1217/C1217*100,0)</f>
        <v/>
      </c>
    </row>
    <row r="1218" customFormat="1" s="1">
      <c r="A1218" s="28" t="n">
        <v>2240504</v>
      </c>
      <c r="B1218" s="59" t="inlineStr">
        <is>
          <t xml:space="preserve">      地震监测</t>
        </is>
      </c>
      <c r="C1218" s="78" t="n"/>
      <c r="D1218" s="79" t="n"/>
      <c r="E1218" s="75">
        <f>IFERROR(D1218/C1218*100,0)</f>
        <v/>
      </c>
    </row>
    <row r="1219" customFormat="1" s="1">
      <c r="A1219" s="28" t="n">
        <v>2240505</v>
      </c>
      <c r="B1219" s="59" t="inlineStr">
        <is>
          <t xml:space="preserve">      地震预测预报</t>
        </is>
      </c>
      <c r="C1219" s="78" t="n"/>
      <c r="D1219" s="79" t="n"/>
      <c r="E1219" s="75">
        <f>IFERROR(D1219/C1219*100,0)</f>
        <v/>
      </c>
    </row>
    <row r="1220" customFormat="1" s="1">
      <c r="A1220" s="28" t="n">
        <v>2240506</v>
      </c>
      <c r="B1220" s="59" t="inlineStr">
        <is>
          <t xml:space="preserve">      地震灾害预防</t>
        </is>
      </c>
      <c r="C1220" s="78" t="n"/>
      <c r="D1220" s="79" t="n"/>
      <c r="E1220" s="75">
        <f>IFERROR(D1220/C1220*100,0)</f>
        <v/>
      </c>
    </row>
    <row r="1221" customFormat="1" s="1">
      <c r="A1221" s="28" t="n">
        <v>2240507</v>
      </c>
      <c r="B1221" s="59" t="inlineStr">
        <is>
          <t xml:space="preserve">      地震应急救援</t>
        </is>
      </c>
      <c r="C1221" s="78" t="n"/>
      <c r="D1221" s="79" t="n"/>
      <c r="E1221" s="75">
        <f>IFERROR(D1221/C1221*100,0)</f>
        <v/>
      </c>
    </row>
    <row r="1222" customFormat="1" s="1">
      <c r="A1222" s="28" t="n">
        <v>2240508</v>
      </c>
      <c r="B1222" s="59" t="inlineStr">
        <is>
          <t xml:space="preserve">      地震环境探察</t>
        </is>
      </c>
      <c r="C1222" s="78" t="n"/>
      <c r="D1222" s="79" t="n"/>
      <c r="E1222" s="75">
        <f>IFERROR(D1222/C1222*100,0)</f>
        <v/>
      </c>
    </row>
    <row r="1223" customFormat="1" s="1">
      <c r="A1223" s="28" t="n">
        <v>2240509</v>
      </c>
      <c r="B1223" s="59" t="inlineStr">
        <is>
          <t xml:space="preserve">      防震减灾信息管理</t>
        </is>
      </c>
      <c r="C1223" s="78" t="n"/>
      <c r="D1223" s="79" t="n"/>
      <c r="E1223" s="75">
        <f>IFERROR(D1223/C1223*100,0)</f>
        <v/>
      </c>
    </row>
    <row r="1224" customFormat="1" s="1">
      <c r="A1224" s="28" t="n">
        <v>2240510</v>
      </c>
      <c r="B1224" s="59" t="inlineStr">
        <is>
          <t xml:space="preserve">      防震减灾基础管理</t>
        </is>
      </c>
      <c r="C1224" s="78" t="n"/>
      <c r="D1224" s="79" t="n"/>
      <c r="E1224" s="75">
        <f>IFERROR(D1224/C1224*100,0)</f>
        <v/>
      </c>
    </row>
    <row r="1225" customFormat="1" s="1">
      <c r="A1225" s="28" t="n">
        <v>2240550</v>
      </c>
      <c r="B1225" s="59" t="inlineStr">
        <is>
          <t xml:space="preserve">      地震事业机构</t>
        </is>
      </c>
      <c r="C1225" s="78" t="n"/>
      <c r="D1225" s="79" t="n"/>
      <c r="E1225" s="75">
        <f>IFERROR(D1225/C1225*100,0)</f>
        <v/>
      </c>
    </row>
    <row r="1226" customFormat="1" s="1">
      <c r="A1226" s="28" t="n">
        <v>2240599</v>
      </c>
      <c r="B1226" s="59" t="inlineStr">
        <is>
          <t xml:space="preserve">      其他地震事务支出</t>
        </is>
      </c>
      <c r="C1226" s="78" t="n"/>
      <c r="D1226" s="79" t="n"/>
      <c r="E1226" s="75">
        <f>IFERROR(D1226/C1226*100,0)</f>
        <v/>
      </c>
    </row>
    <row r="1227" customFormat="1" s="1">
      <c r="A1227" s="22" t="n">
        <v>22406</v>
      </c>
      <c r="B1227" s="58" t="inlineStr">
        <is>
          <t xml:space="preserve">    自然灾害防治</t>
        </is>
      </c>
      <c r="C1227" s="73">
        <f>SUM(C1228:C1230)</f>
        <v/>
      </c>
      <c r="D1227" s="74">
        <f>SUM(D1228:D1230)</f>
        <v/>
      </c>
      <c r="E1227" s="75">
        <f>IFERROR(D1227/C1227*100,0)</f>
        <v/>
      </c>
    </row>
    <row r="1228" customFormat="1" s="1">
      <c r="A1228" s="28" t="n">
        <v>2240601</v>
      </c>
      <c r="B1228" s="59" t="inlineStr">
        <is>
          <t xml:space="preserve">      地质灾害防治</t>
        </is>
      </c>
      <c r="C1228" s="78" t="n"/>
      <c r="D1228" s="79" t="n"/>
      <c r="E1228" s="75">
        <f>IFERROR(D1228/C1228*100,0)</f>
        <v/>
      </c>
    </row>
    <row r="1229" customFormat="1" s="1">
      <c r="A1229" s="28" t="n">
        <v>2240602</v>
      </c>
      <c r="B1229" s="59" t="inlineStr">
        <is>
          <t xml:space="preserve">      森林草原防灾减灾</t>
        </is>
      </c>
      <c r="C1229" s="78" t="n"/>
      <c r="D1229" s="79" t="n"/>
      <c r="E1229" s="75">
        <f>IFERROR(D1229/C1229*100,0)</f>
        <v/>
      </c>
    </row>
    <row r="1230" ht="27" customFormat="1" customHeight="1" s="1">
      <c r="A1230" s="28" t="n">
        <v>2240699</v>
      </c>
      <c r="B1230" s="59" t="inlineStr">
        <is>
          <t xml:space="preserve">      其他自然灾害防治支出</t>
        </is>
      </c>
      <c r="C1230" s="78" t="n">
        <v>0.88</v>
      </c>
      <c r="D1230" s="79" t="n">
        <v>76.52</v>
      </c>
      <c r="E1230" s="75">
        <f>IFERROR(D1230/C1230*100,0)</f>
        <v/>
      </c>
    </row>
    <row r="1231" ht="27" customFormat="1" customHeight="1" s="1">
      <c r="A1231" s="22" t="n">
        <v>22407</v>
      </c>
      <c r="B1231" s="58" t="inlineStr">
        <is>
          <t xml:space="preserve">    自然灾害救灾及恢复重建支出</t>
        </is>
      </c>
      <c r="C1231" s="73">
        <f>SUM(C1232:C1234)</f>
        <v/>
      </c>
      <c r="D1231" s="74">
        <f>SUM(D1232:D1234)</f>
        <v/>
      </c>
      <c r="E1231" s="75">
        <f>IFERROR(D1231/C1231*100,0)</f>
        <v/>
      </c>
    </row>
    <row r="1232" customFormat="1" s="1">
      <c r="A1232" s="28" t="n">
        <v>2240703</v>
      </c>
      <c r="B1232" s="59" t="inlineStr">
        <is>
          <t xml:space="preserve">      自然灾害救灾补助</t>
        </is>
      </c>
      <c r="C1232" s="78" t="n">
        <v>2223.1</v>
      </c>
      <c r="D1232" s="79" t="n">
        <v>3769</v>
      </c>
      <c r="E1232" s="75">
        <f>IFERROR(D1232/C1232*100,0)</f>
        <v/>
      </c>
    </row>
    <row r="1233" ht="27" customFormat="1" customHeight="1" s="1">
      <c r="A1233" s="28" t="n">
        <v>2240704</v>
      </c>
      <c r="B1233" s="59" t="inlineStr">
        <is>
          <t xml:space="preserve">      自然灾害灾后重建补助</t>
        </is>
      </c>
      <c r="C1233" s="78" t="n"/>
      <c r="D1233" s="79" t="n"/>
      <c r="E1233" s="75">
        <f>IFERROR(D1233/C1233*100,0)</f>
        <v/>
      </c>
    </row>
    <row r="1234" ht="27" customFormat="1" customHeight="1" s="1">
      <c r="A1234" s="28" t="n">
        <v>2240799</v>
      </c>
      <c r="B1234" s="59" t="inlineStr">
        <is>
          <t xml:space="preserve">      其他自然灾害救灾及恢复重建支出</t>
        </is>
      </c>
      <c r="C1234" s="78" t="n"/>
      <c r="D1234" s="79" t="n"/>
      <c r="E1234" s="75">
        <f>IFERROR(D1234/C1234*100,0)</f>
        <v/>
      </c>
    </row>
    <row r="1235" ht="27" customFormat="1" customHeight="1" s="1">
      <c r="A1235" s="22" t="n">
        <v>22499</v>
      </c>
      <c r="B1235" s="58" t="inlineStr">
        <is>
          <t xml:space="preserve">    其他灾害防治及应急管理支出</t>
        </is>
      </c>
      <c r="C1235" s="73" t="n"/>
      <c r="D1235" s="74" t="n"/>
      <c r="E1235" s="75">
        <f>IFERROR(D1235/C1235*100,0)</f>
        <v/>
      </c>
    </row>
    <row r="1236" customFormat="1" s="1">
      <c r="A1236" s="22" t="n">
        <v>227</v>
      </c>
      <c r="B1236" s="58" t="inlineStr">
        <is>
          <t>预备费</t>
        </is>
      </c>
      <c r="C1236" s="73" t="n"/>
      <c r="D1236" s="74" t="n">
        <v>10000</v>
      </c>
      <c r="E1236" s="75">
        <f>IFERROR(D1236/C1236*100,0)</f>
        <v/>
      </c>
    </row>
    <row r="1237" customFormat="1" s="1">
      <c r="A1237" s="22" t="n">
        <v>229</v>
      </c>
      <c r="B1237" s="23" t="inlineStr">
        <is>
          <t>其他支出</t>
        </is>
      </c>
      <c r="C1237" s="73">
        <f>C1238+C1239</f>
        <v/>
      </c>
      <c r="D1237" s="74">
        <f>D1238+D1239</f>
        <v/>
      </c>
      <c r="E1237" s="75">
        <f>IFERROR(D1237/C1237*100,0)</f>
        <v/>
      </c>
    </row>
    <row r="1238" customFormat="1" s="1">
      <c r="A1238" s="22" t="n">
        <v>22902</v>
      </c>
      <c r="B1238" s="23" t="inlineStr">
        <is>
          <t xml:space="preserve">    年初预留</t>
        </is>
      </c>
      <c r="C1238" s="73" t="n"/>
      <c r="D1238" s="74" t="n"/>
      <c r="E1238" s="75">
        <f>IFERROR(D1238/C1238*100,0)</f>
        <v/>
      </c>
    </row>
    <row r="1239" customFormat="1" s="1">
      <c r="A1239" s="22" t="n">
        <v>22999</v>
      </c>
      <c r="B1239" s="23" t="inlineStr">
        <is>
          <t xml:space="preserve">    其他支出</t>
        </is>
      </c>
      <c r="C1239" s="73" t="n"/>
      <c r="D1239" s="74" t="n"/>
      <c r="E1239" s="75">
        <f>IFERROR(D1239/C1239*100,0)</f>
        <v/>
      </c>
    </row>
    <row r="1240" customFormat="1" s="1">
      <c r="A1240" s="22" t="n">
        <v>230</v>
      </c>
      <c r="B1240" s="58" t="inlineStr">
        <is>
          <t>转移性支出</t>
        </is>
      </c>
      <c r="C1240" s="73" t="n">
        <v>2355</v>
      </c>
      <c r="D1240" s="74" t="n"/>
      <c r="E1240" s="75">
        <f>IFERROR(D1240/C1240*100,0)</f>
        <v/>
      </c>
    </row>
    <row r="1241" customFormat="1" s="1">
      <c r="A1241" s="22" t="n">
        <v>232</v>
      </c>
      <c r="B1241" s="58" t="inlineStr">
        <is>
          <t>债务付息支出</t>
        </is>
      </c>
      <c r="C1241" s="73">
        <f>C1242</f>
        <v/>
      </c>
      <c r="D1241" s="74">
        <f>D1242</f>
        <v/>
      </c>
      <c r="E1241" s="75">
        <f>IFERROR(D1241/C1241*100,0)</f>
        <v/>
      </c>
    </row>
    <row r="1242" ht="27" customFormat="1" customHeight="1" s="1">
      <c r="A1242" s="22" t="n">
        <v>23203</v>
      </c>
      <c r="B1242" s="58" t="inlineStr">
        <is>
          <t xml:space="preserve">    地方政府一般债务付息支出</t>
        </is>
      </c>
      <c r="C1242" s="73">
        <f>SUM(C1243:C1246)</f>
        <v/>
      </c>
      <c r="D1242" s="74">
        <f>SUM(D1243:D1246)</f>
        <v/>
      </c>
      <c r="E1242" s="75">
        <f>IFERROR(D1242/C1242*100,0)</f>
        <v/>
      </c>
    </row>
    <row r="1243" ht="27" customFormat="1" customHeight="1" s="1">
      <c r="A1243" s="28" t="n">
        <v>2320301</v>
      </c>
      <c r="B1243" s="59" t="inlineStr">
        <is>
          <t xml:space="preserve">      地方政府一般债券付息支出</t>
        </is>
      </c>
      <c r="C1243" s="78" t="n">
        <v>22279.94</v>
      </c>
      <c r="D1243" s="79" t="n">
        <v>8834</v>
      </c>
      <c r="E1243" s="75">
        <f>IFERROR(D1243/C1243*100,0)</f>
        <v/>
      </c>
    </row>
    <row r="1244" ht="27" customFormat="1" customHeight="1" s="1">
      <c r="A1244" s="28" t="n">
        <v>2320302</v>
      </c>
      <c r="B1244" s="59" t="inlineStr">
        <is>
          <t xml:space="preserve">      地方政府向外国政府借款付息支出</t>
        </is>
      </c>
      <c r="C1244" s="78" t="n"/>
      <c r="D1244" s="79" t="n"/>
      <c r="E1244" s="75">
        <f>IFERROR(D1244/C1244*100,0)</f>
        <v/>
      </c>
    </row>
    <row r="1245" ht="27" customFormat="1" customHeight="1" s="1">
      <c r="A1245" s="28" t="n">
        <v>2320303</v>
      </c>
      <c r="B1245" s="59" t="inlineStr">
        <is>
          <t xml:space="preserve">      地方政府向国际组织借款付息支出</t>
        </is>
      </c>
      <c r="C1245" s="78" t="n">
        <v>58.1</v>
      </c>
      <c r="D1245" s="79" t="n"/>
      <c r="E1245" s="75">
        <f>IFERROR(D1245/C1245*100,0)</f>
        <v/>
      </c>
    </row>
    <row r="1246" ht="27" customFormat="1" customHeight="1" s="1">
      <c r="A1246" s="28" t="n">
        <v>2320399</v>
      </c>
      <c r="B1246" s="59" t="inlineStr">
        <is>
          <t xml:space="preserve">      地方政府其他一般债务付息支出</t>
        </is>
      </c>
      <c r="C1246" s="78" t="n"/>
      <c r="D1246" s="79" t="n"/>
      <c r="E1246" s="75">
        <f>IFERROR(D1246/C1246*100,0)</f>
        <v/>
      </c>
    </row>
    <row r="1247" customFormat="1" s="1">
      <c r="A1247" s="22" t="n">
        <v>233</v>
      </c>
      <c r="B1247" s="23" t="inlineStr">
        <is>
          <t>债务发行费用支出</t>
        </is>
      </c>
      <c r="C1247" s="73">
        <f>C1248</f>
        <v/>
      </c>
      <c r="D1247" s="74">
        <f>D1248</f>
        <v/>
      </c>
      <c r="E1247" s="75">
        <f>IFERROR(D1247/C1247*100,0)</f>
        <v/>
      </c>
    </row>
    <row r="1248" ht="27" customFormat="1" customHeight="1" s="1">
      <c r="A1248" s="22" t="n">
        <v>23303</v>
      </c>
      <c r="B1248" s="23" t="inlineStr">
        <is>
          <t xml:space="preserve">    地方政府一般债务发行费用支出</t>
        </is>
      </c>
      <c r="C1248" s="94" t="n">
        <v>25.82</v>
      </c>
      <c r="D1248" s="100" t="n"/>
      <c r="E1248" s="75">
        <f>IFERROR(D1248/C1248*100,0)</f>
        <v/>
      </c>
    </row>
    <row r="1249" customFormat="1" s="1">
      <c r="A1249" s="22" t="n"/>
      <c r="B1249" s="23" t="n"/>
      <c r="C1249" s="73" t="n"/>
      <c r="D1249" s="74" t="n"/>
      <c r="E1249" s="75" t="n"/>
    </row>
    <row r="1250" customFormat="1" s="1">
      <c r="A1250" s="22" t="n"/>
      <c r="B1250" s="23" t="n"/>
      <c r="C1250" s="73" t="n"/>
      <c r="D1250" s="74" t="n"/>
      <c r="E1250" s="75" t="n"/>
    </row>
    <row r="1251" customFormat="1" s="1">
      <c r="A1251" s="22" t="n"/>
      <c r="B1251" s="67" t="inlineStr">
        <is>
          <t>支出合计</t>
        </is>
      </c>
      <c r="C1251" s="73">
        <f>C6+C235+C239+C249+C339+C390+C446+C503+C629+C700+C772+C791+C898+C956+C1020+C1040+C1070+C1080+C1124+C1144+C1188+C1236+C1237+C1241+C1247+C1240</f>
        <v/>
      </c>
      <c r="D1251" s="74">
        <f>D6+D235+D239+D249+D339+D390+D446+D503+D629+D700+D772+D791+D898+D956+D1020+D1040+D1070+D1080+D1124+D1144+D1188+D1236+D1237+D1241+D1247</f>
        <v/>
      </c>
      <c r="E1251" s="75">
        <f>D1251/C1251*100</f>
        <v/>
      </c>
    </row>
  </sheetData>
  <autoFilter ref="A5:XFB1251"/>
  <mergeCells count="4">
    <mergeCell ref="A2:E2"/>
    <mergeCell ref="C4:C5"/>
    <mergeCell ref="A4:B4"/>
    <mergeCell ref="D4:E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dcterms:created xsi:type="dcterms:W3CDTF">2021-03-16T03:04:00Z</dcterms:created>
  <dcterms:modified xsi:type="dcterms:W3CDTF">2025-03-10T09:56:17Z</dcterms:modified>
  <cp:lastModifiedBy>戏中戏</cp:lastModifiedBy>
  <cp:lastPrinted>2021-03-16T03:13:00Z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7276A5B7A5F249E6B08130289A687FA3</vt:lpwstr>
  </property>
  <property name="KSOProductBuildVer" fmtid="{D5CDD505-2E9C-101B-9397-08002B2CF9AE}" pid="3">
    <vt:lpwstr>2052-11.1.0.14036</vt:lpwstr>
  </property>
</Properties>
</file>